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거모동" sheetId="6" r:id="rId6"/>
    <sheet name="광석동" sheetId="7" r:id="rId7"/>
    <sheet name="군자동" sheetId="8" r:id="rId8"/>
    <sheet name="논곡동" sheetId="9" r:id="rId9"/>
    <sheet name="능곡동" sheetId="10" r:id="rId10"/>
    <sheet name="대야동" sheetId="11" r:id="rId11"/>
    <sheet name="도창동" sheetId="12" r:id="rId12"/>
    <sheet name="매화동" sheetId="13" r:id="rId13"/>
    <sheet name="목감동" sheetId="14" r:id="rId14"/>
    <sheet name="미산동" sheetId="15" r:id="rId15"/>
    <sheet name="배곧동" sheetId="16" r:id="rId16"/>
    <sheet name="산현동" sheetId="17" r:id="rId17"/>
    <sheet name="신천동" sheetId="18" r:id="rId18"/>
    <sheet name="월곶동" sheetId="19" r:id="rId19"/>
    <sheet name="은행동" sheetId="20" r:id="rId20"/>
    <sheet name="장곡동" sheetId="21" r:id="rId21"/>
    <sheet name="장현동" sheetId="22" r:id="rId22"/>
    <sheet name="정왕동" sheetId="23" r:id="rId23"/>
    <sheet name="조남동" sheetId="24" r:id="rId24"/>
    <sheet name="죽율동" sheetId="25" r:id="rId25"/>
    <sheet name="포동" sheetId="26" r:id="rId26"/>
    <sheet name="하상동" sheetId="27" r:id="rId27"/>
    <sheet name="하중동" sheetId="28" r:id="rId28"/>
    <sheet name="양식" sheetId="29" r:id="rId29"/>
  </sheets>
  <definedNames>
    <definedName name="_xlnm.Print_Area" localSheetId="5">거모동!$A$1:$U$6</definedName>
    <definedName name="_xlnm.Print_Area" localSheetId="6">광석동!$A$1:$U$6</definedName>
    <definedName name="_xlnm.Print_Area" localSheetId="7">군자동!$A$1:$U$6</definedName>
    <definedName name="_xlnm.Print_Area" localSheetId="8">논곡동!$A$1:$U$6</definedName>
    <definedName name="_xlnm.Print_Area" localSheetId="9">능곡동!$A$1:$U$6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0">대야동!$A$1:$U$6</definedName>
    <definedName name="_xlnm.Print_Area" localSheetId="11">도창동!$A$1:$U$6</definedName>
    <definedName name="_xlnm.Print_Area" localSheetId="12">매화동!$A$1:$U$6</definedName>
    <definedName name="_xlnm.Print_Area" localSheetId="13">목감동!$A$1:$U$6</definedName>
    <definedName name="_xlnm.Print_Area" localSheetId="14">미산동!$A$1:$U$6</definedName>
    <definedName name="_xlnm.Print_Area" localSheetId="15">배곧동!$A$1:$U$6</definedName>
    <definedName name="_xlnm.Print_Area" localSheetId="16">산현동!$A$1:$U$6</definedName>
    <definedName name="_xlnm.Print_Area" localSheetId="17">신천동!$A$1:$U$6</definedName>
    <definedName name="_xlnm.Print_Area" localSheetId="28">양식!$A$1:$U$6</definedName>
    <definedName name="_xlnm.Print_Area" localSheetId="18">월곶동!$A$1:$U$6</definedName>
    <definedName name="_xlnm.Print_Area" localSheetId="19">은행동!$A$1:$U$6</definedName>
    <definedName name="_xlnm.Print_Area" localSheetId="20">장곡동!$A$1:$U$6</definedName>
    <definedName name="_xlnm.Print_Area" localSheetId="21">장현동!$A$1:$U$6</definedName>
    <definedName name="_xlnm.Print_Area" localSheetId="22">정왕동!$A$1:$U$6</definedName>
    <definedName name="_xlnm.Print_Area" localSheetId="23">조남동!$A$1:$U$6</definedName>
    <definedName name="_xlnm.Print_Area" localSheetId="24">죽율동!$A$1:$U$6</definedName>
    <definedName name="_xlnm.Print_Area" localSheetId="25">포동!$A$1:$U$6</definedName>
    <definedName name="_xlnm.Print_Area" localSheetId="26">하상동!$A$1:$U$6</definedName>
    <definedName name="_xlnm.Print_Area" localSheetId="27">하중동!$A$1:$U$6</definedName>
    <definedName name="_xlnm.Print_Titles" localSheetId="5">거모동!$1:$3</definedName>
    <definedName name="_xlnm.Print_Titles" localSheetId="6">광석동!$1:$3</definedName>
    <definedName name="_xlnm.Print_Titles" localSheetId="7">군자동!$1:$3</definedName>
    <definedName name="_xlnm.Print_Titles" localSheetId="8">논곡동!$1:$3</definedName>
    <definedName name="_xlnm.Print_Titles" localSheetId="9">능곡동!$1:$3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0">대야동!$1:$3</definedName>
    <definedName name="_xlnm.Print_Titles" localSheetId="11">도창동!$1:$3</definedName>
    <definedName name="_xlnm.Print_Titles" localSheetId="12">매화동!$1:$3</definedName>
    <definedName name="_xlnm.Print_Titles" localSheetId="13">목감동!$1:$3</definedName>
    <definedName name="_xlnm.Print_Titles" localSheetId="14">미산동!$1:$3</definedName>
    <definedName name="_xlnm.Print_Titles" localSheetId="15">배곧동!$1:$3</definedName>
    <definedName name="_xlnm.Print_Titles" localSheetId="16">산현동!$1:$3</definedName>
    <definedName name="_xlnm.Print_Titles" localSheetId="17">신천동!$1:$3</definedName>
    <definedName name="_xlnm.Print_Titles" localSheetId="28">양식!$1:$3</definedName>
    <definedName name="_xlnm.Print_Titles" localSheetId="18">월곶동!$1:$3</definedName>
    <definedName name="_xlnm.Print_Titles" localSheetId="19">은행동!$1:$3</definedName>
    <definedName name="_xlnm.Print_Titles" localSheetId="20">장곡동!$1:$3</definedName>
    <definedName name="_xlnm.Print_Titles" localSheetId="21">장현동!$1:$3</definedName>
    <definedName name="_xlnm.Print_Titles" localSheetId="22">정왕동!$1:$3</definedName>
    <definedName name="_xlnm.Print_Titles" localSheetId="23">조남동!$1:$3</definedName>
    <definedName name="_xlnm.Print_Titles" localSheetId="24">죽율동!$1:$3</definedName>
    <definedName name="_xlnm.Print_Titles" localSheetId="25">포동!$1:$3</definedName>
    <definedName name="_xlnm.Print_Titles" localSheetId="26">하상동!$1:$3</definedName>
    <definedName name="_xlnm.Print_Titles" localSheetId="27">하중동!$1:$3</definedName>
  </definedNames>
  <calcPr calcId="162913"/>
</workbook>
</file>

<file path=xl/calcChain.xml><?xml version="1.0" encoding="utf-8"?>
<calcChain xmlns="http://schemas.openxmlformats.org/spreadsheetml/2006/main">
  <c r="AU26" i="1" l="1"/>
  <c r="AR26" i="1"/>
  <c r="AP26" i="1"/>
  <c r="AI26" i="1"/>
  <c r="AN26" i="1" s="1"/>
  <c r="AH26" i="1"/>
  <c r="AF26" i="1"/>
  <c r="AE26" i="1"/>
  <c r="AB26" i="1"/>
  <c r="AA26" i="1"/>
  <c r="Z26" i="1"/>
  <c r="Y26" i="1"/>
  <c r="X26" i="1"/>
  <c r="W26" i="1"/>
  <c r="P26" i="1"/>
  <c r="O26" i="1"/>
  <c r="AD26" i="1" s="1"/>
  <c r="N26" i="1"/>
  <c r="AO26" i="1" s="1"/>
  <c r="M26" i="1"/>
  <c r="AU25" i="1"/>
  <c r="AT25" i="1"/>
  <c r="AR25" i="1"/>
  <c r="AP25" i="1"/>
  <c r="AJ25" i="1"/>
  <c r="AI25" i="1"/>
  <c r="AN25" i="1" s="1"/>
  <c r="AH25" i="1"/>
  <c r="AF25" i="1"/>
  <c r="AE25" i="1"/>
  <c r="AC25" i="1"/>
  <c r="AB25" i="1"/>
  <c r="AA25" i="1"/>
  <c r="Z25" i="1"/>
  <c r="Y25" i="1"/>
  <c r="X25" i="1"/>
  <c r="W25" i="1"/>
  <c r="P25" i="1"/>
  <c r="O25" i="1"/>
  <c r="AD25" i="1" s="1"/>
  <c r="N25" i="1"/>
  <c r="AO25" i="1" s="1"/>
  <c r="AV25" i="1" s="1"/>
  <c r="M25" i="1"/>
  <c r="AU24" i="1"/>
  <c r="AR24" i="1"/>
  <c r="AP24" i="1"/>
  <c r="AN24" i="1"/>
  <c r="AI24" i="1"/>
  <c r="AT24" i="1" s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M24" i="1"/>
  <c r="AU23" i="1"/>
  <c r="AT23" i="1"/>
  <c r="AP23" i="1"/>
  <c r="AO23" i="1"/>
  <c r="AN23" i="1"/>
  <c r="AJ23" i="1"/>
  <c r="AI23" i="1"/>
  <c r="AH23" i="1"/>
  <c r="AF23" i="1"/>
  <c r="AE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P22" i="1"/>
  <c r="AN22" i="1"/>
  <c r="AI22" i="1"/>
  <c r="AT22" i="1" s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AC22" i="1" s="1"/>
  <c r="M22" i="1"/>
  <c r="AR22" i="1" s="1"/>
  <c r="AU21" i="1"/>
  <c r="AP21" i="1"/>
  <c r="AO21" i="1"/>
  <c r="AI21" i="1"/>
  <c r="AN21" i="1" s="1"/>
  <c r="AH21" i="1"/>
  <c r="AF21" i="1"/>
  <c r="AE21" i="1"/>
  <c r="AA21" i="1"/>
  <c r="Z21" i="1"/>
  <c r="Y21" i="1"/>
  <c r="X21" i="1"/>
  <c r="W21" i="1"/>
  <c r="P21" i="1"/>
  <c r="O21" i="1"/>
  <c r="AD21" i="1" s="1"/>
  <c r="N21" i="1"/>
  <c r="AC21" i="1" s="1"/>
  <c r="M21" i="1"/>
  <c r="AR21" i="1" s="1"/>
  <c r="AU20" i="1"/>
  <c r="AR20" i="1"/>
  <c r="AP20" i="1"/>
  <c r="AI20" i="1"/>
  <c r="AN20" i="1" s="1"/>
  <c r="AH20" i="1"/>
  <c r="AF20" i="1"/>
  <c r="AE20" i="1"/>
  <c r="AB20" i="1"/>
  <c r="AA20" i="1"/>
  <c r="Z20" i="1"/>
  <c r="Y20" i="1"/>
  <c r="X20" i="1"/>
  <c r="W20" i="1"/>
  <c r="P20" i="1"/>
  <c r="O20" i="1"/>
  <c r="AD20" i="1" s="1"/>
  <c r="N20" i="1"/>
  <c r="AO20" i="1" s="1"/>
  <c r="M20" i="1"/>
  <c r="AU19" i="1"/>
  <c r="AT19" i="1"/>
  <c r="AR19" i="1"/>
  <c r="AP19" i="1"/>
  <c r="AJ19" i="1"/>
  <c r="AI19" i="1"/>
  <c r="AN19" i="1" s="1"/>
  <c r="AH19" i="1"/>
  <c r="AF19" i="1"/>
  <c r="AE19" i="1"/>
  <c r="AC19" i="1"/>
  <c r="AB19" i="1"/>
  <c r="AA19" i="1"/>
  <c r="Z19" i="1"/>
  <c r="Y19" i="1"/>
  <c r="X19" i="1"/>
  <c r="W19" i="1"/>
  <c r="P19" i="1"/>
  <c r="O19" i="1"/>
  <c r="AD19" i="1" s="1"/>
  <c r="N19" i="1"/>
  <c r="AO19" i="1" s="1"/>
  <c r="AV19" i="1" s="1"/>
  <c r="M19" i="1"/>
  <c r="AU18" i="1"/>
  <c r="AR18" i="1"/>
  <c r="AP18" i="1"/>
  <c r="AN18" i="1"/>
  <c r="AI18" i="1"/>
  <c r="AT18" i="1" s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T17" i="1"/>
  <c r="AP17" i="1"/>
  <c r="AO17" i="1"/>
  <c r="AV17" i="1" s="1"/>
  <c r="AN17" i="1"/>
  <c r="AJ17" i="1"/>
  <c r="AI17" i="1"/>
  <c r="AH17" i="1"/>
  <c r="AF17" i="1"/>
  <c r="AE17" i="1"/>
  <c r="AD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P16" i="1"/>
  <c r="AN16" i="1"/>
  <c r="AI16" i="1"/>
  <c r="AT16" i="1" s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P15" i="1"/>
  <c r="AO15" i="1"/>
  <c r="AI15" i="1"/>
  <c r="AN15" i="1" s="1"/>
  <c r="AH15" i="1"/>
  <c r="AF15" i="1"/>
  <c r="AE15" i="1"/>
  <c r="AA15" i="1"/>
  <c r="Z15" i="1"/>
  <c r="Y15" i="1"/>
  <c r="X15" i="1"/>
  <c r="W15" i="1"/>
  <c r="P15" i="1"/>
  <c r="O15" i="1"/>
  <c r="AD15" i="1" s="1"/>
  <c r="N15" i="1"/>
  <c r="AC15" i="1" s="1"/>
  <c r="M15" i="1"/>
  <c r="AR15" i="1" s="1"/>
  <c r="AU14" i="1"/>
  <c r="AR14" i="1"/>
  <c r="AP14" i="1"/>
  <c r="AI14" i="1"/>
  <c r="AN14" i="1" s="1"/>
  <c r="AH14" i="1"/>
  <c r="AF14" i="1"/>
  <c r="AE14" i="1"/>
  <c r="AB14" i="1"/>
  <c r="AA14" i="1"/>
  <c r="Z14" i="1"/>
  <c r="Y14" i="1"/>
  <c r="X14" i="1"/>
  <c r="W14" i="1"/>
  <c r="P14" i="1"/>
  <c r="O14" i="1"/>
  <c r="AD14" i="1" s="1"/>
  <c r="N14" i="1"/>
  <c r="AO14" i="1" s="1"/>
  <c r="M14" i="1"/>
  <c r="AU13" i="1"/>
  <c r="AT13" i="1"/>
  <c r="AR13" i="1"/>
  <c r="AP13" i="1"/>
  <c r="AJ13" i="1"/>
  <c r="AI13" i="1"/>
  <c r="AN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U12" i="1"/>
  <c r="AR12" i="1"/>
  <c r="AP12" i="1"/>
  <c r="AN12" i="1"/>
  <c r="AI12" i="1"/>
  <c r="AT12" i="1" s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M12" i="1"/>
  <c r="AU11" i="1"/>
  <c r="AT11" i="1"/>
  <c r="AP11" i="1"/>
  <c r="AO11" i="1"/>
  <c r="AN11" i="1"/>
  <c r="AJ11" i="1"/>
  <c r="AI11" i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V11" i="1" s="1"/>
  <c r="AU10" i="1"/>
  <c r="AP10" i="1"/>
  <c r="AN10" i="1"/>
  <c r="AI10" i="1"/>
  <c r="AT10" i="1" s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P9" i="1"/>
  <c r="AO9" i="1"/>
  <c r="AI9" i="1"/>
  <c r="AN9" i="1" s="1"/>
  <c r="AH9" i="1"/>
  <c r="AF9" i="1"/>
  <c r="AE9" i="1"/>
  <c r="AA9" i="1"/>
  <c r="Z9" i="1"/>
  <c r="Y9" i="1"/>
  <c r="X9" i="1"/>
  <c r="W9" i="1"/>
  <c r="P9" i="1"/>
  <c r="O9" i="1"/>
  <c r="AD9" i="1" s="1"/>
  <c r="N9" i="1"/>
  <c r="AC9" i="1" s="1"/>
  <c r="M9" i="1"/>
  <c r="AR9" i="1" s="1"/>
  <c r="AU8" i="1"/>
  <c r="AR8" i="1"/>
  <c r="AP8" i="1"/>
  <c r="AI8" i="1"/>
  <c r="AN8" i="1" s="1"/>
  <c r="AH8" i="1"/>
  <c r="AF8" i="1"/>
  <c r="AE8" i="1"/>
  <c r="AB8" i="1"/>
  <c r="AA8" i="1"/>
  <c r="Z8" i="1"/>
  <c r="Y8" i="1"/>
  <c r="X8" i="1"/>
  <c r="W8" i="1"/>
  <c r="P8" i="1"/>
  <c r="O8" i="1"/>
  <c r="AD8" i="1" s="1"/>
  <c r="N8" i="1"/>
  <c r="AO8" i="1" s="1"/>
  <c r="M8" i="1"/>
  <c r="AU7" i="1"/>
  <c r="AT7" i="1"/>
  <c r="AP7" i="1"/>
  <c r="AJ7" i="1"/>
  <c r="AI7" i="1"/>
  <c r="AN7" i="1" s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AO7" i="1" s="1"/>
  <c r="M7" i="1"/>
  <c r="AR7" i="1" s="1"/>
  <c r="AU6" i="1"/>
  <c r="AR6" i="1"/>
  <c r="AP6" i="1"/>
  <c r="AN6" i="1"/>
  <c r="AI6" i="1"/>
  <c r="AT6" i="1" s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P5" i="1"/>
  <c r="AO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P4" i="1"/>
  <c r="AN4" i="1"/>
  <c r="AJ4" i="1"/>
  <c r="AI4" i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P6" i="29"/>
  <c r="AO6" i="29"/>
  <c r="AV6" i="29" s="1"/>
  <c r="AI6" i="29"/>
  <c r="AN6" i="29" s="1"/>
  <c r="AH6" i="29"/>
  <c r="AF6" i="29"/>
  <c r="AE6" i="29"/>
  <c r="AC6" i="29"/>
  <c r="AB6" i="29"/>
  <c r="AA6" i="29"/>
  <c r="Z6" i="29"/>
  <c r="Y6" i="29"/>
  <c r="X6" i="29"/>
  <c r="W6" i="29"/>
  <c r="P6" i="29"/>
  <c r="O6" i="29"/>
  <c r="AD6" i="29" s="1"/>
  <c r="N6" i="29"/>
  <c r="M6" i="29"/>
  <c r="AI5" i="29"/>
  <c r="AH5" i="29"/>
  <c r="W5" i="29"/>
  <c r="AI4" i="29"/>
  <c r="AP3" i="29"/>
  <c r="AO3" i="29"/>
  <c r="AI3" i="29"/>
  <c r="AH3" i="29"/>
  <c r="AN2" i="29"/>
  <c r="AM2" i="29"/>
  <c r="AL2" i="29"/>
  <c r="AK2" i="29"/>
  <c r="AJ2" i="29"/>
  <c r="AA2" i="29"/>
  <c r="A2" i="29"/>
  <c r="AU1" i="29"/>
  <c r="AR1" i="29"/>
  <c r="AR3" i="29" s="1"/>
  <c r="AQ1" i="29"/>
  <c r="AQ3" i="29" s="1"/>
  <c r="AP1" i="29"/>
  <c r="AO1" i="29"/>
  <c r="AH1" i="29"/>
  <c r="AH2" i="29" s="1"/>
  <c r="AA1" i="29"/>
  <c r="A1" i="29"/>
  <c r="AJ1" i="29" s="1"/>
  <c r="AU18" i="28"/>
  <c r="AP18" i="28"/>
  <c r="AO18" i="28"/>
  <c r="AV18" i="28" s="1"/>
  <c r="AI18" i="28"/>
  <c r="AH18" i="28"/>
  <c r="AF18" i="28"/>
  <c r="AE18" i="28"/>
  <c r="AB18" i="28"/>
  <c r="AA18" i="28"/>
  <c r="Z18" i="28"/>
  <c r="Y18" i="28"/>
  <c r="X18" i="28"/>
  <c r="W18" i="28"/>
  <c r="P18" i="28"/>
  <c r="O18" i="28"/>
  <c r="AD18" i="28" s="1"/>
  <c r="N18" i="28"/>
  <c r="AC18" i="28" s="1"/>
  <c r="M18" i="28"/>
  <c r="AP17" i="28"/>
  <c r="AO17" i="28"/>
  <c r="AV17" i="28" s="1"/>
  <c r="AI17" i="28"/>
  <c r="AN17" i="28" s="1"/>
  <c r="AH17" i="28"/>
  <c r="AF17" i="28"/>
  <c r="AE17" i="28"/>
  <c r="AC17" i="28"/>
  <c r="AB17" i="28"/>
  <c r="AA17" i="28"/>
  <c r="Z17" i="28"/>
  <c r="Y17" i="28"/>
  <c r="X17" i="28"/>
  <c r="W17" i="28"/>
  <c r="P17" i="28"/>
  <c r="O17" i="28"/>
  <c r="AD17" i="28" s="1"/>
  <c r="N17" i="28"/>
  <c r="M17" i="28"/>
  <c r="AU16" i="28"/>
  <c r="AT16" i="28"/>
  <c r="AP16" i="28"/>
  <c r="AN16" i="28"/>
  <c r="AI16" i="28"/>
  <c r="AH16" i="28"/>
  <c r="AF16" i="28"/>
  <c r="AE16" i="28"/>
  <c r="AD16" i="28"/>
  <c r="AC16" i="28"/>
  <c r="AB16" i="28"/>
  <c r="AA16" i="28"/>
  <c r="Z16" i="28"/>
  <c r="Y16" i="28"/>
  <c r="X16" i="28"/>
  <c r="W16" i="28"/>
  <c r="P16" i="28"/>
  <c r="O16" i="28"/>
  <c r="N16" i="28"/>
  <c r="AO16" i="28" s="1"/>
  <c r="AV16" i="28" s="1"/>
  <c r="M16" i="28"/>
  <c r="AI15" i="28"/>
  <c r="AH15" i="28"/>
  <c r="W15" i="28"/>
  <c r="AU14" i="28"/>
  <c r="AI14" i="28"/>
  <c r="AH14" i="28"/>
  <c r="AF14" i="28"/>
  <c r="AE14" i="28"/>
  <c r="AB14" i="28"/>
  <c r="AA14" i="28"/>
  <c r="Z14" i="28"/>
  <c r="Y14" i="28"/>
  <c r="X14" i="28"/>
  <c r="W14" i="28"/>
  <c r="P14" i="28"/>
  <c r="O14" i="28"/>
  <c r="AD14" i="28" s="1"/>
  <c r="N14" i="28"/>
  <c r="AC14" i="28" s="1"/>
  <c r="M14" i="28"/>
  <c r="AO13" i="28"/>
  <c r="AI13" i="28"/>
  <c r="AN13" i="28" s="1"/>
  <c r="AH13" i="28"/>
  <c r="AF13" i="28"/>
  <c r="AE13" i="28"/>
  <c r="AC13" i="28"/>
  <c r="AB13" i="28"/>
  <c r="AA13" i="28"/>
  <c r="Z13" i="28"/>
  <c r="Y13" i="28"/>
  <c r="X13" i="28"/>
  <c r="W13" i="28"/>
  <c r="P13" i="28"/>
  <c r="O13" i="28"/>
  <c r="AD13" i="28" s="1"/>
  <c r="N13" i="28"/>
  <c r="M13" i="28"/>
  <c r="AI12" i="28"/>
  <c r="AH12" i="28"/>
  <c r="W12" i="28"/>
  <c r="AU11" i="28"/>
  <c r="AT11" i="28"/>
  <c r="AP11" i="28"/>
  <c r="AI11" i="28"/>
  <c r="AH11" i="28"/>
  <c r="AF11" i="28"/>
  <c r="AE11" i="28"/>
  <c r="AA11" i="28"/>
  <c r="Z11" i="28"/>
  <c r="Y11" i="28"/>
  <c r="X11" i="28"/>
  <c r="W11" i="28"/>
  <c r="P11" i="28"/>
  <c r="O11" i="28"/>
  <c r="AD11" i="28" s="1"/>
  <c r="N11" i="28"/>
  <c r="M11" i="28"/>
  <c r="AI10" i="28"/>
  <c r="AH10" i="28"/>
  <c r="W10" i="28"/>
  <c r="AU9" i="28"/>
  <c r="AO9" i="28"/>
  <c r="AN9" i="28"/>
  <c r="AI9" i="28"/>
  <c r="AT9" i="28" s="1"/>
  <c r="AH9" i="28"/>
  <c r="AF9" i="28"/>
  <c r="AE9" i="28"/>
  <c r="AD9" i="28"/>
  <c r="AC9" i="28"/>
  <c r="AA9" i="28"/>
  <c r="Z9" i="28"/>
  <c r="Y9" i="28"/>
  <c r="X9" i="28"/>
  <c r="W9" i="28"/>
  <c r="P9" i="28"/>
  <c r="O9" i="28"/>
  <c r="N9" i="28"/>
  <c r="M9" i="28"/>
  <c r="AP8" i="28"/>
  <c r="AI8" i="28"/>
  <c r="AN8" i="28" s="1"/>
  <c r="AH8" i="28"/>
  <c r="AF8" i="28"/>
  <c r="AE8" i="28"/>
  <c r="AD8" i="28"/>
  <c r="AA8" i="28"/>
  <c r="Z8" i="28"/>
  <c r="Y8" i="28"/>
  <c r="X8" i="28"/>
  <c r="W8" i="28"/>
  <c r="P8" i="28"/>
  <c r="O8" i="28"/>
  <c r="N8" i="28"/>
  <c r="AC8" i="28" s="1"/>
  <c r="M8" i="28"/>
  <c r="AU7" i="28"/>
  <c r="AT7" i="28"/>
  <c r="AP7" i="28"/>
  <c r="AI7" i="28"/>
  <c r="AH7" i="28"/>
  <c r="AF7" i="28"/>
  <c r="AE7" i="28"/>
  <c r="AA7" i="28"/>
  <c r="Z7" i="28"/>
  <c r="Y7" i="28"/>
  <c r="X7" i="28"/>
  <c r="W7" i="28"/>
  <c r="P7" i="28"/>
  <c r="O7" i="28"/>
  <c r="AD7" i="28" s="1"/>
  <c r="N7" i="28"/>
  <c r="M7" i="28"/>
  <c r="AU6" i="28"/>
  <c r="AI6" i="28"/>
  <c r="AH6" i="28"/>
  <c r="AF6" i="28"/>
  <c r="AE6" i="28"/>
  <c r="AB6" i="28"/>
  <c r="AA6" i="28"/>
  <c r="Z6" i="28"/>
  <c r="Y6" i="28"/>
  <c r="X6" i="28"/>
  <c r="W6" i="28"/>
  <c r="P6" i="28"/>
  <c r="O6" i="28"/>
  <c r="AD6" i="28" s="1"/>
  <c r="N6" i="28"/>
  <c r="AC6" i="28" s="1"/>
  <c r="M6" i="28"/>
  <c r="AI5" i="28"/>
  <c r="AH5" i="28"/>
  <c r="W5" i="28"/>
  <c r="AI4" i="28"/>
  <c r="AU3" i="28"/>
  <c r="AO3" i="28"/>
  <c r="AI3" i="28"/>
  <c r="AH3" i="28"/>
  <c r="AN2" i="28"/>
  <c r="AN11" i="28" s="1"/>
  <c r="AM2" i="28"/>
  <c r="AL2" i="28"/>
  <c r="AK2" i="28"/>
  <c r="AJ2" i="28"/>
  <c r="AJ16" i="28" s="1"/>
  <c r="AA2" i="28"/>
  <c r="A2" i="28"/>
  <c r="AU1" i="28"/>
  <c r="AU17" i="28" s="1"/>
  <c r="AR1" i="28"/>
  <c r="AQ1" i="28"/>
  <c r="AQ3" i="28" s="1"/>
  <c r="AP1" i="28"/>
  <c r="AP9" i="28" s="1"/>
  <c r="AO1" i="28"/>
  <c r="AO14" i="28" s="1"/>
  <c r="AA1" i="28"/>
  <c r="A1" i="28"/>
  <c r="AT19" i="27"/>
  <c r="AQ19" i="27"/>
  <c r="AJ19" i="27"/>
  <c r="AI19" i="27"/>
  <c r="AH19" i="27"/>
  <c r="AF19" i="27"/>
  <c r="AE19" i="27"/>
  <c r="AA19" i="27"/>
  <c r="Z19" i="27"/>
  <c r="Y19" i="27"/>
  <c r="X19" i="27"/>
  <c r="W19" i="27"/>
  <c r="P19" i="27"/>
  <c r="O19" i="27"/>
  <c r="AD19" i="27" s="1"/>
  <c r="N19" i="27"/>
  <c r="M19" i="27"/>
  <c r="AU18" i="27"/>
  <c r="AI18" i="27"/>
  <c r="AH18" i="27"/>
  <c r="AF18" i="27"/>
  <c r="AE18" i="27"/>
  <c r="AB18" i="27"/>
  <c r="AA18" i="27"/>
  <c r="Z18" i="27"/>
  <c r="Y18" i="27"/>
  <c r="X18" i="27"/>
  <c r="W18" i="27"/>
  <c r="P18" i="27"/>
  <c r="O18" i="27"/>
  <c r="AD18" i="27" s="1"/>
  <c r="N18" i="27"/>
  <c r="AC18" i="27" s="1"/>
  <c r="M18" i="27"/>
  <c r="AI17" i="27"/>
  <c r="AH17" i="27"/>
  <c r="W17" i="27"/>
  <c r="AI16" i="27"/>
  <c r="AH16" i="27"/>
  <c r="AF16" i="27"/>
  <c r="AE16" i="27"/>
  <c r="AA16" i="27"/>
  <c r="Z16" i="27"/>
  <c r="Y16" i="27"/>
  <c r="X16" i="27"/>
  <c r="W16" i="27"/>
  <c r="P16" i="27"/>
  <c r="O16" i="27"/>
  <c r="AQ16" i="27" s="1"/>
  <c r="N16" i="27"/>
  <c r="AC16" i="27" s="1"/>
  <c r="M16" i="27"/>
  <c r="AT15" i="27"/>
  <c r="AQ15" i="27"/>
  <c r="AJ15" i="27"/>
  <c r="AI15" i="27"/>
  <c r="AH15" i="27"/>
  <c r="AF15" i="27"/>
  <c r="AE15" i="27"/>
  <c r="AA15" i="27"/>
  <c r="Z15" i="27"/>
  <c r="Y15" i="27"/>
  <c r="X15" i="27"/>
  <c r="W15" i="27"/>
  <c r="P15" i="27"/>
  <c r="O15" i="27"/>
  <c r="AD15" i="27" s="1"/>
  <c r="N15" i="27"/>
  <c r="M15" i="27"/>
  <c r="AU14" i="27"/>
  <c r="AI14" i="27"/>
  <c r="AH14" i="27"/>
  <c r="AF14" i="27"/>
  <c r="AE14" i="27"/>
  <c r="AB14" i="27"/>
  <c r="AA14" i="27"/>
  <c r="Z14" i="27"/>
  <c r="Y14" i="27"/>
  <c r="X14" i="27"/>
  <c r="W14" i="27"/>
  <c r="P14" i="27"/>
  <c r="O14" i="27"/>
  <c r="AD14" i="27" s="1"/>
  <c r="N14" i="27"/>
  <c r="AC14" i="27" s="1"/>
  <c r="M14" i="27"/>
  <c r="AI13" i="27"/>
  <c r="AH13" i="27"/>
  <c r="AF13" i="27"/>
  <c r="AE13" i="27"/>
  <c r="AC13" i="27"/>
  <c r="AB13" i="27"/>
  <c r="AA13" i="27"/>
  <c r="Z13" i="27"/>
  <c r="Y13" i="27"/>
  <c r="X13" i="27"/>
  <c r="W13" i="27"/>
  <c r="P13" i="27"/>
  <c r="O13" i="27"/>
  <c r="AD13" i="27" s="1"/>
  <c r="N13" i="27"/>
  <c r="M13" i="27"/>
  <c r="AU12" i="27"/>
  <c r="AT12" i="27"/>
  <c r="AJ12" i="27"/>
  <c r="AI12" i="27"/>
  <c r="AH12" i="27"/>
  <c r="AF12" i="27"/>
  <c r="AE12" i="27"/>
  <c r="AD12" i="27"/>
  <c r="AC12" i="27"/>
  <c r="AB12" i="27"/>
  <c r="AA12" i="27"/>
  <c r="Z12" i="27"/>
  <c r="Y12" i="27"/>
  <c r="X12" i="27"/>
  <c r="W12" i="27"/>
  <c r="P12" i="27"/>
  <c r="O12" i="27"/>
  <c r="AQ12" i="27" s="1"/>
  <c r="N12" i="27"/>
  <c r="M12" i="27"/>
  <c r="AU11" i="27"/>
  <c r="AI11" i="27"/>
  <c r="AT11" i="27" s="1"/>
  <c r="AH11" i="27"/>
  <c r="AF11" i="27"/>
  <c r="AE11" i="27"/>
  <c r="AD11" i="27"/>
  <c r="AC11" i="27"/>
  <c r="AA11" i="27"/>
  <c r="Z11" i="27"/>
  <c r="Y11" i="27"/>
  <c r="X11" i="27"/>
  <c r="W11" i="27"/>
  <c r="P11" i="27"/>
  <c r="O11" i="27"/>
  <c r="AQ11" i="27" s="1"/>
  <c r="N11" i="27"/>
  <c r="M11" i="27"/>
  <c r="AI10" i="27"/>
  <c r="AH10" i="27"/>
  <c r="W10" i="27"/>
  <c r="AP9" i="27"/>
  <c r="AO9" i="27"/>
  <c r="AV9" i="27" s="1"/>
  <c r="AJ9" i="27"/>
  <c r="AI9" i="27"/>
  <c r="AT9" i="27" s="1"/>
  <c r="AH9" i="27"/>
  <c r="AF9" i="27"/>
  <c r="AE9" i="27"/>
  <c r="AC9" i="27"/>
  <c r="AB9" i="27"/>
  <c r="AA9" i="27"/>
  <c r="Z9" i="27"/>
  <c r="Y9" i="27"/>
  <c r="X9" i="27"/>
  <c r="W9" i="27"/>
  <c r="P9" i="27"/>
  <c r="O9" i="27"/>
  <c r="AD9" i="27" s="1"/>
  <c r="N9" i="27"/>
  <c r="M9" i="27"/>
  <c r="AR9" i="27" s="1"/>
  <c r="AU8" i="27"/>
  <c r="AT8" i="27"/>
  <c r="AJ8" i="27"/>
  <c r="AI8" i="27"/>
  <c r="AH8" i="27"/>
  <c r="AF8" i="27"/>
  <c r="AE8" i="27"/>
  <c r="AD8" i="27"/>
  <c r="AB8" i="27"/>
  <c r="AA8" i="27"/>
  <c r="Z8" i="27"/>
  <c r="Y8" i="27"/>
  <c r="X8" i="27"/>
  <c r="W8" i="27"/>
  <c r="P8" i="27"/>
  <c r="O8" i="27"/>
  <c r="AQ8" i="27" s="1"/>
  <c r="N8" i="27"/>
  <c r="AO8" i="27" s="1"/>
  <c r="M8" i="27"/>
  <c r="AU7" i="27"/>
  <c r="AN7" i="27"/>
  <c r="AI7" i="27"/>
  <c r="AT7" i="27" s="1"/>
  <c r="AH7" i="27"/>
  <c r="AF7" i="27"/>
  <c r="AE7" i="27"/>
  <c r="AC7" i="27"/>
  <c r="AA7" i="27"/>
  <c r="Z7" i="27"/>
  <c r="Y7" i="27"/>
  <c r="X7" i="27"/>
  <c r="W7" i="27"/>
  <c r="P7" i="27"/>
  <c r="O7" i="27"/>
  <c r="AQ7" i="27" s="1"/>
  <c r="N7" i="27"/>
  <c r="M7" i="27"/>
  <c r="AI6" i="27"/>
  <c r="AH6" i="27"/>
  <c r="AF6" i="27"/>
  <c r="AE6" i="27"/>
  <c r="AB6" i="27"/>
  <c r="AA6" i="27"/>
  <c r="Z6" i="27"/>
  <c r="Y6" i="27"/>
  <c r="X6" i="27"/>
  <c r="W6" i="27"/>
  <c r="P6" i="27"/>
  <c r="O6" i="27"/>
  <c r="AQ6" i="27" s="1"/>
  <c r="N6" i="27"/>
  <c r="AC6" i="27" s="1"/>
  <c r="M6" i="27"/>
  <c r="AR6" i="27" s="1"/>
  <c r="AI5" i="27"/>
  <c r="AH5" i="27"/>
  <c r="W5" i="27"/>
  <c r="AI4" i="27"/>
  <c r="AU3" i="27"/>
  <c r="AR3" i="27"/>
  <c r="AI3" i="27"/>
  <c r="AH3" i="27"/>
  <c r="AN2" i="27"/>
  <c r="AN11" i="27" s="1"/>
  <c r="AM2" i="27"/>
  <c r="AL2" i="27"/>
  <c r="AK2" i="27"/>
  <c r="AJ2" i="27"/>
  <c r="AH2" i="27"/>
  <c r="AA2" i="27"/>
  <c r="A2" i="27"/>
  <c r="AU1" i="27"/>
  <c r="AU13" i="27" s="1"/>
  <c r="AR1" i="27"/>
  <c r="AR14" i="27" s="1"/>
  <c r="AQ1" i="27"/>
  <c r="AQ3" i="27" s="1"/>
  <c r="AP1" i="27"/>
  <c r="AO1" i="27"/>
  <c r="AO3" i="27" s="1"/>
  <c r="AH1" i="27"/>
  <c r="AA1" i="27"/>
  <c r="A1" i="27"/>
  <c r="AJ1" i="27" s="1"/>
  <c r="AQ15" i="26"/>
  <c r="AP15" i="26"/>
  <c r="AO15" i="26"/>
  <c r="AV15" i="26" s="1"/>
  <c r="AN15" i="26"/>
  <c r="AI15" i="26"/>
  <c r="AT15" i="26" s="1"/>
  <c r="AH15" i="26"/>
  <c r="AF15" i="26"/>
  <c r="AE15" i="26"/>
  <c r="AD15" i="26"/>
  <c r="AA15" i="26"/>
  <c r="Z15" i="26"/>
  <c r="Y15" i="26"/>
  <c r="X15" i="26"/>
  <c r="W15" i="26"/>
  <c r="P15" i="26"/>
  <c r="O15" i="26"/>
  <c r="N15" i="26"/>
  <c r="AC15" i="26" s="1"/>
  <c r="M15" i="26"/>
  <c r="AP14" i="26"/>
  <c r="AI14" i="26"/>
  <c r="AH14" i="26"/>
  <c r="AF14" i="26"/>
  <c r="AE14" i="26"/>
  <c r="AA14" i="26"/>
  <c r="Z14" i="26"/>
  <c r="Y14" i="26"/>
  <c r="X14" i="26"/>
  <c r="W14" i="26"/>
  <c r="P14" i="26"/>
  <c r="O14" i="26"/>
  <c r="AQ14" i="26" s="1"/>
  <c r="N14" i="26"/>
  <c r="AC14" i="26" s="1"/>
  <c r="M14" i="26"/>
  <c r="AR14" i="26" s="1"/>
  <c r="AT13" i="26"/>
  <c r="AP13" i="26"/>
  <c r="AJ13" i="26"/>
  <c r="AI13" i="26"/>
  <c r="AH13" i="26"/>
  <c r="AF13" i="26"/>
  <c r="AE13" i="26"/>
  <c r="AB13" i="26"/>
  <c r="AA13" i="26"/>
  <c r="Z13" i="26"/>
  <c r="Y13" i="26"/>
  <c r="X13" i="26"/>
  <c r="W13" i="26"/>
  <c r="P13" i="26"/>
  <c r="O13" i="26"/>
  <c r="AD13" i="26" s="1"/>
  <c r="N13" i="26"/>
  <c r="AO13" i="26" s="1"/>
  <c r="AV13" i="26" s="1"/>
  <c r="M13" i="26"/>
  <c r="AI12" i="26"/>
  <c r="AH12" i="26"/>
  <c r="W12" i="26"/>
  <c r="AU11" i="26"/>
  <c r="AQ11" i="26"/>
  <c r="AO11" i="26"/>
  <c r="AN11" i="26"/>
  <c r="AI11" i="26"/>
  <c r="AT11" i="26" s="1"/>
  <c r="AH11" i="26"/>
  <c r="AF11" i="26"/>
  <c r="AE11" i="26"/>
  <c r="AA11" i="26"/>
  <c r="Z11" i="26"/>
  <c r="Y11" i="26"/>
  <c r="X11" i="26"/>
  <c r="W11" i="26"/>
  <c r="P11" i="26"/>
  <c r="O11" i="26"/>
  <c r="AD11" i="26" s="1"/>
  <c r="N11" i="26"/>
  <c r="AC11" i="26" s="1"/>
  <c r="M11" i="26"/>
  <c r="AV10" i="26"/>
  <c r="AR10" i="26"/>
  <c r="AP10" i="26"/>
  <c r="AO10" i="26"/>
  <c r="AI10" i="26"/>
  <c r="AH10" i="26"/>
  <c r="AF10" i="26"/>
  <c r="AE10" i="26"/>
  <c r="AA10" i="26"/>
  <c r="Z10" i="26"/>
  <c r="Y10" i="26"/>
  <c r="X10" i="26"/>
  <c r="W10" i="26"/>
  <c r="P10" i="26"/>
  <c r="O10" i="26"/>
  <c r="AQ10" i="26" s="1"/>
  <c r="N10" i="26"/>
  <c r="AC10" i="26" s="1"/>
  <c r="M10" i="26"/>
  <c r="AB10" i="26" s="1"/>
  <c r="AT9" i="26"/>
  <c r="AQ9" i="26"/>
  <c r="AJ9" i="26"/>
  <c r="AI9" i="26"/>
  <c r="AN9" i="26" s="1"/>
  <c r="AH9" i="26"/>
  <c r="AF9" i="26"/>
  <c r="AE9" i="26"/>
  <c r="AB9" i="26"/>
  <c r="AA9" i="26"/>
  <c r="Z9" i="26"/>
  <c r="Y9" i="26"/>
  <c r="X9" i="26"/>
  <c r="W9" i="26"/>
  <c r="P9" i="26"/>
  <c r="O9" i="26"/>
  <c r="AD9" i="26" s="1"/>
  <c r="N9" i="26"/>
  <c r="AO9" i="26" s="1"/>
  <c r="M9" i="26"/>
  <c r="AR8" i="26"/>
  <c r="AI8" i="26"/>
  <c r="AH8" i="26"/>
  <c r="AF8" i="26"/>
  <c r="AE8" i="26"/>
  <c r="AC8" i="26"/>
  <c r="AB8" i="26"/>
  <c r="AA8" i="26"/>
  <c r="Z8" i="26"/>
  <c r="Y8" i="26"/>
  <c r="X8" i="26"/>
  <c r="W8" i="26"/>
  <c r="P8" i="26"/>
  <c r="O8" i="26"/>
  <c r="AQ8" i="26" s="1"/>
  <c r="N8" i="26"/>
  <c r="M8" i="26"/>
  <c r="AO7" i="26"/>
  <c r="AJ7" i="26"/>
  <c r="AI7" i="26"/>
  <c r="AN7" i="26" s="1"/>
  <c r="AH7" i="26"/>
  <c r="AF7" i="26"/>
  <c r="AE7" i="26"/>
  <c r="AD7" i="26"/>
  <c r="AC7" i="26"/>
  <c r="AA7" i="26"/>
  <c r="Z7" i="26"/>
  <c r="Y7" i="26"/>
  <c r="X7" i="26"/>
  <c r="W7" i="26"/>
  <c r="P7" i="26"/>
  <c r="O7" i="26"/>
  <c r="AQ7" i="26" s="1"/>
  <c r="N7" i="26"/>
  <c r="M7" i="26"/>
  <c r="AB7" i="26" s="1"/>
  <c r="AU6" i="26"/>
  <c r="AT6" i="26"/>
  <c r="AN6" i="26"/>
  <c r="AJ6" i="26"/>
  <c r="AI6" i="26"/>
  <c r="AH6" i="26"/>
  <c r="AF6" i="26"/>
  <c r="AE6" i="26"/>
  <c r="AD6" i="26"/>
  <c r="AA6" i="26"/>
  <c r="Z6" i="26"/>
  <c r="Y6" i="26"/>
  <c r="X6" i="26"/>
  <c r="W6" i="26"/>
  <c r="P6" i="26"/>
  <c r="O6" i="26"/>
  <c r="AQ6" i="26" s="1"/>
  <c r="N6" i="26"/>
  <c r="AO6" i="26" s="1"/>
  <c r="M6" i="26"/>
  <c r="AR6" i="26" s="1"/>
  <c r="AI5" i="26"/>
  <c r="AH5" i="26"/>
  <c r="W5" i="26"/>
  <c r="AI4" i="26"/>
  <c r="AU3" i="26"/>
  <c r="AQ3" i="26"/>
  <c r="AP3" i="26"/>
  <c r="AI3" i="26"/>
  <c r="AH3" i="26"/>
  <c r="AN2" i="26"/>
  <c r="AN13" i="26" s="1"/>
  <c r="AM2" i="26"/>
  <c r="AL2" i="26"/>
  <c r="AK2" i="26"/>
  <c r="AJ2" i="26"/>
  <c r="AA2" i="26"/>
  <c r="A2" i="26"/>
  <c r="AU1" i="26"/>
  <c r="AU15" i="26" s="1"/>
  <c r="AR1" i="26"/>
  <c r="AR13" i="26" s="1"/>
  <c r="AQ1" i="26"/>
  <c r="AP1" i="26"/>
  <c r="AO1" i="26"/>
  <c r="AO3" i="26" s="1"/>
  <c r="AJ1" i="26"/>
  <c r="AH1" i="26"/>
  <c r="AH2" i="26" s="1"/>
  <c r="AA1" i="26"/>
  <c r="A1" i="26"/>
  <c r="AT15" i="25"/>
  <c r="AP15" i="25"/>
  <c r="AO15" i="25"/>
  <c r="AV15" i="25" s="1"/>
  <c r="AI15" i="25"/>
  <c r="AN15" i="25" s="1"/>
  <c r="AH15" i="25"/>
  <c r="AF15" i="25"/>
  <c r="AE15" i="25"/>
  <c r="AC15" i="25"/>
  <c r="AA15" i="25"/>
  <c r="Z15" i="25"/>
  <c r="Y15" i="25"/>
  <c r="X15" i="25"/>
  <c r="W15" i="25"/>
  <c r="P15" i="25"/>
  <c r="O15" i="25"/>
  <c r="AD15" i="25" s="1"/>
  <c r="N15" i="25"/>
  <c r="M15" i="25"/>
  <c r="AB15" i="25" s="1"/>
  <c r="AT14" i="25"/>
  <c r="AP14" i="25"/>
  <c r="AN14" i="25"/>
  <c r="AI14" i="25"/>
  <c r="AH14" i="25"/>
  <c r="AF14" i="25"/>
  <c r="AE14" i="25"/>
  <c r="AD14" i="25"/>
  <c r="AA14" i="25"/>
  <c r="Z14" i="25"/>
  <c r="Y14" i="25"/>
  <c r="X14" i="25"/>
  <c r="W14" i="25"/>
  <c r="P14" i="25"/>
  <c r="O14" i="25"/>
  <c r="N14" i="25"/>
  <c r="AO14" i="25" s="1"/>
  <c r="AV14" i="25" s="1"/>
  <c r="M14" i="25"/>
  <c r="AO13" i="25"/>
  <c r="AN13" i="25"/>
  <c r="AI13" i="25"/>
  <c r="AT13" i="25" s="1"/>
  <c r="AH13" i="25"/>
  <c r="AF13" i="25"/>
  <c r="AE13" i="25"/>
  <c r="AD13" i="25"/>
  <c r="AA13" i="25"/>
  <c r="Z13" i="25"/>
  <c r="Y13" i="25"/>
  <c r="X13" i="25"/>
  <c r="W13" i="25"/>
  <c r="P13" i="25"/>
  <c r="O13" i="25"/>
  <c r="AQ13" i="25" s="1"/>
  <c r="N13" i="25"/>
  <c r="AC13" i="25" s="1"/>
  <c r="M13" i="25"/>
  <c r="AP12" i="25"/>
  <c r="AO12" i="25"/>
  <c r="AI12" i="25"/>
  <c r="AH12" i="25"/>
  <c r="AF12" i="25"/>
  <c r="AE12" i="25"/>
  <c r="AB12" i="25"/>
  <c r="AA12" i="25"/>
  <c r="Z12" i="25"/>
  <c r="Y12" i="25"/>
  <c r="X12" i="25"/>
  <c r="W12" i="25"/>
  <c r="P12" i="25"/>
  <c r="O12" i="25"/>
  <c r="N12" i="25"/>
  <c r="AC12" i="25" s="1"/>
  <c r="M12" i="25"/>
  <c r="AT11" i="25"/>
  <c r="AP11" i="25"/>
  <c r="AI11" i="25"/>
  <c r="AN11" i="25" s="1"/>
  <c r="AH11" i="25"/>
  <c r="AF11" i="25"/>
  <c r="AE11" i="25"/>
  <c r="AC11" i="25"/>
  <c r="AB11" i="25"/>
  <c r="AA11" i="25"/>
  <c r="Z11" i="25"/>
  <c r="Y11" i="25"/>
  <c r="X11" i="25"/>
  <c r="W11" i="25"/>
  <c r="P11" i="25"/>
  <c r="O11" i="25"/>
  <c r="AD11" i="25" s="1"/>
  <c r="N11" i="25"/>
  <c r="AO11" i="25" s="1"/>
  <c r="M11" i="25"/>
  <c r="AI10" i="25"/>
  <c r="AH10" i="25"/>
  <c r="W10" i="25"/>
  <c r="AO9" i="25"/>
  <c r="AN9" i="25"/>
  <c r="AI9" i="25"/>
  <c r="AT9" i="25" s="1"/>
  <c r="AH9" i="25"/>
  <c r="AF9" i="25"/>
  <c r="AE9" i="25"/>
  <c r="AA9" i="25"/>
  <c r="Z9" i="25"/>
  <c r="Y9" i="25"/>
  <c r="X9" i="25"/>
  <c r="W9" i="25"/>
  <c r="P9" i="25"/>
  <c r="O9" i="25"/>
  <c r="AQ9" i="25" s="1"/>
  <c r="N9" i="25"/>
  <c r="AC9" i="25" s="1"/>
  <c r="M9" i="25"/>
  <c r="AP8" i="25"/>
  <c r="AO8" i="25"/>
  <c r="AI8" i="25"/>
  <c r="AH8" i="25"/>
  <c r="AF8" i="25"/>
  <c r="AE8" i="25"/>
  <c r="AA8" i="25"/>
  <c r="Z8" i="25"/>
  <c r="Y8" i="25"/>
  <c r="X8" i="25"/>
  <c r="W8" i="25"/>
  <c r="P8" i="25"/>
  <c r="O8" i="25"/>
  <c r="N8" i="25"/>
  <c r="AC8" i="25" s="1"/>
  <c r="M8" i="25"/>
  <c r="AR8" i="25" s="1"/>
  <c r="AT7" i="25"/>
  <c r="AP7" i="25"/>
  <c r="AJ7" i="25"/>
  <c r="AI7" i="25"/>
  <c r="AN7" i="25" s="1"/>
  <c r="AH7" i="25"/>
  <c r="AF7" i="25"/>
  <c r="AE7" i="25"/>
  <c r="AB7" i="25"/>
  <c r="AA7" i="25"/>
  <c r="Z7" i="25"/>
  <c r="Y7" i="25"/>
  <c r="X7" i="25"/>
  <c r="W7" i="25"/>
  <c r="P7" i="25"/>
  <c r="O7" i="25"/>
  <c r="AD7" i="25" s="1"/>
  <c r="N7" i="25"/>
  <c r="AO7" i="25" s="1"/>
  <c r="M7" i="25"/>
  <c r="AI6" i="25"/>
  <c r="AH6" i="25"/>
  <c r="AF6" i="25"/>
  <c r="AE6" i="25"/>
  <c r="AD6" i="25"/>
  <c r="AC6" i="25"/>
  <c r="AB6" i="25"/>
  <c r="AA6" i="25"/>
  <c r="Z6" i="25"/>
  <c r="Y6" i="25"/>
  <c r="X6" i="25"/>
  <c r="W6" i="25"/>
  <c r="P6" i="25"/>
  <c r="O6" i="25"/>
  <c r="N6" i="25"/>
  <c r="AO6" i="25" s="1"/>
  <c r="M6" i="25"/>
  <c r="AI5" i="25"/>
  <c r="AH5" i="25"/>
  <c r="W5" i="25"/>
  <c r="AI4" i="25"/>
  <c r="AP3" i="25"/>
  <c r="AO3" i="25"/>
  <c r="AI3" i="25"/>
  <c r="AH3" i="25"/>
  <c r="AN2" i="25"/>
  <c r="AM2" i="25"/>
  <c r="AL2" i="25"/>
  <c r="AK2" i="25"/>
  <c r="AJ2" i="25"/>
  <c r="AJ11" i="25" s="1"/>
  <c r="AA2" i="25"/>
  <c r="A2" i="25"/>
  <c r="AU1" i="25"/>
  <c r="AR1" i="25"/>
  <c r="AQ1" i="25"/>
  <c r="AQ3" i="25" s="1"/>
  <c r="AP1" i="25"/>
  <c r="AP13" i="25" s="1"/>
  <c r="AO1" i="25"/>
  <c r="AA1" i="25"/>
  <c r="A1" i="25"/>
  <c r="AJ1" i="25" s="1"/>
  <c r="AP49" i="24"/>
  <c r="AI49" i="24"/>
  <c r="AH49" i="24"/>
  <c r="AF49" i="24"/>
  <c r="AE49" i="24"/>
  <c r="AC49" i="24"/>
  <c r="AB49" i="24"/>
  <c r="AA49" i="24"/>
  <c r="Z49" i="24"/>
  <c r="Y49" i="24"/>
  <c r="X49" i="24"/>
  <c r="W49" i="24"/>
  <c r="P49" i="24"/>
  <c r="O49" i="24"/>
  <c r="N49" i="24"/>
  <c r="AO49" i="24" s="1"/>
  <c r="AV49" i="24" s="1"/>
  <c r="M49" i="24"/>
  <c r="AT48" i="24"/>
  <c r="AI48" i="24"/>
  <c r="AH48" i="24"/>
  <c r="AF48" i="24"/>
  <c r="AE48" i="24"/>
  <c r="AD48" i="24"/>
  <c r="AC48" i="24"/>
  <c r="AB48" i="24"/>
  <c r="AA48" i="24"/>
  <c r="Z48" i="24"/>
  <c r="Y48" i="24"/>
  <c r="X48" i="24"/>
  <c r="W48" i="24"/>
  <c r="P48" i="24"/>
  <c r="O48" i="24"/>
  <c r="N48" i="24"/>
  <c r="M48" i="24"/>
  <c r="AT47" i="24"/>
  <c r="AI47" i="24"/>
  <c r="AH47" i="24"/>
  <c r="AF47" i="24"/>
  <c r="AE47" i="24"/>
  <c r="AD47" i="24"/>
  <c r="AC47" i="24"/>
  <c r="AA47" i="24"/>
  <c r="Z47" i="24"/>
  <c r="Y47" i="24"/>
  <c r="X47" i="24"/>
  <c r="W47" i="24"/>
  <c r="P47" i="24"/>
  <c r="O47" i="24"/>
  <c r="N47" i="24"/>
  <c r="M47" i="24"/>
  <c r="AI46" i="24"/>
  <c r="AH46" i="24"/>
  <c r="W46" i="24"/>
  <c r="AT45" i="24"/>
  <c r="AI45" i="24"/>
  <c r="AH45" i="24"/>
  <c r="AF45" i="24"/>
  <c r="AE45" i="24"/>
  <c r="AC45" i="24"/>
  <c r="AB45" i="24"/>
  <c r="AA45" i="24"/>
  <c r="Z45" i="24"/>
  <c r="Y45" i="24"/>
  <c r="X45" i="24"/>
  <c r="W45" i="24"/>
  <c r="P45" i="24"/>
  <c r="O45" i="24"/>
  <c r="N45" i="24"/>
  <c r="M45" i="24"/>
  <c r="AI44" i="24"/>
  <c r="AT44" i="24" s="1"/>
  <c r="AH44" i="24"/>
  <c r="AF44" i="24"/>
  <c r="AE44" i="24"/>
  <c r="AD44" i="24"/>
  <c r="AC44" i="24"/>
  <c r="AB44" i="24"/>
  <c r="AA44" i="24"/>
  <c r="Z44" i="24"/>
  <c r="Y44" i="24"/>
  <c r="X44" i="24"/>
  <c r="W44" i="24"/>
  <c r="P44" i="24"/>
  <c r="O44" i="24"/>
  <c r="N44" i="24"/>
  <c r="M44" i="24"/>
  <c r="AT43" i="24"/>
  <c r="AI43" i="24"/>
  <c r="AH43" i="24"/>
  <c r="AF43" i="24"/>
  <c r="AE43" i="24"/>
  <c r="AD43" i="24"/>
  <c r="AC43" i="24"/>
  <c r="AA43" i="24"/>
  <c r="Z43" i="24"/>
  <c r="Y43" i="24"/>
  <c r="X43" i="24"/>
  <c r="W43" i="24"/>
  <c r="P43" i="24"/>
  <c r="O43" i="24"/>
  <c r="N43" i="24"/>
  <c r="M43" i="24"/>
  <c r="AT42" i="24"/>
  <c r="AI42" i="24"/>
  <c r="AH42" i="24"/>
  <c r="AF42" i="24"/>
  <c r="AE42" i="24"/>
  <c r="AD42" i="24"/>
  <c r="AA42" i="24"/>
  <c r="Z42" i="24"/>
  <c r="Y42" i="24"/>
  <c r="X42" i="24"/>
  <c r="W42" i="24"/>
  <c r="P42" i="24"/>
  <c r="O42" i="24"/>
  <c r="N42" i="24"/>
  <c r="M42" i="24"/>
  <c r="AP41" i="24"/>
  <c r="AI41" i="24"/>
  <c r="AT41" i="24" s="1"/>
  <c r="AH41" i="24"/>
  <c r="AF41" i="24"/>
  <c r="AE41" i="24"/>
  <c r="AA41" i="24"/>
  <c r="Z41" i="24"/>
  <c r="Y41" i="24"/>
  <c r="X41" i="24"/>
  <c r="W41" i="24"/>
  <c r="P41" i="24"/>
  <c r="O41" i="24"/>
  <c r="AD41" i="24" s="1"/>
  <c r="N41" i="24"/>
  <c r="AO41" i="24" s="1"/>
  <c r="AV41" i="24" s="1"/>
  <c r="M41" i="24"/>
  <c r="AI40" i="24"/>
  <c r="AH40" i="24"/>
  <c r="AF40" i="24"/>
  <c r="AE40" i="24"/>
  <c r="AB40" i="24"/>
  <c r="AA40" i="24"/>
  <c r="Z40" i="24"/>
  <c r="Y40" i="24"/>
  <c r="X40" i="24"/>
  <c r="W40" i="24"/>
  <c r="P40" i="24"/>
  <c r="O40" i="24"/>
  <c r="N40" i="24"/>
  <c r="M40" i="24"/>
  <c r="AT39" i="24"/>
  <c r="AI39" i="24"/>
  <c r="AH39" i="24"/>
  <c r="AF39" i="24"/>
  <c r="AE39" i="24"/>
  <c r="AC39" i="24"/>
  <c r="AB39" i="24"/>
  <c r="AA39" i="24"/>
  <c r="Z39" i="24"/>
  <c r="Y39" i="24"/>
  <c r="X39" i="24"/>
  <c r="W39" i="24"/>
  <c r="P39" i="24"/>
  <c r="O39" i="24"/>
  <c r="N39" i="24"/>
  <c r="M39" i="24"/>
  <c r="AI38" i="24"/>
  <c r="AT38" i="24" s="1"/>
  <c r="AH38" i="24"/>
  <c r="AF38" i="24"/>
  <c r="AE38" i="24"/>
  <c r="AD38" i="24"/>
  <c r="AC38" i="24"/>
  <c r="AB38" i="24"/>
  <c r="AA38" i="24"/>
  <c r="Z38" i="24"/>
  <c r="Y38" i="24"/>
  <c r="X38" i="24"/>
  <c r="W38" i="24"/>
  <c r="P38" i="24"/>
  <c r="O38" i="24"/>
  <c r="N38" i="24"/>
  <c r="M38" i="24"/>
  <c r="AI37" i="24"/>
  <c r="AH37" i="24"/>
  <c r="W37" i="24"/>
  <c r="AP36" i="24"/>
  <c r="AI36" i="24"/>
  <c r="AH36" i="24"/>
  <c r="AF36" i="24"/>
  <c r="AE36" i="24"/>
  <c r="AB36" i="24"/>
  <c r="AA36" i="24"/>
  <c r="Z36" i="24"/>
  <c r="Y36" i="24"/>
  <c r="X36" i="24"/>
  <c r="W36" i="24"/>
  <c r="P36" i="24"/>
  <c r="O36" i="24"/>
  <c r="N36" i="24"/>
  <c r="AO36" i="24" s="1"/>
  <c r="AV36" i="24" s="1"/>
  <c r="M36" i="24"/>
  <c r="AT35" i="24"/>
  <c r="AI35" i="24"/>
  <c r="AH35" i="24"/>
  <c r="AF35" i="24"/>
  <c r="AE35" i="24"/>
  <c r="AC35" i="24"/>
  <c r="AB35" i="24"/>
  <c r="AA35" i="24"/>
  <c r="Z35" i="24"/>
  <c r="Y35" i="24"/>
  <c r="X35" i="24"/>
  <c r="W35" i="24"/>
  <c r="P35" i="24"/>
  <c r="O35" i="24"/>
  <c r="N35" i="24"/>
  <c r="M35" i="24"/>
  <c r="AI34" i="24"/>
  <c r="AT34" i="24" s="1"/>
  <c r="AH34" i="24"/>
  <c r="AF34" i="24"/>
  <c r="AE34" i="24"/>
  <c r="AD34" i="24"/>
  <c r="AC34" i="24"/>
  <c r="AB34" i="24"/>
  <c r="AA34" i="24"/>
  <c r="Z34" i="24"/>
  <c r="Y34" i="24"/>
  <c r="X34" i="24"/>
  <c r="W34" i="24"/>
  <c r="P34" i="24"/>
  <c r="O34" i="24"/>
  <c r="N34" i="24"/>
  <c r="M34" i="24"/>
  <c r="AT33" i="24"/>
  <c r="AP33" i="24"/>
  <c r="AO33" i="24"/>
  <c r="AV33" i="24" s="1"/>
  <c r="AI33" i="24"/>
  <c r="AH33" i="24"/>
  <c r="AF33" i="24"/>
  <c r="AE33" i="24"/>
  <c r="AD33" i="24"/>
  <c r="AC33" i="24"/>
  <c r="AA33" i="24"/>
  <c r="Z33" i="24"/>
  <c r="Y33" i="24"/>
  <c r="X33" i="24"/>
  <c r="W33" i="24"/>
  <c r="P33" i="24"/>
  <c r="O33" i="24"/>
  <c r="N33" i="24"/>
  <c r="M33" i="24"/>
  <c r="AT32" i="24"/>
  <c r="AP32" i="24"/>
  <c r="AI32" i="24"/>
  <c r="AH32" i="24"/>
  <c r="AF32" i="24"/>
  <c r="AE32" i="24"/>
  <c r="AD32" i="24"/>
  <c r="AA32" i="24"/>
  <c r="Z32" i="24"/>
  <c r="Y32" i="24"/>
  <c r="X32" i="24"/>
  <c r="W32" i="24"/>
  <c r="P32" i="24"/>
  <c r="O32" i="24"/>
  <c r="N32" i="24"/>
  <c r="AO32" i="24" s="1"/>
  <c r="AV32" i="24" s="1"/>
  <c r="M32" i="24"/>
  <c r="AP31" i="24"/>
  <c r="AO31" i="24"/>
  <c r="AV31" i="24" s="1"/>
  <c r="AI31" i="24"/>
  <c r="AT31" i="24" s="1"/>
  <c r="AH31" i="24"/>
  <c r="AF31" i="24"/>
  <c r="AE31" i="24"/>
  <c r="AA31" i="24"/>
  <c r="Z31" i="24"/>
  <c r="Y31" i="24"/>
  <c r="X31" i="24"/>
  <c r="W31" i="24"/>
  <c r="P31" i="24"/>
  <c r="O31" i="24"/>
  <c r="AD31" i="24" s="1"/>
  <c r="N31" i="24"/>
  <c r="AC31" i="24" s="1"/>
  <c r="M31" i="24"/>
  <c r="AI30" i="24"/>
  <c r="AH30" i="24"/>
  <c r="W30" i="24"/>
  <c r="AT29" i="24"/>
  <c r="AI29" i="24"/>
  <c r="AH29" i="24"/>
  <c r="AF29" i="24"/>
  <c r="AE29" i="24"/>
  <c r="AD29" i="24"/>
  <c r="AC29" i="24"/>
  <c r="AA29" i="24"/>
  <c r="Z29" i="24"/>
  <c r="Y29" i="24"/>
  <c r="X29" i="24"/>
  <c r="W29" i="24"/>
  <c r="P29" i="24"/>
  <c r="O29" i="24"/>
  <c r="N29" i="24"/>
  <c r="M29" i="24"/>
  <c r="AI28" i="24"/>
  <c r="AT28" i="24" s="1"/>
  <c r="AH28" i="24"/>
  <c r="AF28" i="24"/>
  <c r="AE28" i="24"/>
  <c r="AD28" i="24"/>
  <c r="AA28" i="24"/>
  <c r="Z28" i="24"/>
  <c r="Y28" i="24"/>
  <c r="X28" i="24"/>
  <c r="W28" i="24"/>
  <c r="P28" i="24"/>
  <c r="O28" i="24"/>
  <c r="N28" i="24"/>
  <c r="M28" i="24"/>
  <c r="AI27" i="24"/>
  <c r="AH27" i="24"/>
  <c r="W27" i="24"/>
  <c r="AP26" i="24"/>
  <c r="AI26" i="24"/>
  <c r="AT26" i="24" s="1"/>
  <c r="AH26" i="24"/>
  <c r="AF26" i="24"/>
  <c r="AE26" i="24"/>
  <c r="AD26" i="24"/>
  <c r="AC26" i="24"/>
  <c r="AB26" i="24"/>
  <c r="AA26" i="24"/>
  <c r="Z26" i="24"/>
  <c r="Y26" i="24"/>
  <c r="X26" i="24"/>
  <c r="W26" i="24"/>
  <c r="P26" i="24"/>
  <c r="O26" i="24"/>
  <c r="N26" i="24"/>
  <c r="AO26" i="24" s="1"/>
  <c r="AV26" i="24" s="1"/>
  <c r="M26" i="24"/>
  <c r="AT25" i="24"/>
  <c r="AI25" i="24"/>
  <c r="AH25" i="24"/>
  <c r="AF25" i="24"/>
  <c r="AE25" i="24"/>
  <c r="AD25" i="24"/>
  <c r="AC25" i="24"/>
  <c r="AA25" i="24"/>
  <c r="Z25" i="24"/>
  <c r="Y25" i="24"/>
  <c r="X25" i="24"/>
  <c r="W25" i="24"/>
  <c r="P25" i="24"/>
  <c r="O25" i="24"/>
  <c r="N25" i="24"/>
  <c r="M25" i="24"/>
  <c r="AI24" i="24"/>
  <c r="AT24" i="24" s="1"/>
  <c r="AH24" i="24"/>
  <c r="AF24" i="24"/>
  <c r="AE24" i="24"/>
  <c r="AD24" i="24"/>
  <c r="AA24" i="24"/>
  <c r="Z24" i="24"/>
  <c r="Y24" i="24"/>
  <c r="X24" i="24"/>
  <c r="W24" i="24"/>
  <c r="P24" i="24"/>
  <c r="O24" i="24"/>
  <c r="N24" i="24"/>
  <c r="M24" i="24"/>
  <c r="AT23" i="24"/>
  <c r="AI23" i="24"/>
  <c r="AH23" i="24"/>
  <c r="AF23" i="24"/>
  <c r="AE23" i="24"/>
  <c r="AA23" i="24"/>
  <c r="Z23" i="24"/>
  <c r="Y23" i="24"/>
  <c r="X23" i="24"/>
  <c r="W23" i="24"/>
  <c r="P23" i="24"/>
  <c r="O23" i="24"/>
  <c r="AD23" i="24" s="1"/>
  <c r="N23" i="24"/>
  <c r="AC23" i="24" s="1"/>
  <c r="M23" i="24"/>
  <c r="AI22" i="24"/>
  <c r="AH22" i="24"/>
  <c r="W22" i="24"/>
  <c r="AT21" i="24"/>
  <c r="AI21" i="24"/>
  <c r="AH21" i="24"/>
  <c r="AF21" i="24"/>
  <c r="AE21" i="24"/>
  <c r="AD21" i="24"/>
  <c r="AC21" i="24"/>
  <c r="AA21" i="24"/>
  <c r="Z21" i="24"/>
  <c r="Y21" i="24"/>
  <c r="X21" i="24"/>
  <c r="W21" i="24"/>
  <c r="P21" i="24"/>
  <c r="O21" i="24"/>
  <c r="N21" i="24"/>
  <c r="M21" i="24"/>
  <c r="AI20" i="24"/>
  <c r="AT20" i="24" s="1"/>
  <c r="AH20" i="24"/>
  <c r="AF20" i="24"/>
  <c r="AE20" i="24"/>
  <c r="AD20" i="24"/>
  <c r="AA20" i="24"/>
  <c r="Z20" i="24"/>
  <c r="Y20" i="24"/>
  <c r="X20" i="24"/>
  <c r="W20" i="24"/>
  <c r="P20" i="24"/>
  <c r="O20" i="24"/>
  <c r="N20" i="24"/>
  <c r="M20" i="24"/>
  <c r="AT19" i="24"/>
  <c r="AI19" i="24"/>
  <c r="AH19" i="24"/>
  <c r="AF19" i="24"/>
  <c r="AE19" i="24"/>
  <c r="AA19" i="24"/>
  <c r="Z19" i="24"/>
  <c r="Y19" i="24"/>
  <c r="X19" i="24"/>
  <c r="W19" i="24"/>
  <c r="P19" i="24"/>
  <c r="O19" i="24"/>
  <c r="AD19" i="24" s="1"/>
  <c r="N19" i="24"/>
  <c r="AC19" i="24" s="1"/>
  <c r="M19" i="24"/>
  <c r="AI18" i="24"/>
  <c r="AH18" i="24"/>
  <c r="AF18" i="24"/>
  <c r="AE18" i="24"/>
  <c r="AB18" i="24"/>
  <c r="AA18" i="24"/>
  <c r="Z18" i="24"/>
  <c r="Y18" i="24"/>
  <c r="X18" i="24"/>
  <c r="W18" i="24"/>
  <c r="P18" i="24"/>
  <c r="O18" i="24"/>
  <c r="AD18" i="24" s="1"/>
  <c r="N18" i="24"/>
  <c r="M18" i="24"/>
  <c r="AI17" i="24"/>
  <c r="AH17" i="24"/>
  <c r="W17" i="24"/>
  <c r="AP16" i="24"/>
  <c r="AI16" i="24"/>
  <c r="AH16" i="24"/>
  <c r="AF16" i="24"/>
  <c r="AE16" i="24"/>
  <c r="AD16" i="24"/>
  <c r="AB16" i="24"/>
  <c r="AA16" i="24"/>
  <c r="Z16" i="24"/>
  <c r="Y16" i="24"/>
  <c r="X16" i="24"/>
  <c r="W16" i="24"/>
  <c r="P16" i="24"/>
  <c r="O16" i="24"/>
  <c r="N16" i="24"/>
  <c r="AC16" i="24" s="1"/>
  <c r="M16" i="24"/>
  <c r="AR16" i="24" s="1"/>
  <c r="AT15" i="24"/>
  <c r="AI15" i="24"/>
  <c r="AH15" i="24"/>
  <c r="AF15" i="24"/>
  <c r="AE15" i="24"/>
  <c r="AA15" i="24"/>
  <c r="Z15" i="24"/>
  <c r="Y15" i="24"/>
  <c r="X15" i="24"/>
  <c r="W15" i="24"/>
  <c r="P15" i="24"/>
  <c r="O15" i="24"/>
  <c r="AD15" i="24" s="1"/>
  <c r="N15" i="24"/>
  <c r="AO15" i="24" s="1"/>
  <c r="M15" i="24"/>
  <c r="AI14" i="24"/>
  <c r="AH14" i="24"/>
  <c r="AF14" i="24"/>
  <c r="AE14" i="24"/>
  <c r="AB14" i="24"/>
  <c r="AA14" i="24"/>
  <c r="Z14" i="24"/>
  <c r="Y14" i="24"/>
  <c r="X14" i="24"/>
  <c r="W14" i="24"/>
  <c r="P14" i="24"/>
  <c r="O14" i="24"/>
  <c r="AD14" i="24" s="1"/>
  <c r="N14" i="24"/>
  <c r="M14" i="24"/>
  <c r="AI13" i="24"/>
  <c r="AH13" i="24"/>
  <c r="AF13" i="24"/>
  <c r="AE13" i="24"/>
  <c r="AC13" i="24"/>
  <c r="AA13" i="24"/>
  <c r="Z13" i="24"/>
  <c r="Y13" i="24"/>
  <c r="X13" i="24"/>
  <c r="W13" i="24"/>
  <c r="P13" i="24"/>
  <c r="O13" i="24"/>
  <c r="AD13" i="24" s="1"/>
  <c r="N13" i="24"/>
  <c r="M13" i="24"/>
  <c r="AR13" i="24" s="1"/>
  <c r="AT12" i="24"/>
  <c r="AI12" i="24"/>
  <c r="AH12" i="24"/>
  <c r="AF12" i="24"/>
  <c r="AE12" i="24"/>
  <c r="AC12" i="24"/>
  <c r="AA12" i="24"/>
  <c r="Z12" i="24"/>
  <c r="Y12" i="24"/>
  <c r="X12" i="24"/>
  <c r="W12" i="24"/>
  <c r="P12" i="24"/>
  <c r="O12" i="24"/>
  <c r="AD12" i="24" s="1"/>
  <c r="N12" i="24"/>
  <c r="AO12" i="24" s="1"/>
  <c r="M12" i="24"/>
  <c r="AR12" i="24" s="1"/>
  <c r="AI11" i="24"/>
  <c r="AT11" i="24" s="1"/>
  <c r="AH11" i="24"/>
  <c r="AF11" i="24"/>
  <c r="AE11" i="24"/>
  <c r="AD11" i="24"/>
  <c r="AB11" i="24"/>
  <c r="AA11" i="24"/>
  <c r="Z11" i="24"/>
  <c r="Y11" i="24"/>
  <c r="X11" i="24"/>
  <c r="W11" i="24"/>
  <c r="P11" i="24"/>
  <c r="O11" i="24"/>
  <c r="AQ11" i="24" s="1"/>
  <c r="N11" i="24"/>
  <c r="AO11" i="24" s="1"/>
  <c r="M11" i="24"/>
  <c r="AI10" i="24"/>
  <c r="AH10" i="24"/>
  <c r="W10" i="24"/>
  <c r="AI9" i="24"/>
  <c r="AN9" i="24" s="1"/>
  <c r="AH9" i="24"/>
  <c r="AF9" i="24"/>
  <c r="AE9" i="24"/>
  <c r="AD9" i="24"/>
  <c r="AB9" i="24"/>
  <c r="AA9" i="24"/>
  <c r="Z9" i="24"/>
  <c r="Y9" i="24"/>
  <c r="X9" i="24"/>
  <c r="W9" i="24"/>
  <c r="P9" i="24"/>
  <c r="O9" i="24"/>
  <c r="AQ9" i="24" s="1"/>
  <c r="N9" i="24"/>
  <c r="AO9" i="24" s="1"/>
  <c r="M9" i="24"/>
  <c r="AT8" i="24"/>
  <c r="AI8" i="24"/>
  <c r="AN8" i="24" s="1"/>
  <c r="AH8" i="24"/>
  <c r="AF8" i="24"/>
  <c r="AE8" i="24"/>
  <c r="AC8" i="24"/>
  <c r="AA8" i="24"/>
  <c r="Z8" i="24"/>
  <c r="Y8" i="24"/>
  <c r="X8" i="24"/>
  <c r="W8" i="24"/>
  <c r="P8" i="24"/>
  <c r="O8" i="24"/>
  <c r="AD8" i="24" s="1"/>
  <c r="N8" i="24"/>
  <c r="AO8" i="24" s="1"/>
  <c r="M8" i="24"/>
  <c r="AR8" i="24" s="1"/>
  <c r="AI7" i="24"/>
  <c r="AT7" i="24" s="1"/>
  <c r="AH7" i="24"/>
  <c r="AF7" i="24"/>
  <c r="AE7" i="24"/>
  <c r="AD7" i="24"/>
  <c r="AB7" i="24"/>
  <c r="AA7" i="24"/>
  <c r="Z7" i="24"/>
  <c r="Y7" i="24"/>
  <c r="X7" i="24"/>
  <c r="W7" i="24"/>
  <c r="P7" i="24"/>
  <c r="O7" i="24"/>
  <c r="AQ7" i="24" s="1"/>
  <c r="N7" i="24"/>
  <c r="AO7" i="24" s="1"/>
  <c r="M7" i="24"/>
  <c r="AT6" i="24"/>
  <c r="AJ6" i="24"/>
  <c r="AI6" i="24"/>
  <c r="AN6" i="24" s="1"/>
  <c r="AH6" i="24"/>
  <c r="AF6" i="24"/>
  <c r="AE6" i="24"/>
  <c r="AC6" i="24"/>
  <c r="AA6" i="24"/>
  <c r="Z6" i="24"/>
  <c r="Y6" i="24"/>
  <c r="X6" i="24"/>
  <c r="W6" i="24"/>
  <c r="P6" i="24"/>
  <c r="O6" i="24"/>
  <c r="AQ6" i="24" s="1"/>
  <c r="N6" i="24"/>
  <c r="M6" i="24"/>
  <c r="AR6" i="24" s="1"/>
  <c r="AI5" i="24"/>
  <c r="AH5" i="24"/>
  <c r="W5" i="24"/>
  <c r="AI4" i="24"/>
  <c r="AR3" i="24"/>
  <c r="AP3" i="24"/>
  <c r="AI3" i="24"/>
  <c r="AH3" i="24"/>
  <c r="AN2" i="24"/>
  <c r="AM2" i="24"/>
  <c r="AL2" i="24"/>
  <c r="AK2" i="24"/>
  <c r="AJ2" i="24"/>
  <c r="AJ12" i="24" s="1"/>
  <c r="AA2" i="24"/>
  <c r="A2" i="24"/>
  <c r="AU1" i="24"/>
  <c r="AR1" i="24"/>
  <c r="AR18" i="24" s="1"/>
  <c r="AQ1" i="24"/>
  <c r="AQ15" i="24" s="1"/>
  <c r="AP1" i="24"/>
  <c r="AP18" i="24" s="1"/>
  <c r="AO1" i="24"/>
  <c r="AO21" i="24" s="1"/>
  <c r="AH1" i="24"/>
  <c r="AH2" i="24" s="1"/>
  <c r="AA1" i="24"/>
  <c r="A1" i="24"/>
  <c r="AJ1" i="24" s="1"/>
  <c r="AP255" i="23"/>
  <c r="AI255" i="23"/>
  <c r="AT255" i="23" s="1"/>
  <c r="AH255" i="23"/>
  <c r="AF255" i="23"/>
  <c r="AE255" i="23"/>
  <c r="AD255" i="23"/>
  <c r="AB255" i="23"/>
  <c r="AA255" i="23"/>
  <c r="Z255" i="23"/>
  <c r="Y255" i="23"/>
  <c r="X255" i="23"/>
  <c r="W255" i="23"/>
  <c r="P255" i="23"/>
  <c r="O255" i="23"/>
  <c r="N255" i="23"/>
  <c r="AO255" i="23" s="1"/>
  <c r="AV255" i="23" s="1"/>
  <c r="M255" i="23"/>
  <c r="AT254" i="23"/>
  <c r="AI254" i="23"/>
  <c r="AH254" i="23"/>
  <c r="AF254" i="23"/>
  <c r="AE254" i="23"/>
  <c r="AC254" i="23"/>
  <c r="AA254" i="23"/>
  <c r="Z254" i="23"/>
  <c r="Y254" i="23"/>
  <c r="X254" i="23"/>
  <c r="W254" i="23"/>
  <c r="P254" i="23"/>
  <c r="O254" i="23"/>
  <c r="N254" i="23"/>
  <c r="M254" i="23"/>
  <c r="AT253" i="23"/>
  <c r="AI253" i="23"/>
  <c r="AH253" i="23"/>
  <c r="AF253" i="23"/>
  <c r="AE253" i="23"/>
  <c r="AD253" i="23"/>
  <c r="AB253" i="23"/>
  <c r="AA253" i="23"/>
  <c r="Z253" i="23"/>
  <c r="Y253" i="23"/>
  <c r="X253" i="23"/>
  <c r="W253" i="23"/>
  <c r="P253" i="23"/>
  <c r="O253" i="23"/>
  <c r="N253" i="23"/>
  <c r="AC253" i="23" s="1"/>
  <c r="M253" i="23"/>
  <c r="AI252" i="23"/>
  <c r="AH252" i="23"/>
  <c r="W252" i="23"/>
  <c r="AI251" i="23"/>
  <c r="AT251" i="23" s="1"/>
  <c r="AH251" i="23"/>
  <c r="AF251" i="23"/>
  <c r="AE251" i="23"/>
  <c r="AD251" i="23"/>
  <c r="AB251" i="23"/>
  <c r="AA251" i="23"/>
  <c r="Z251" i="23"/>
  <c r="Y251" i="23"/>
  <c r="X251" i="23"/>
  <c r="W251" i="23"/>
  <c r="P251" i="23"/>
  <c r="O251" i="23"/>
  <c r="N251" i="23"/>
  <c r="M251" i="23"/>
  <c r="AT250" i="23"/>
  <c r="AI250" i="23"/>
  <c r="AH250" i="23"/>
  <c r="AF250" i="23"/>
  <c r="AE250" i="23"/>
  <c r="AC250" i="23"/>
  <c r="AA250" i="23"/>
  <c r="Z250" i="23"/>
  <c r="Y250" i="23"/>
  <c r="X250" i="23"/>
  <c r="W250" i="23"/>
  <c r="P250" i="23"/>
  <c r="O250" i="23"/>
  <c r="N250" i="23"/>
  <c r="M250" i="23"/>
  <c r="AI249" i="23"/>
  <c r="AH249" i="23"/>
  <c r="W249" i="23"/>
  <c r="AT248" i="23"/>
  <c r="AI248" i="23"/>
  <c r="AH248" i="23"/>
  <c r="AF248" i="23"/>
  <c r="AE248" i="23"/>
  <c r="AA248" i="23"/>
  <c r="Z248" i="23"/>
  <c r="Y248" i="23"/>
  <c r="X248" i="23"/>
  <c r="W248" i="23"/>
  <c r="P248" i="23"/>
  <c r="O248" i="23"/>
  <c r="AD248" i="23" s="1"/>
  <c r="N248" i="23"/>
  <c r="M248" i="23"/>
  <c r="AI247" i="23"/>
  <c r="AH247" i="23"/>
  <c r="AF247" i="23"/>
  <c r="AE247" i="23"/>
  <c r="AB247" i="23"/>
  <c r="AA247" i="23"/>
  <c r="Z247" i="23"/>
  <c r="Y247" i="23"/>
  <c r="X247" i="23"/>
  <c r="W247" i="23"/>
  <c r="P247" i="23"/>
  <c r="O247" i="23"/>
  <c r="N247" i="23"/>
  <c r="M247" i="23"/>
  <c r="AI246" i="23"/>
  <c r="AH246" i="23"/>
  <c r="AF246" i="23"/>
  <c r="AE246" i="23"/>
  <c r="AC246" i="23"/>
  <c r="AB246" i="23"/>
  <c r="AA246" i="23"/>
  <c r="Z246" i="23"/>
  <c r="Y246" i="23"/>
  <c r="X246" i="23"/>
  <c r="W246" i="23"/>
  <c r="P246" i="23"/>
  <c r="O246" i="23"/>
  <c r="N246" i="23"/>
  <c r="M246" i="23"/>
  <c r="AT245" i="23"/>
  <c r="AI245" i="23"/>
  <c r="AH245" i="23"/>
  <c r="AF245" i="23"/>
  <c r="AE245" i="23"/>
  <c r="AD245" i="23"/>
  <c r="AC245" i="23"/>
  <c r="AB245" i="23"/>
  <c r="AA245" i="23"/>
  <c r="Z245" i="23"/>
  <c r="Y245" i="23"/>
  <c r="X245" i="23"/>
  <c r="W245" i="23"/>
  <c r="P245" i="23"/>
  <c r="O245" i="23"/>
  <c r="N245" i="23"/>
  <c r="M245" i="23"/>
  <c r="AI244" i="23"/>
  <c r="AH244" i="23"/>
  <c r="W244" i="23"/>
  <c r="AP243" i="23"/>
  <c r="AI243" i="23"/>
  <c r="AT243" i="23" s="1"/>
  <c r="AH243" i="23"/>
  <c r="AF243" i="23"/>
  <c r="AE243" i="23"/>
  <c r="AB243" i="23"/>
  <c r="AA243" i="23"/>
  <c r="Z243" i="23"/>
  <c r="Y243" i="23"/>
  <c r="X243" i="23"/>
  <c r="W243" i="23"/>
  <c r="P243" i="23"/>
  <c r="O243" i="23"/>
  <c r="N243" i="23"/>
  <c r="AO243" i="23" s="1"/>
  <c r="AV243" i="23" s="1"/>
  <c r="M243" i="23"/>
  <c r="AI242" i="23"/>
  <c r="AH242" i="23"/>
  <c r="AF242" i="23"/>
  <c r="AE242" i="23"/>
  <c r="AC242" i="23"/>
  <c r="AB242" i="23"/>
  <c r="AA242" i="23"/>
  <c r="Z242" i="23"/>
  <c r="Y242" i="23"/>
  <c r="X242" i="23"/>
  <c r="W242" i="23"/>
  <c r="P242" i="23"/>
  <c r="O242" i="23"/>
  <c r="N242" i="23"/>
  <c r="M242" i="23"/>
  <c r="AI241" i="23"/>
  <c r="AH241" i="23"/>
  <c r="W241" i="23"/>
  <c r="AT240" i="23"/>
  <c r="AP240" i="23"/>
  <c r="AI240" i="23"/>
  <c r="AH240" i="23"/>
  <c r="AF240" i="23"/>
  <c r="AE240" i="23"/>
  <c r="AA240" i="23"/>
  <c r="Z240" i="23"/>
  <c r="Y240" i="23"/>
  <c r="X240" i="23"/>
  <c r="W240" i="23"/>
  <c r="P240" i="23"/>
  <c r="O240" i="23"/>
  <c r="AD240" i="23" s="1"/>
  <c r="N240" i="23"/>
  <c r="AO240" i="23" s="1"/>
  <c r="AV240" i="23" s="1"/>
  <c r="M240" i="23"/>
  <c r="AI239" i="23"/>
  <c r="AT239" i="23" s="1"/>
  <c r="AH239" i="23"/>
  <c r="AF239" i="23"/>
  <c r="AE239" i="23"/>
  <c r="AB239" i="23"/>
  <c r="AA239" i="23"/>
  <c r="Z239" i="23"/>
  <c r="Y239" i="23"/>
  <c r="X239" i="23"/>
  <c r="W239" i="23"/>
  <c r="P239" i="23"/>
  <c r="O239" i="23"/>
  <c r="N239" i="23"/>
  <c r="M239" i="23"/>
  <c r="AI238" i="23"/>
  <c r="AH238" i="23"/>
  <c r="W238" i="23"/>
  <c r="AI237" i="23"/>
  <c r="AH237" i="23"/>
  <c r="AF237" i="23"/>
  <c r="AE237" i="23"/>
  <c r="AD237" i="23"/>
  <c r="AA237" i="23"/>
  <c r="Z237" i="23"/>
  <c r="Y237" i="23"/>
  <c r="X237" i="23"/>
  <c r="W237" i="23"/>
  <c r="P237" i="23"/>
  <c r="O237" i="23"/>
  <c r="N237" i="23"/>
  <c r="M237" i="23"/>
  <c r="AT236" i="23"/>
  <c r="AI236" i="23"/>
  <c r="AH236" i="23"/>
  <c r="AF236" i="23"/>
  <c r="AE236" i="23"/>
  <c r="AA236" i="23"/>
  <c r="Z236" i="23"/>
  <c r="Y236" i="23"/>
  <c r="X236" i="23"/>
  <c r="W236" i="23"/>
  <c r="P236" i="23"/>
  <c r="O236" i="23"/>
  <c r="AD236" i="23" s="1"/>
  <c r="N236" i="23"/>
  <c r="M236" i="23"/>
  <c r="AI235" i="23"/>
  <c r="AH235" i="23"/>
  <c r="AF235" i="23"/>
  <c r="AE235" i="23"/>
  <c r="AB235" i="23"/>
  <c r="AA235" i="23"/>
  <c r="Z235" i="23"/>
  <c r="Y235" i="23"/>
  <c r="X235" i="23"/>
  <c r="W235" i="23"/>
  <c r="P235" i="23"/>
  <c r="O235" i="23"/>
  <c r="AD235" i="23" s="1"/>
  <c r="N235" i="23"/>
  <c r="M235" i="23"/>
  <c r="AI234" i="23"/>
  <c r="AH234" i="23"/>
  <c r="W234" i="23"/>
  <c r="AI233" i="23"/>
  <c r="AH233" i="23"/>
  <c r="AF233" i="23"/>
  <c r="AE233" i="23"/>
  <c r="AD233" i="23"/>
  <c r="AA233" i="23"/>
  <c r="Z233" i="23"/>
  <c r="Y233" i="23"/>
  <c r="X233" i="23"/>
  <c r="W233" i="23"/>
  <c r="P233" i="23"/>
  <c r="O233" i="23"/>
  <c r="N233" i="23"/>
  <c r="AC233" i="23" s="1"/>
  <c r="M233" i="23"/>
  <c r="AT232" i="23"/>
  <c r="AI232" i="23"/>
  <c r="AH232" i="23"/>
  <c r="AF232" i="23"/>
  <c r="AE232" i="23"/>
  <c r="AC232" i="23"/>
  <c r="AA232" i="23"/>
  <c r="Z232" i="23"/>
  <c r="Y232" i="23"/>
  <c r="X232" i="23"/>
  <c r="W232" i="23"/>
  <c r="P232" i="23"/>
  <c r="O232" i="23"/>
  <c r="N232" i="23"/>
  <c r="M232" i="23"/>
  <c r="AP231" i="23"/>
  <c r="AI231" i="23"/>
  <c r="AH231" i="23"/>
  <c r="AF231" i="23"/>
  <c r="AE231" i="23"/>
  <c r="AD231" i="23"/>
  <c r="AB231" i="23"/>
  <c r="AA231" i="23"/>
  <c r="Z231" i="23"/>
  <c r="Y231" i="23"/>
  <c r="X231" i="23"/>
  <c r="W231" i="23"/>
  <c r="P231" i="23"/>
  <c r="O231" i="23"/>
  <c r="N231" i="23"/>
  <c r="AO231" i="23" s="1"/>
  <c r="AV231" i="23" s="1"/>
  <c r="M231" i="23"/>
  <c r="AI230" i="23"/>
  <c r="AH230" i="23"/>
  <c r="W230" i="23"/>
  <c r="AI229" i="23"/>
  <c r="AH229" i="23"/>
  <c r="AF229" i="23"/>
  <c r="AE229" i="23"/>
  <c r="AD229" i="23"/>
  <c r="AA229" i="23"/>
  <c r="Z229" i="23"/>
  <c r="Y229" i="23"/>
  <c r="X229" i="23"/>
  <c r="W229" i="23"/>
  <c r="P229" i="23"/>
  <c r="O229" i="23"/>
  <c r="N229" i="23"/>
  <c r="AC229" i="23" s="1"/>
  <c r="M229" i="23"/>
  <c r="AT228" i="23"/>
  <c r="AI228" i="23"/>
  <c r="AH228" i="23"/>
  <c r="AF228" i="23"/>
  <c r="AE228" i="23"/>
  <c r="AA228" i="23"/>
  <c r="Z228" i="23"/>
  <c r="Y228" i="23"/>
  <c r="X228" i="23"/>
  <c r="W228" i="23"/>
  <c r="P228" i="23"/>
  <c r="O228" i="23"/>
  <c r="N228" i="23"/>
  <c r="M228" i="23"/>
  <c r="AP227" i="23"/>
  <c r="AI227" i="23"/>
  <c r="AH227" i="23"/>
  <c r="AF227" i="23"/>
  <c r="AE227" i="23"/>
  <c r="AD227" i="23"/>
  <c r="AB227" i="23"/>
  <c r="AA227" i="23"/>
  <c r="Z227" i="23"/>
  <c r="Y227" i="23"/>
  <c r="X227" i="23"/>
  <c r="W227" i="23"/>
  <c r="P227" i="23"/>
  <c r="O227" i="23"/>
  <c r="N227" i="23"/>
  <c r="AO227" i="23" s="1"/>
  <c r="AV227" i="23" s="1"/>
  <c r="M227" i="23"/>
  <c r="AI226" i="23"/>
  <c r="AH226" i="23"/>
  <c r="W226" i="23"/>
  <c r="AI225" i="23"/>
  <c r="AH225" i="23"/>
  <c r="AF225" i="23"/>
  <c r="AE225" i="23"/>
  <c r="AD225" i="23"/>
  <c r="AB225" i="23"/>
  <c r="AA225" i="23"/>
  <c r="Z225" i="23"/>
  <c r="Y225" i="23"/>
  <c r="X225" i="23"/>
  <c r="W225" i="23"/>
  <c r="P225" i="23"/>
  <c r="O225" i="23"/>
  <c r="N225" i="23"/>
  <c r="AC225" i="23" s="1"/>
  <c r="M225" i="23"/>
  <c r="AT224" i="23"/>
  <c r="AI224" i="23"/>
  <c r="AH224" i="23"/>
  <c r="AF224" i="23"/>
  <c r="AE224" i="23"/>
  <c r="AC224" i="23"/>
  <c r="AA224" i="23"/>
  <c r="Z224" i="23"/>
  <c r="Y224" i="23"/>
  <c r="X224" i="23"/>
  <c r="W224" i="23"/>
  <c r="P224" i="23"/>
  <c r="O224" i="23"/>
  <c r="AD224" i="23" s="1"/>
  <c r="N224" i="23"/>
  <c r="M224" i="23"/>
  <c r="AI223" i="23"/>
  <c r="AH223" i="23"/>
  <c r="AF223" i="23"/>
  <c r="AE223" i="23"/>
  <c r="AB223" i="23"/>
  <c r="AA223" i="23"/>
  <c r="Z223" i="23"/>
  <c r="Y223" i="23"/>
  <c r="X223" i="23"/>
  <c r="W223" i="23"/>
  <c r="P223" i="23"/>
  <c r="O223" i="23"/>
  <c r="AD223" i="23" s="1"/>
  <c r="N223" i="23"/>
  <c r="M223" i="23"/>
  <c r="AI222" i="23"/>
  <c r="AH222" i="23"/>
  <c r="W222" i="23"/>
  <c r="AI221" i="23"/>
  <c r="AH221" i="23"/>
  <c r="AF221" i="23"/>
  <c r="AE221" i="23"/>
  <c r="AA221" i="23"/>
  <c r="Z221" i="23"/>
  <c r="Y221" i="23"/>
  <c r="X221" i="23"/>
  <c r="W221" i="23"/>
  <c r="P221" i="23"/>
  <c r="O221" i="23"/>
  <c r="N221" i="23"/>
  <c r="M221" i="23"/>
  <c r="AB221" i="23" s="1"/>
  <c r="AI220" i="23"/>
  <c r="AH220" i="23"/>
  <c r="AF220" i="23"/>
  <c r="AE220" i="23"/>
  <c r="AB220" i="23"/>
  <c r="AA220" i="23"/>
  <c r="Z220" i="23"/>
  <c r="Y220" i="23"/>
  <c r="X220" i="23"/>
  <c r="W220" i="23"/>
  <c r="P220" i="23"/>
  <c r="O220" i="23"/>
  <c r="AD220" i="23" s="1"/>
  <c r="N220" i="23"/>
  <c r="M220" i="23"/>
  <c r="AI219" i="23"/>
  <c r="AH219" i="23"/>
  <c r="W219" i="23"/>
  <c r="AT218" i="23"/>
  <c r="AI218" i="23"/>
  <c r="AH218" i="23"/>
  <c r="AF218" i="23"/>
  <c r="AE218" i="23"/>
  <c r="AD218" i="23"/>
  <c r="AA218" i="23"/>
  <c r="Z218" i="23"/>
  <c r="Y218" i="23"/>
  <c r="X218" i="23"/>
  <c r="W218" i="23"/>
  <c r="P218" i="23"/>
  <c r="O218" i="23"/>
  <c r="N218" i="23"/>
  <c r="M218" i="23"/>
  <c r="AI217" i="23"/>
  <c r="AH217" i="23"/>
  <c r="AF217" i="23"/>
  <c r="AE217" i="23"/>
  <c r="AA217" i="23"/>
  <c r="Z217" i="23"/>
  <c r="Y217" i="23"/>
  <c r="X217" i="23"/>
  <c r="W217" i="23"/>
  <c r="P217" i="23"/>
  <c r="O217" i="23"/>
  <c r="AD217" i="23" s="1"/>
  <c r="N217" i="23"/>
  <c r="AC217" i="23" s="1"/>
  <c r="M217" i="23"/>
  <c r="AP216" i="23"/>
  <c r="AI216" i="23"/>
  <c r="AH216" i="23"/>
  <c r="AF216" i="23"/>
  <c r="AE216" i="23"/>
  <c r="AB216" i="23"/>
  <c r="AA216" i="23"/>
  <c r="Z216" i="23"/>
  <c r="Y216" i="23"/>
  <c r="X216" i="23"/>
  <c r="W216" i="23"/>
  <c r="P216" i="23"/>
  <c r="O216" i="23"/>
  <c r="AD216" i="23" s="1"/>
  <c r="N216" i="23"/>
  <c r="AO216" i="23" s="1"/>
  <c r="AV216" i="23" s="1"/>
  <c r="M216" i="23"/>
  <c r="AI215" i="23"/>
  <c r="AH215" i="23"/>
  <c r="W215" i="23"/>
  <c r="AT214" i="23"/>
  <c r="AI214" i="23"/>
  <c r="AH214" i="23"/>
  <c r="AF214" i="23"/>
  <c r="AE214" i="23"/>
  <c r="AD214" i="23"/>
  <c r="AA214" i="23"/>
  <c r="Z214" i="23"/>
  <c r="Y214" i="23"/>
  <c r="X214" i="23"/>
  <c r="W214" i="23"/>
  <c r="P214" i="23"/>
  <c r="O214" i="23"/>
  <c r="N214" i="23"/>
  <c r="M214" i="23"/>
  <c r="AP213" i="23"/>
  <c r="AO213" i="23"/>
  <c r="AV213" i="23" s="1"/>
  <c r="AI213" i="23"/>
  <c r="AH213" i="23"/>
  <c r="AF213" i="23"/>
  <c r="AE213" i="23"/>
  <c r="AA213" i="23"/>
  <c r="Z213" i="23"/>
  <c r="Y213" i="23"/>
  <c r="X213" i="23"/>
  <c r="W213" i="23"/>
  <c r="P213" i="23"/>
  <c r="O213" i="23"/>
  <c r="AD213" i="23" s="1"/>
  <c r="N213" i="23"/>
  <c r="AC213" i="23" s="1"/>
  <c r="M213" i="23"/>
  <c r="AI212" i="23"/>
  <c r="AH212" i="23"/>
  <c r="AF212" i="23"/>
  <c r="AE212" i="23"/>
  <c r="AB212" i="23"/>
  <c r="AA212" i="23"/>
  <c r="Z212" i="23"/>
  <c r="Y212" i="23"/>
  <c r="X212" i="23"/>
  <c r="W212" i="23"/>
  <c r="P212" i="23"/>
  <c r="O212" i="23"/>
  <c r="AD212" i="23" s="1"/>
  <c r="N212" i="23"/>
  <c r="M212" i="23"/>
  <c r="AI211" i="23"/>
  <c r="AH211" i="23"/>
  <c r="W211" i="23"/>
  <c r="AT210" i="23"/>
  <c r="AP210" i="23"/>
  <c r="AI210" i="23"/>
  <c r="AH210" i="23"/>
  <c r="AF210" i="23"/>
  <c r="AE210" i="23"/>
  <c r="AD210" i="23"/>
  <c r="AA210" i="23"/>
  <c r="Z210" i="23"/>
  <c r="Y210" i="23"/>
  <c r="X210" i="23"/>
  <c r="W210" i="23"/>
  <c r="P210" i="23"/>
  <c r="O210" i="23"/>
  <c r="N210" i="23"/>
  <c r="M210" i="23"/>
  <c r="AP209" i="23"/>
  <c r="AI209" i="23"/>
  <c r="AH209" i="23"/>
  <c r="AF209" i="23"/>
  <c r="AE209" i="23"/>
  <c r="AA209" i="23"/>
  <c r="Z209" i="23"/>
  <c r="Y209" i="23"/>
  <c r="X209" i="23"/>
  <c r="W209" i="23"/>
  <c r="P209" i="23"/>
  <c r="O209" i="23"/>
  <c r="AD209" i="23" s="1"/>
  <c r="N209" i="23"/>
  <c r="AC209" i="23" s="1"/>
  <c r="M209" i="23"/>
  <c r="AP208" i="23"/>
  <c r="AI208" i="23"/>
  <c r="AH208" i="23"/>
  <c r="AF208" i="23"/>
  <c r="AE208" i="23"/>
  <c r="AB208" i="23"/>
  <c r="AA208" i="23"/>
  <c r="Z208" i="23"/>
  <c r="Y208" i="23"/>
  <c r="X208" i="23"/>
  <c r="W208" i="23"/>
  <c r="P208" i="23"/>
  <c r="O208" i="23"/>
  <c r="AD208" i="23" s="1"/>
  <c r="N208" i="23"/>
  <c r="AO208" i="23" s="1"/>
  <c r="AV208" i="23" s="1"/>
  <c r="M208" i="23"/>
  <c r="AT207" i="23"/>
  <c r="AP207" i="23"/>
  <c r="AI207" i="23"/>
  <c r="AH207" i="23"/>
  <c r="AF207" i="23"/>
  <c r="AE207" i="23"/>
  <c r="AC207" i="23"/>
  <c r="AB207" i="23"/>
  <c r="AA207" i="23"/>
  <c r="Z207" i="23"/>
  <c r="Y207" i="23"/>
  <c r="X207" i="23"/>
  <c r="W207" i="23"/>
  <c r="P207" i="23"/>
  <c r="O207" i="23"/>
  <c r="AD207" i="23" s="1"/>
  <c r="N207" i="23"/>
  <c r="AO207" i="23" s="1"/>
  <c r="AV207" i="23" s="1"/>
  <c r="M207" i="23"/>
  <c r="AP206" i="23"/>
  <c r="AO206" i="23"/>
  <c r="AV206" i="23" s="1"/>
  <c r="AI206" i="23"/>
  <c r="AT206" i="23" s="1"/>
  <c r="AH206" i="23"/>
  <c r="AF206" i="23"/>
  <c r="AE206" i="23"/>
  <c r="AD206" i="23"/>
  <c r="AC206" i="23"/>
  <c r="AB206" i="23"/>
  <c r="AA206" i="23"/>
  <c r="Z206" i="23"/>
  <c r="Y206" i="23"/>
  <c r="X206" i="23"/>
  <c r="W206" i="23"/>
  <c r="P206" i="23"/>
  <c r="O206" i="23"/>
  <c r="N206" i="23"/>
  <c r="M206" i="23"/>
  <c r="AI205" i="23"/>
  <c r="AH205" i="23"/>
  <c r="W205" i="23"/>
  <c r="AP204" i="23"/>
  <c r="AI204" i="23"/>
  <c r="AH204" i="23"/>
  <c r="AF204" i="23"/>
  <c r="AE204" i="23"/>
  <c r="AB204" i="23"/>
  <c r="AA204" i="23"/>
  <c r="Z204" i="23"/>
  <c r="Y204" i="23"/>
  <c r="X204" i="23"/>
  <c r="W204" i="23"/>
  <c r="P204" i="23"/>
  <c r="O204" i="23"/>
  <c r="AD204" i="23" s="1"/>
  <c r="N204" i="23"/>
  <c r="M204" i="23"/>
  <c r="AT203" i="23"/>
  <c r="AP203" i="23"/>
  <c r="AI203" i="23"/>
  <c r="AH203" i="23"/>
  <c r="AF203" i="23"/>
  <c r="AE203" i="23"/>
  <c r="AC203" i="23"/>
  <c r="AB203" i="23"/>
  <c r="AA203" i="23"/>
  <c r="Z203" i="23"/>
  <c r="Y203" i="23"/>
  <c r="X203" i="23"/>
  <c r="W203" i="23"/>
  <c r="P203" i="23"/>
  <c r="O203" i="23"/>
  <c r="AD203" i="23" s="1"/>
  <c r="N203" i="23"/>
  <c r="AO203" i="23" s="1"/>
  <c r="AV203" i="23" s="1"/>
  <c r="M203" i="23"/>
  <c r="AI202" i="23"/>
  <c r="AH202" i="23"/>
  <c r="W202" i="23"/>
  <c r="AI201" i="23"/>
  <c r="AH201" i="23"/>
  <c r="AF201" i="23"/>
  <c r="AE201" i="23"/>
  <c r="AA201" i="23"/>
  <c r="Z201" i="23"/>
  <c r="Y201" i="23"/>
  <c r="X201" i="23"/>
  <c r="W201" i="23"/>
  <c r="P201" i="23"/>
  <c r="O201" i="23"/>
  <c r="N201" i="23"/>
  <c r="AC201" i="23" s="1"/>
  <c r="M201" i="23"/>
  <c r="AI200" i="23"/>
  <c r="AH200" i="23"/>
  <c r="AF200" i="23"/>
  <c r="AE200" i="23"/>
  <c r="AB200" i="23"/>
  <c r="AA200" i="23"/>
  <c r="Z200" i="23"/>
  <c r="Y200" i="23"/>
  <c r="X200" i="23"/>
  <c r="W200" i="23"/>
  <c r="P200" i="23"/>
  <c r="O200" i="23"/>
  <c r="AD200" i="23" s="1"/>
  <c r="N200" i="23"/>
  <c r="M200" i="23"/>
  <c r="AI199" i="23"/>
  <c r="AH199" i="23"/>
  <c r="W199" i="23"/>
  <c r="AT198" i="23"/>
  <c r="AI198" i="23"/>
  <c r="AH198" i="23"/>
  <c r="AF198" i="23"/>
  <c r="AE198" i="23"/>
  <c r="AD198" i="23"/>
  <c r="AA198" i="23"/>
  <c r="Z198" i="23"/>
  <c r="Y198" i="23"/>
  <c r="X198" i="23"/>
  <c r="W198" i="23"/>
  <c r="P198" i="23"/>
  <c r="O198" i="23"/>
  <c r="N198" i="23"/>
  <c r="M198" i="23"/>
  <c r="AP197" i="23"/>
  <c r="AO197" i="23"/>
  <c r="AV197" i="23" s="1"/>
  <c r="AI197" i="23"/>
  <c r="AH197" i="23"/>
  <c r="AF197" i="23"/>
  <c r="AE197" i="23"/>
  <c r="AA197" i="23"/>
  <c r="Z197" i="23"/>
  <c r="Y197" i="23"/>
  <c r="X197" i="23"/>
  <c r="W197" i="23"/>
  <c r="P197" i="23"/>
  <c r="O197" i="23"/>
  <c r="N197" i="23"/>
  <c r="AC197" i="23" s="1"/>
  <c r="M197" i="23"/>
  <c r="AB197" i="23" s="1"/>
  <c r="AT196" i="23"/>
  <c r="AI196" i="23"/>
  <c r="AH196" i="23"/>
  <c r="AF196" i="23"/>
  <c r="AE196" i="23"/>
  <c r="AC196" i="23"/>
  <c r="AB196" i="23"/>
  <c r="AA196" i="23"/>
  <c r="Z196" i="23"/>
  <c r="Y196" i="23"/>
  <c r="X196" i="23"/>
  <c r="W196" i="23"/>
  <c r="P196" i="23"/>
  <c r="O196" i="23"/>
  <c r="AD196" i="23" s="1"/>
  <c r="N196" i="23"/>
  <c r="M196" i="23"/>
  <c r="AI195" i="23"/>
  <c r="AH195" i="23"/>
  <c r="AF195" i="23"/>
  <c r="AE195" i="23"/>
  <c r="AB195" i="23"/>
  <c r="AA195" i="23"/>
  <c r="Z195" i="23"/>
  <c r="Y195" i="23"/>
  <c r="X195" i="23"/>
  <c r="W195" i="23"/>
  <c r="P195" i="23"/>
  <c r="O195" i="23"/>
  <c r="AD195" i="23" s="1"/>
  <c r="N195" i="23"/>
  <c r="M195" i="23"/>
  <c r="AI194" i="23"/>
  <c r="AH194" i="23"/>
  <c r="W194" i="23"/>
  <c r="AP193" i="23"/>
  <c r="AO193" i="23"/>
  <c r="AV193" i="23" s="1"/>
  <c r="AI193" i="23"/>
  <c r="AH193" i="23"/>
  <c r="AF193" i="23"/>
  <c r="AE193" i="23"/>
  <c r="AD193" i="23"/>
  <c r="AB193" i="23"/>
  <c r="AA193" i="23"/>
  <c r="Z193" i="23"/>
  <c r="Y193" i="23"/>
  <c r="X193" i="23"/>
  <c r="W193" i="23"/>
  <c r="P193" i="23"/>
  <c r="O193" i="23"/>
  <c r="N193" i="23"/>
  <c r="AC193" i="23" s="1"/>
  <c r="M193" i="23"/>
  <c r="AT192" i="23"/>
  <c r="AI192" i="23"/>
  <c r="AH192" i="23"/>
  <c r="AF192" i="23"/>
  <c r="AE192" i="23"/>
  <c r="AA192" i="23"/>
  <c r="Z192" i="23"/>
  <c r="Y192" i="23"/>
  <c r="X192" i="23"/>
  <c r="W192" i="23"/>
  <c r="P192" i="23"/>
  <c r="O192" i="23"/>
  <c r="N192" i="23"/>
  <c r="M192" i="23"/>
  <c r="AB192" i="23" s="1"/>
  <c r="AI191" i="23"/>
  <c r="AH191" i="23"/>
  <c r="W191" i="23"/>
  <c r="AT190" i="23"/>
  <c r="AP190" i="23"/>
  <c r="AI190" i="23"/>
  <c r="AH190" i="23"/>
  <c r="AF190" i="23"/>
  <c r="AE190" i="23"/>
  <c r="AD190" i="23"/>
  <c r="AA190" i="23"/>
  <c r="Z190" i="23"/>
  <c r="Y190" i="23"/>
  <c r="X190" i="23"/>
  <c r="W190" i="23"/>
  <c r="P190" i="23"/>
  <c r="O190" i="23"/>
  <c r="N190" i="23"/>
  <c r="AO190" i="23" s="1"/>
  <c r="AV190" i="23" s="1"/>
  <c r="M190" i="23"/>
  <c r="AI189" i="23"/>
  <c r="AH189" i="23"/>
  <c r="AF189" i="23"/>
  <c r="AE189" i="23"/>
  <c r="AA189" i="23"/>
  <c r="Z189" i="23"/>
  <c r="Y189" i="23"/>
  <c r="X189" i="23"/>
  <c r="W189" i="23"/>
  <c r="P189" i="23"/>
  <c r="O189" i="23"/>
  <c r="N189" i="23"/>
  <c r="AC189" i="23" s="1"/>
  <c r="M189" i="23"/>
  <c r="AB189" i="23" s="1"/>
  <c r="AI188" i="23"/>
  <c r="AH188" i="23"/>
  <c r="AF188" i="23"/>
  <c r="AE188" i="23"/>
  <c r="AC188" i="23"/>
  <c r="AA188" i="23"/>
  <c r="Z188" i="23"/>
  <c r="Y188" i="23"/>
  <c r="X188" i="23"/>
  <c r="W188" i="23"/>
  <c r="P188" i="23"/>
  <c r="O188" i="23"/>
  <c r="AD188" i="23" s="1"/>
  <c r="N188" i="23"/>
  <c r="M188" i="23"/>
  <c r="AP187" i="23"/>
  <c r="AI187" i="23"/>
  <c r="AT187" i="23" s="1"/>
  <c r="AH187" i="23"/>
  <c r="AF187" i="23"/>
  <c r="AE187" i="23"/>
  <c r="AD187" i="23"/>
  <c r="AC187" i="23"/>
  <c r="AB187" i="23"/>
  <c r="AA187" i="23"/>
  <c r="Z187" i="23"/>
  <c r="Y187" i="23"/>
  <c r="X187" i="23"/>
  <c r="W187" i="23"/>
  <c r="P187" i="23"/>
  <c r="O187" i="23"/>
  <c r="N187" i="23"/>
  <c r="AO187" i="23" s="1"/>
  <c r="AV187" i="23" s="1"/>
  <c r="M187" i="23"/>
  <c r="AI186" i="23"/>
  <c r="AH186" i="23"/>
  <c r="W186" i="23"/>
  <c r="AP185" i="23"/>
  <c r="AI185" i="23"/>
  <c r="AT185" i="23" s="1"/>
  <c r="AH185" i="23"/>
  <c r="AF185" i="23"/>
  <c r="AE185" i="23"/>
  <c r="AA185" i="23"/>
  <c r="Z185" i="23"/>
  <c r="Y185" i="23"/>
  <c r="X185" i="23"/>
  <c r="W185" i="23"/>
  <c r="P185" i="23"/>
  <c r="O185" i="23"/>
  <c r="AD185" i="23" s="1"/>
  <c r="N185" i="23"/>
  <c r="AC185" i="23" s="1"/>
  <c r="M185" i="23"/>
  <c r="AP184" i="23"/>
  <c r="AO184" i="23"/>
  <c r="AV184" i="23" s="1"/>
  <c r="AI184" i="23"/>
  <c r="AH184" i="23"/>
  <c r="AF184" i="23"/>
  <c r="AE184" i="23"/>
  <c r="AB184" i="23"/>
  <c r="AA184" i="23"/>
  <c r="Z184" i="23"/>
  <c r="Y184" i="23"/>
  <c r="X184" i="23"/>
  <c r="W184" i="23"/>
  <c r="P184" i="23"/>
  <c r="O184" i="23"/>
  <c r="AD184" i="23" s="1"/>
  <c r="N184" i="23"/>
  <c r="AC184" i="23" s="1"/>
  <c r="M184" i="23"/>
  <c r="AI183" i="23"/>
  <c r="AH183" i="23"/>
  <c r="W183" i="23"/>
  <c r="AT182" i="23"/>
  <c r="AI182" i="23"/>
  <c r="AH182" i="23"/>
  <c r="AF182" i="23"/>
  <c r="AE182" i="23"/>
  <c r="AD182" i="23"/>
  <c r="AA182" i="23"/>
  <c r="Z182" i="23"/>
  <c r="Y182" i="23"/>
  <c r="X182" i="23"/>
  <c r="W182" i="23"/>
  <c r="P182" i="23"/>
  <c r="O182" i="23"/>
  <c r="N182" i="23"/>
  <c r="M182" i="23"/>
  <c r="AP181" i="23"/>
  <c r="AI181" i="23"/>
  <c r="AT181" i="23" s="1"/>
  <c r="AH181" i="23"/>
  <c r="AF181" i="23"/>
  <c r="AE181" i="23"/>
  <c r="AA181" i="23"/>
  <c r="Z181" i="23"/>
  <c r="Y181" i="23"/>
  <c r="X181" i="23"/>
  <c r="W181" i="23"/>
  <c r="P181" i="23"/>
  <c r="O181" i="23"/>
  <c r="AD181" i="23" s="1"/>
  <c r="N181" i="23"/>
  <c r="AC181" i="23" s="1"/>
  <c r="M181" i="23"/>
  <c r="AI180" i="23"/>
  <c r="AH180" i="23"/>
  <c r="AF180" i="23"/>
  <c r="AE180" i="23"/>
  <c r="AB180" i="23"/>
  <c r="AA180" i="23"/>
  <c r="Z180" i="23"/>
  <c r="Y180" i="23"/>
  <c r="X180" i="23"/>
  <c r="W180" i="23"/>
  <c r="P180" i="23"/>
  <c r="O180" i="23"/>
  <c r="AD180" i="23" s="1"/>
  <c r="N180" i="23"/>
  <c r="AC180" i="23" s="1"/>
  <c r="M180" i="23"/>
  <c r="AI179" i="23"/>
  <c r="AH179" i="23"/>
  <c r="W179" i="23"/>
  <c r="AT178" i="23"/>
  <c r="AI178" i="23"/>
  <c r="AH178" i="23"/>
  <c r="AF178" i="23"/>
  <c r="AE178" i="23"/>
  <c r="AD178" i="23"/>
  <c r="AA178" i="23"/>
  <c r="Z178" i="23"/>
  <c r="Y178" i="23"/>
  <c r="X178" i="23"/>
  <c r="W178" i="23"/>
  <c r="P178" i="23"/>
  <c r="O178" i="23"/>
  <c r="N178" i="23"/>
  <c r="M178" i="23"/>
  <c r="AI177" i="23"/>
  <c r="AT177" i="23" s="1"/>
  <c r="AH177" i="23"/>
  <c r="AF177" i="23"/>
  <c r="AE177" i="23"/>
  <c r="AA177" i="23"/>
  <c r="Z177" i="23"/>
  <c r="Y177" i="23"/>
  <c r="X177" i="23"/>
  <c r="W177" i="23"/>
  <c r="P177" i="23"/>
  <c r="O177" i="23"/>
  <c r="AD177" i="23" s="1"/>
  <c r="N177" i="23"/>
  <c r="AC177" i="23" s="1"/>
  <c r="M177" i="23"/>
  <c r="AP176" i="23"/>
  <c r="AO176" i="23"/>
  <c r="AV176" i="23" s="1"/>
  <c r="AI176" i="23"/>
  <c r="AH176" i="23"/>
  <c r="AF176" i="23"/>
  <c r="AE176" i="23"/>
  <c r="AB176" i="23"/>
  <c r="AA176" i="23"/>
  <c r="Z176" i="23"/>
  <c r="Y176" i="23"/>
  <c r="X176" i="23"/>
  <c r="W176" i="23"/>
  <c r="P176" i="23"/>
  <c r="O176" i="23"/>
  <c r="AD176" i="23" s="1"/>
  <c r="N176" i="23"/>
  <c r="AC176" i="23" s="1"/>
  <c r="M176" i="23"/>
  <c r="AI175" i="23"/>
  <c r="AH175" i="23"/>
  <c r="W175" i="23"/>
  <c r="AT174" i="23"/>
  <c r="AI174" i="23"/>
  <c r="AH174" i="23"/>
  <c r="AF174" i="23"/>
  <c r="AE174" i="23"/>
  <c r="AA174" i="23"/>
  <c r="Z174" i="23"/>
  <c r="Y174" i="23"/>
  <c r="X174" i="23"/>
  <c r="W174" i="23"/>
  <c r="P174" i="23"/>
  <c r="O174" i="23"/>
  <c r="N174" i="23"/>
  <c r="M174" i="23"/>
  <c r="AI173" i="23"/>
  <c r="AT173" i="23" s="1"/>
  <c r="AH173" i="23"/>
  <c r="AF173" i="23"/>
  <c r="AE173" i="23"/>
  <c r="AA173" i="23"/>
  <c r="Z173" i="23"/>
  <c r="Y173" i="23"/>
  <c r="X173" i="23"/>
  <c r="W173" i="23"/>
  <c r="P173" i="23"/>
  <c r="O173" i="23"/>
  <c r="AD173" i="23" s="1"/>
  <c r="N173" i="23"/>
  <c r="AC173" i="23" s="1"/>
  <c r="M173" i="23"/>
  <c r="AI172" i="23"/>
  <c r="AH172" i="23"/>
  <c r="AF172" i="23"/>
  <c r="AE172" i="23"/>
  <c r="AB172" i="23"/>
  <c r="AA172" i="23"/>
  <c r="Z172" i="23"/>
  <c r="Y172" i="23"/>
  <c r="X172" i="23"/>
  <c r="W172" i="23"/>
  <c r="P172" i="23"/>
  <c r="O172" i="23"/>
  <c r="AD172" i="23" s="1"/>
  <c r="N172" i="23"/>
  <c r="AC172" i="23" s="1"/>
  <c r="M172" i="23"/>
  <c r="AI171" i="23"/>
  <c r="AH171" i="23"/>
  <c r="W171" i="23"/>
  <c r="AT170" i="23"/>
  <c r="AI170" i="23"/>
  <c r="AH170" i="23"/>
  <c r="AF170" i="23"/>
  <c r="AE170" i="23"/>
  <c r="AA170" i="23"/>
  <c r="Z170" i="23"/>
  <c r="Y170" i="23"/>
  <c r="X170" i="23"/>
  <c r="W170" i="23"/>
  <c r="P170" i="23"/>
  <c r="O170" i="23"/>
  <c r="N170" i="23"/>
  <c r="M170" i="23"/>
  <c r="AP169" i="23"/>
  <c r="AI169" i="23"/>
  <c r="AT169" i="23" s="1"/>
  <c r="AH169" i="23"/>
  <c r="AF169" i="23"/>
  <c r="AE169" i="23"/>
  <c r="AA169" i="23"/>
  <c r="Z169" i="23"/>
  <c r="Y169" i="23"/>
  <c r="X169" i="23"/>
  <c r="W169" i="23"/>
  <c r="P169" i="23"/>
  <c r="O169" i="23"/>
  <c r="AD169" i="23" s="1"/>
  <c r="N169" i="23"/>
  <c r="AC169" i="23" s="1"/>
  <c r="M169" i="23"/>
  <c r="AI168" i="23"/>
  <c r="AH168" i="23"/>
  <c r="AF168" i="23"/>
  <c r="AE168" i="23"/>
  <c r="AB168" i="23"/>
  <c r="AA168" i="23"/>
  <c r="Z168" i="23"/>
  <c r="Y168" i="23"/>
  <c r="X168" i="23"/>
  <c r="W168" i="23"/>
  <c r="P168" i="23"/>
  <c r="O168" i="23"/>
  <c r="AD168" i="23" s="1"/>
  <c r="N168" i="23"/>
  <c r="AC168" i="23" s="1"/>
  <c r="M168" i="23"/>
  <c r="AT167" i="23"/>
  <c r="AI167" i="23"/>
  <c r="AH167" i="23"/>
  <c r="AF167" i="23"/>
  <c r="AE167" i="23"/>
  <c r="AC167" i="23"/>
  <c r="AB167" i="23"/>
  <c r="AA167" i="23"/>
  <c r="Z167" i="23"/>
  <c r="Y167" i="23"/>
  <c r="X167" i="23"/>
  <c r="W167" i="23"/>
  <c r="P167" i="23"/>
  <c r="O167" i="23"/>
  <c r="AD167" i="23" s="1"/>
  <c r="N167" i="23"/>
  <c r="M167" i="23"/>
  <c r="AT166" i="23"/>
  <c r="AP166" i="23"/>
  <c r="AO166" i="23"/>
  <c r="AV166" i="23" s="1"/>
  <c r="AI166" i="23"/>
  <c r="AH166" i="23"/>
  <c r="AF166" i="23"/>
  <c r="AE166" i="23"/>
  <c r="AD166" i="23"/>
  <c r="AC166" i="23"/>
  <c r="AB166" i="23"/>
  <c r="AA166" i="23"/>
  <c r="Z166" i="23"/>
  <c r="Y166" i="23"/>
  <c r="X166" i="23"/>
  <c r="W166" i="23"/>
  <c r="P166" i="23"/>
  <c r="O166" i="23"/>
  <c r="N166" i="23"/>
  <c r="M166" i="23"/>
  <c r="AV165" i="23"/>
  <c r="AP165" i="23"/>
  <c r="AO165" i="23"/>
  <c r="AI165" i="23"/>
  <c r="AH165" i="23"/>
  <c r="AF165" i="23"/>
  <c r="AE165" i="23"/>
  <c r="AD165" i="23"/>
  <c r="AC165" i="23"/>
  <c r="AA165" i="23"/>
  <c r="Z165" i="23"/>
  <c r="Y165" i="23"/>
  <c r="X165" i="23"/>
  <c r="W165" i="23"/>
  <c r="P165" i="23"/>
  <c r="O165" i="23"/>
  <c r="N165" i="23"/>
  <c r="M165" i="23"/>
  <c r="AI164" i="23"/>
  <c r="AH164" i="23"/>
  <c r="W164" i="23"/>
  <c r="AT163" i="23"/>
  <c r="AI163" i="23"/>
  <c r="AH163" i="23"/>
  <c r="AF163" i="23"/>
  <c r="AE163" i="23"/>
  <c r="AC163" i="23"/>
  <c r="AB163" i="23"/>
  <c r="AA163" i="23"/>
  <c r="Z163" i="23"/>
  <c r="Y163" i="23"/>
  <c r="X163" i="23"/>
  <c r="W163" i="23"/>
  <c r="P163" i="23"/>
  <c r="O163" i="23"/>
  <c r="AD163" i="23" s="1"/>
  <c r="N163" i="23"/>
  <c r="M163" i="23"/>
  <c r="AT162" i="23"/>
  <c r="AP162" i="23"/>
  <c r="AO162" i="23"/>
  <c r="AV162" i="23" s="1"/>
  <c r="AI162" i="23"/>
  <c r="AH162" i="23"/>
  <c r="AF162" i="23"/>
  <c r="AE162" i="23"/>
  <c r="AD162" i="23"/>
  <c r="AC162" i="23"/>
  <c r="AB162" i="23"/>
  <c r="AA162" i="23"/>
  <c r="Z162" i="23"/>
  <c r="Y162" i="23"/>
  <c r="X162" i="23"/>
  <c r="W162" i="23"/>
  <c r="P162" i="23"/>
  <c r="O162" i="23"/>
  <c r="N162" i="23"/>
  <c r="M162" i="23"/>
  <c r="AI161" i="23"/>
  <c r="AH161" i="23"/>
  <c r="AF161" i="23"/>
  <c r="AE161" i="23"/>
  <c r="AD161" i="23"/>
  <c r="AC161" i="23"/>
  <c r="AA161" i="23"/>
  <c r="Z161" i="23"/>
  <c r="Y161" i="23"/>
  <c r="X161" i="23"/>
  <c r="W161" i="23"/>
  <c r="P161" i="23"/>
  <c r="O161" i="23"/>
  <c r="N161" i="23"/>
  <c r="M161" i="23"/>
  <c r="AT160" i="23"/>
  <c r="AP160" i="23"/>
  <c r="AI160" i="23"/>
  <c r="AH160" i="23"/>
  <c r="AF160" i="23"/>
  <c r="AE160" i="23"/>
  <c r="AD160" i="23"/>
  <c r="AA160" i="23"/>
  <c r="Z160" i="23"/>
  <c r="Y160" i="23"/>
  <c r="X160" i="23"/>
  <c r="W160" i="23"/>
  <c r="P160" i="23"/>
  <c r="O160" i="23"/>
  <c r="N160" i="23"/>
  <c r="M160" i="23"/>
  <c r="AP159" i="23"/>
  <c r="AI159" i="23"/>
  <c r="AT159" i="23" s="1"/>
  <c r="AH159" i="23"/>
  <c r="AF159" i="23"/>
  <c r="AE159" i="23"/>
  <c r="AA159" i="23"/>
  <c r="Z159" i="23"/>
  <c r="Y159" i="23"/>
  <c r="X159" i="23"/>
  <c r="W159" i="23"/>
  <c r="P159" i="23"/>
  <c r="O159" i="23"/>
  <c r="AD159" i="23" s="1"/>
  <c r="N159" i="23"/>
  <c r="AC159" i="23" s="1"/>
  <c r="M159" i="23"/>
  <c r="AI158" i="23"/>
  <c r="AH158" i="23"/>
  <c r="W158" i="23"/>
  <c r="AI157" i="23"/>
  <c r="AH157" i="23"/>
  <c r="AF157" i="23"/>
  <c r="AE157" i="23"/>
  <c r="AD157" i="23"/>
  <c r="AA157" i="23"/>
  <c r="Z157" i="23"/>
  <c r="Y157" i="23"/>
  <c r="X157" i="23"/>
  <c r="W157" i="23"/>
  <c r="P157" i="23"/>
  <c r="O157" i="23"/>
  <c r="N157" i="23"/>
  <c r="AC157" i="23" s="1"/>
  <c r="M157" i="23"/>
  <c r="AT156" i="23"/>
  <c r="AI156" i="23"/>
  <c r="AH156" i="23"/>
  <c r="AF156" i="23"/>
  <c r="AE156" i="23"/>
  <c r="AA156" i="23"/>
  <c r="Z156" i="23"/>
  <c r="Y156" i="23"/>
  <c r="X156" i="23"/>
  <c r="W156" i="23"/>
  <c r="P156" i="23"/>
  <c r="O156" i="23"/>
  <c r="N156" i="23"/>
  <c r="M156" i="23"/>
  <c r="AI155" i="23"/>
  <c r="AT155" i="23" s="1"/>
  <c r="AH155" i="23"/>
  <c r="AF155" i="23"/>
  <c r="AE155" i="23"/>
  <c r="AB155" i="23"/>
  <c r="AA155" i="23"/>
  <c r="Z155" i="23"/>
  <c r="Y155" i="23"/>
  <c r="X155" i="23"/>
  <c r="W155" i="23"/>
  <c r="P155" i="23"/>
  <c r="O155" i="23"/>
  <c r="AD155" i="23" s="1"/>
  <c r="N155" i="23"/>
  <c r="AC155" i="23" s="1"/>
  <c r="M155" i="23"/>
  <c r="AI154" i="23"/>
  <c r="AH154" i="23"/>
  <c r="W154" i="23"/>
  <c r="AP153" i="23"/>
  <c r="AO153" i="23"/>
  <c r="AV153" i="23" s="1"/>
  <c r="AI153" i="23"/>
  <c r="AH153" i="23"/>
  <c r="AF153" i="23"/>
  <c r="AE153" i="23"/>
  <c r="AD153" i="23"/>
  <c r="AA153" i="23"/>
  <c r="Z153" i="23"/>
  <c r="Y153" i="23"/>
  <c r="X153" i="23"/>
  <c r="W153" i="23"/>
  <c r="P153" i="23"/>
  <c r="O153" i="23"/>
  <c r="N153" i="23"/>
  <c r="AC153" i="23" s="1"/>
  <c r="M153" i="23"/>
  <c r="AT152" i="23"/>
  <c r="AP152" i="23"/>
  <c r="AI152" i="23"/>
  <c r="AH152" i="23"/>
  <c r="AF152" i="23"/>
  <c r="AE152" i="23"/>
  <c r="AA152" i="23"/>
  <c r="Z152" i="23"/>
  <c r="Y152" i="23"/>
  <c r="X152" i="23"/>
  <c r="W152" i="23"/>
  <c r="P152" i="23"/>
  <c r="O152" i="23"/>
  <c r="N152" i="23"/>
  <c r="M152" i="23"/>
  <c r="AP151" i="23"/>
  <c r="AI151" i="23"/>
  <c r="AT151" i="23" s="1"/>
  <c r="AH151" i="23"/>
  <c r="AF151" i="23"/>
  <c r="AE151" i="23"/>
  <c r="AB151" i="23"/>
  <c r="AA151" i="23"/>
  <c r="Z151" i="23"/>
  <c r="Y151" i="23"/>
  <c r="X151" i="23"/>
  <c r="W151" i="23"/>
  <c r="P151" i="23"/>
  <c r="O151" i="23"/>
  <c r="AD151" i="23" s="1"/>
  <c r="N151" i="23"/>
  <c r="AC151" i="23" s="1"/>
  <c r="M151" i="23"/>
  <c r="AP150" i="23"/>
  <c r="AO150" i="23"/>
  <c r="AV150" i="23" s="1"/>
  <c r="AI150" i="23"/>
  <c r="AH150" i="23"/>
  <c r="AF150" i="23"/>
  <c r="AE150" i="23"/>
  <c r="AC150" i="23"/>
  <c r="AB150" i="23"/>
  <c r="AA150" i="23"/>
  <c r="Z150" i="23"/>
  <c r="Y150" i="23"/>
  <c r="X150" i="23"/>
  <c r="W150" i="23"/>
  <c r="P150" i="23"/>
  <c r="O150" i="23"/>
  <c r="AD150" i="23" s="1"/>
  <c r="N150" i="23"/>
  <c r="M150" i="23"/>
  <c r="AI149" i="23"/>
  <c r="AH149" i="23"/>
  <c r="W149" i="23"/>
  <c r="AT148" i="23"/>
  <c r="AP148" i="23"/>
  <c r="AI148" i="23"/>
  <c r="AH148" i="23"/>
  <c r="AF148" i="23"/>
  <c r="AE148" i="23"/>
  <c r="AA148" i="23"/>
  <c r="Z148" i="23"/>
  <c r="Y148" i="23"/>
  <c r="X148" i="23"/>
  <c r="W148" i="23"/>
  <c r="P148" i="23"/>
  <c r="O148" i="23"/>
  <c r="N148" i="23"/>
  <c r="M148" i="23"/>
  <c r="AP147" i="23"/>
  <c r="AI147" i="23"/>
  <c r="AT147" i="23" s="1"/>
  <c r="AH147" i="23"/>
  <c r="AF147" i="23"/>
  <c r="AE147" i="23"/>
  <c r="AB147" i="23"/>
  <c r="AA147" i="23"/>
  <c r="Z147" i="23"/>
  <c r="Y147" i="23"/>
  <c r="X147" i="23"/>
  <c r="W147" i="23"/>
  <c r="P147" i="23"/>
  <c r="O147" i="23"/>
  <c r="AD147" i="23" s="1"/>
  <c r="N147" i="23"/>
  <c r="AC147" i="23" s="1"/>
  <c r="M147" i="23"/>
  <c r="AI146" i="23"/>
  <c r="AH146" i="23"/>
  <c r="AF146" i="23"/>
  <c r="AE146" i="23"/>
  <c r="AC146" i="23"/>
  <c r="AB146" i="23"/>
  <c r="AA146" i="23"/>
  <c r="Z146" i="23"/>
  <c r="Y146" i="23"/>
  <c r="X146" i="23"/>
  <c r="W146" i="23"/>
  <c r="P146" i="23"/>
  <c r="O146" i="23"/>
  <c r="AD146" i="23" s="1"/>
  <c r="N146" i="23"/>
  <c r="M146" i="23"/>
  <c r="AT145" i="23"/>
  <c r="AI145" i="23"/>
  <c r="AH145" i="23"/>
  <c r="AF145" i="23"/>
  <c r="AE145" i="23"/>
  <c r="AD145" i="23"/>
  <c r="AC145" i="23"/>
  <c r="AB145" i="23"/>
  <c r="AA145" i="23"/>
  <c r="Z145" i="23"/>
  <c r="Y145" i="23"/>
  <c r="X145" i="23"/>
  <c r="W145" i="23"/>
  <c r="P145" i="23"/>
  <c r="O145" i="23"/>
  <c r="N145" i="23"/>
  <c r="M145" i="23"/>
  <c r="AT144" i="23"/>
  <c r="AI144" i="23"/>
  <c r="AH144" i="23"/>
  <c r="AF144" i="23"/>
  <c r="AE144" i="23"/>
  <c r="AD144" i="23"/>
  <c r="AC144" i="23"/>
  <c r="AA144" i="23"/>
  <c r="Z144" i="23"/>
  <c r="Y144" i="23"/>
  <c r="X144" i="23"/>
  <c r="W144" i="23"/>
  <c r="P144" i="23"/>
  <c r="O144" i="23"/>
  <c r="N144" i="23"/>
  <c r="M144" i="23"/>
  <c r="AV143" i="23"/>
  <c r="AP143" i="23"/>
  <c r="AO143" i="23"/>
  <c r="AI143" i="23"/>
  <c r="AH143" i="23"/>
  <c r="AF143" i="23"/>
  <c r="AE143" i="23"/>
  <c r="AD143" i="23"/>
  <c r="AB143" i="23"/>
  <c r="AA143" i="23"/>
  <c r="Z143" i="23"/>
  <c r="Y143" i="23"/>
  <c r="X143" i="23"/>
  <c r="W143" i="23"/>
  <c r="P143" i="23"/>
  <c r="O143" i="23"/>
  <c r="N143" i="23"/>
  <c r="AC143" i="23" s="1"/>
  <c r="M143" i="23"/>
  <c r="AI142" i="23"/>
  <c r="AH142" i="23"/>
  <c r="W142" i="23"/>
  <c r="AT141" i="23"/>
  <c r="AP141" i="23"/>
  <c r="AI141" i="23"/>
  <c r="AH141" i="23"/>
  <c r="AF141" i="23"/>
  <c r="AE141" i="23"/>
  <c r="AD141" i="23"/>
  <c r="AB141" i="23"/>
  <c r="AA141" i="23"/>
  <c r="Z141" i="23"/>
  <c r="Y141" i="23"/>
  <c r="X141" i="23"/>
  <c r="W141" i="23"/>
  <c r="P141" i="23"/>
  <c r="O141" i="23"/>
  <c r="N141" i="23"/>
  <c r="AO141" i="23" s="1"/>
  <c r="AV141" i="23" s="1"/>
  <c r="M141" i="23"/>
  <c r="AT140" i="23"/>
  <c r="AP140" i="23"/>
  <c r="AO140" i="23"/>
  <c r="AV140" i="23" s="1"/>
  <c r="AI140" i="23"/>
  <c r="AH140" i="23"/>
  <c r="AF140" i="23"/>
  <c r="AE140" i="23"/>
  <c r="AD140" i="23"/>
  <c r="AC140" i="23"/>
  <c r="AA140" i="23"/>
  <c r="Z140" i="23"/>
  <c r="Y140" i="23"/>
  <c r="X140" i="23"/>
  <c r="W140" i="23"/>
  <c r="P140" i="23"/>
  <c r="O140" i="23"/>
  <c r="N140" i="23"/>
  <c r="M140" i="23"/>
  <c r="AI139" i="23"/>
  <c r="AH139" i="23"/>
  <c r="W139" i="23"/>
  <c r="AT138" i="23"/>
  <c r="AP138" i="23"/>
  <c r="AO138" i="23"/>
  <c r="AV138" i="23" s="1"/>
  <c r="AI138" i="23"/>
  <c r="AH138" i="23"/>
  <c r="AF138" i="23"/>
  <c r="AE138" i="23"/>
  <c r="AC138" i="23"/>
  <c r="AA138" i="23"/>
  <c r="Z138" i="23"/>
  <c r="Y138" i="23"/>
  <c r="X138" i="23"/>
  <c r="W138" i="23"/>
  <c r="P138" i="23"/>
  <c r="O138" i="23"/>
  <c r="AD138" i="23" s="1"/>
  <c r="N138" i="23"/>
  <c r="M138" i="23"/>
  <c r="AT137" i="23"/>
  <c r="AI137" i="23"/>
  <c r="AH137" i="23"/>
  <c r="AF137" i="23"/>
  <c r="AE137" i="23"/>
  <c r="AD137" i="23"/>
  <c r="AC137" i="23"/>
  <c r="AB137" i="23"/>
  <c r="AA137" i="23"/>
  <c r="Z137" i="23"/>
  <c r="Y137" i="23"/>
  <c r="X137" i="23"/>
  <c r="W137" i="23"/>
  <c r="P137" i="23"/>
  <c r="O137" i="23"/>
  <c r="N137" i="23"/>
  <c r="M137" i="23"/>
  <c r="AI136" i="23"/>
  <c r="AT136" i="23" s="1"/>
  <c r="AH136" i="23"/>
  <c r="AF136" i="23"/>
  <c r="AE136" i="23"/>
  <c r="AD136" i="23"/>
  <c r="AC136" i="23"/>
  <c r="AA136" i="23"/>
  <c r="Z136" i="23"/>
  <c r="Y136" i="23"/>
  <c r="X136" i="23"/>
  <c r="W136" i="23"/>
  <c r="P136" i="23"/>
  <c r="O136" i="23"/>
  <c r="N136" i="23"/>
  <c r="M136" i="23"/>
  <c r="AI135" i="23"/>
  <c r="AT135" i="23" s="1"/>
  <c r="AH135" i="23"/>
  <c r="AF135" i="23"/>
  <c r="AE135" i="23"/>
  <c r="AD135" i="23"/>
  <c r="AC135" i="23"/>
  <c r="AA135" i="23"/>
  <c r="Z135" i="23"/>
  <c r="Y135" i="23"/>
  <c r="X135" i="23"/>
  <c r="W135" i="23"/>
  <c r="P135" i="23"/>
  <c r="O135" i="23"/>
  <c r="N135" i="23"/>
  <c r="M135" i="23"/>
  <c r="AP134" i="23"/>
  <c r="AI134" i="23"/>
  <c r="AT134" i="23" s="1"/>
  <c r="AH134" i="23"/>
  <c r="AF134" i="23"/>
  <c r="AE134" i="23"/>
  <c r="AD134" i="23"/>
  <c r="AA134" i="23"/>
  <c r="Z134" i="23"/>
  <c r="Y134" i="23"/>
  <c r="X134" i="23"/>
  <c r="W134" i="23"/>
  <c r="P134" i="23"/>
  <c r="O134" i="23"/>
  <c r="N134" i="23"/>
  <c r="M134" i="23"/>
  <c r="AI133" i="23"/>
  <c r="AH133" i="23"/>
  <c r="W133" i="23"/>
  <c r="AI132" i="23"/>
  <c r="AH132" i="23"/>
  <c r="AF132" i="23"/>
  <c r="AE132" i="23"/>
  <c r="AD132" i="23"/>
  <c r="AB132" i="23"/>
  <c r="AA132" i="23"/>
  <c r="Z132" i="23"/>
  <c r="Y132" i="23"/>
  <c r="X132" i="23"/>
  <c r="W132" i="23"/>
  <c r="P132" i="23"/>
  <c r="O132" i="23"/>
  <c r="N132" i="23"/>
  <c r="M132" i="23"/>
  <c r="AT131" i="23"/>
  <c r="AI131" i="23"/>
  <c r="AH131" i="23"/>
  <c r="AF131" i="23"/>
  <c r="AE131" i="23"/>
  <c r="AC131" i="23"/>
  <c r="AA131" i="23"/>
  <c r="Z131" i="23"/>
  <c r="Y131" i="23"/>
  <c r="X131" i="23"/>
  <c r="W131" i="23"/>
  <c r="P131" i="23"/>
  <c r="O131" i="23"/>
  <c r="AD131" i="23" s="1"/>
  <c r="N131" i="23"/>
  <c r="M131" i="23"/>
  <c r="AI130" i="23"/>
  <c r="AH130" i="23"/>
  <c r="W130" i="23"/>
  <c r="AT129" i="23"/>
  <c r="AI129" i="23"/>
  <c r="AH129" i="23"/>
  <c r="AF129" i="23"/>
  <c r="AE129" i="23"/>
  <c r="AC129" i="23"/>
  <c r="AA129" i="23"/>
  <c r="Z129" i="23"/>
  <c r="Y129" i="23"/>
  <c r="X129" i="23"/>
  <c r="W129" i="23"/>
  <c r="P129" i="23"/>
  <c r="O129" i="23"/>
  <c r="AD129" i="23" s="1"/>
  <c r="N129" i="23"/>
  <c r="M129" i="23"/>
  <c r="AI128" i="23"/>
  <c r="AH128" i="23"/>
  <c r="AF128" i="23"/>
  <c r="AE128" i="23"/>
  <c r="AD128" i="23"/>
  <c r="AB128" i="23"/>
  <c r="AA128" i="23"/>
  <c r="Z128" i="23"/>
  <c r="Y128" i="23"/>
  <c r="X128" i="23"/>
  <c r="W128" i="23"/>
  <c r="P128" i="23"/>
  <c r="O128" i="23"/>
  <c r="N128" i="23"/>
  <c r="M128" i="23"/>
  <c r="AT127" i="23"/>
  <c r="AI127" i="23"/>
  <c r="AH127" i="23"/>
  <c r="AF127" i="23"/>
  <c r="AE127" i="23"/>
  <c r="AC127" i="23"/>
  <c r="AA127" i="23"/>
  <c r="Z127" i="23"/>
  <c r="Y127" i="23"/>
  <c r="X127" i="23"/>
  <c r="W127" i="23"/>
  <c r="P127" i="23"/>
  <c r="O127" i="23"/>
  <c r="AD127" i="23" s="1"/>
  <c r="N127" i="23"/>
  <c r="M127" i="23"/>
  <c r="AI126" i="23"/>
  <c r="AT126" i="23" s="1"/>
  <c r="AH126" i="23"/>
  <c r="AF126" i="23"/>
  <c r="AE126" i="23"/>
  <c r="AD126" i="23"/>
  <c r="AB126" i="23"/>
  <c r="AA126" i="23"/>
  <c r="Z126" i="23"/>
  <c r="Y126" i="23"/>
  <c r="X126" i="23"/>
  <c r="W126" i="23"/>
  <c r="P126" i="23"/>
  <c r="O126" i="23"/>
  <c r="N126" i="23"/>
  <c r="M126" i="23"/>
  <c r="AI125" i="23"/>
  <c r="AH125" i="23"/>
  <c r="W125" i="23"/>
  <c r="AI124" i="23"/>
  <c r="AH124" i="23"/>
  <c r="AF124" i="23"/>
  <c r="AE124" i="23"/>
  <c r="AD124" i="23"/>
  <c r="AB124" i="23"/>
  <c r="AA124" i="23"/>
  <c r="Z124" i="23"/>
  <c r="Y124" i="23"/>
  <c r="X124" i="23"/>
  <c r="W124" i="23"/>
  <c r="P124" i="23"/>
  <c r="O124" i="23"/>
  <c r="N124" i="23"/>
  <c r="M124" i="23"/>
  <c r="AV123" i="23"/>
  <c r="AT123" i="23"/>
  <c r="AP123" i="23"/>
  <c r="AO123" i="23"/>
  <c r="AI123" i="23"/>
  <c r="AH123" i="23"/>
  <c r="AF123" i="23"/>
  <c r="AE123" i="23"/>
  <c r="AC123" i="23"/>
  <c r="AA123" i="23"/>
  <c r="Z123" i="23"/>
  <c r="Y123" i="23"/>
  <c r="X123" i="23"/>
  <c r="W123" i="23"/>
  <c r="P123" i="23"/>
  <c r="O123" i="23"/>
  <c r="AD123" i="23" s="1"/>
  <c r="N123" i="23"/>
  <c r="M123" i="23"/>
  <c r="AP122" i="23"/>
  <c r="AI122" i="23"/>
  <c r="AT122" i="23" s="1"/>
  <c r="AH122" i="23"/>
  <c r="AF122" i="23"/>
  <c r="AE122" i="23"/>
  <c r="AD122" i="23"/>
  <c r="AB122" i="23"/>
  <c r="AA122" i="23"/>
  <c r="Z122" i="23"/>
  <c r="Y122" i="23"/>
  <c r="X122" i="23"/>
  <c r="W122" i="23"/>
  <c r="P122" i="23"/>
  <c r="O122" i="23"/>
  <c r="N122" i="23"/>
  <c r="M122" i="23"/>
  <c r="AI121" i="23"/>
  <c r="AH121" i="23"/>
  <c r="W121" i="23"/>
  <c r="AP120" i="23"/>
  <c r="AI120" i="23"/>
  <c r="AH120" i="23"/>
  <c r="AF120" i="23"/>
  <c r="AE120" i="23"/>
  <c r="AD120" i="23"/>
  <c r="AB120" i="23"/>
  <c r="AA120" i="23"/>
  <c r="Z120" i="23"/>
  <c r="Y120" i="23"/>
  <c r="X120" i="23"/>
  <c r="W120" i="23"/>
  <c r="P120" i="23"/>
  <c r="O120" i="23"/>
  <c r="N120" i="23"/>
  <c r="AO120" i="23" s="1"/>
  <c r="AV120" i="23" s="1"/>
  <c r="M120" i="23"/>
  <c r="AV119" i="23"/>
  <c r="AT119" i="23"/>
  <c r="AP119" i="23"/>
  <c r="AO119" i="23"/>
  <c r="AI119" i="23"/>
  <c r="AH119" i="23"/>
  <c r="AF119" i="23"/>
  <c r="AE119" i="23"/>
  <c r="AC119" i="23"/>
  <c r="AA119" i="23"/>
  <c r="Z119" i="23"/>
  <c r="Y119" i="23"/>
  <c r="X119" i="23"/>
  <c r="W119" i="23"/>
  <c r="P119" i="23"/>
  <c r="O119" i="23"/>
  <c r="AD119" i="23" s="1"/>
  <c r="N119" i="23"/>
  <c r="M119" i="23"/>
  <c r="AP118" i="23"/>
  <c r="AI118" i="23"/>
  <c r="AT118" i="23" s="1"/>
  <c r="AH118" i="23"/>
  <c r="AF118" i="23"/>
  <c r="AE118" i="23"/>
  <c r="AD118" i="23"/>
  <c r="AB118" i="23"/>
  <c r="AA118" i="23"/>
  <c r="Z118" i="23"/>
  <c r="Y118" i="23"/>
  <c r="X118" i="23"/>
  <c r="W118" i="23"/>
  <c r="P118" i="23"/>
  <c r="O118" i="23"/>
  <c r="N118" i="23"/>
  <c r="M118" i="23"/>
  <c r="AT117" i="23"/>
  <c r="AP117" i="23"/>
  <c r="AO117" i="23"/>
  <c r="AV117" i="23" s="1"/>
  <c r="AI117" i="23"/>
  <c r="AH117" i="23"/>
  <c r="AF117" i="23"/>
  <c r="AE117" i="23"/>
  <c r="AC117" i="23"/>
  <c r="AA117" i="23"/>
  <c r="Z117" i="23"/>
  <c r="Y117" i="23"/>
  <c r="X117" i="23"/>
  <c r="W117" i="23"/>
  <c r="P117" i="23"/>
  <c r="O117" i="23"/>
  <c r="AD117" i="23" s="1"/>
  <c r="N117" i="23"/>
  <c r="M117" i="23"/>
  <c r="AP116" i="23"/>
  <c r="AI116" i="23"/>
  <c r="AH116" i="23"/>
  <c r="AF116" i="23"/>
  <c r="AE116" i="23"/>
  <c r="AD116" i="23"/>
  <c r="AB116" i="23"/>
  <c r="AA116" i="23"/>
  <c r="Z116" i="23"/>
  <c r="Y116" i="23"/>
  <c r="X116" i="23"/>
  <c r="W116" i="23"/>
  <c r="P116" i="23"/>
  <c r="O116" i="23"/>
  <c r="N116" i="23"/>
  <c r="M116" i="23"/>
  <c r="AI115" i="23"/>
  <c r="AH115" i="23"/>
  <c r="W115" i="23"/>
  <c r="AI114" i="23"/>
  <c r="AT114" i="23" s="1"/>
  <c r="AH114" i="23"/>
  <c r="AF114" i="23"/>
  <c r="AE114" i="23"/>
  <c r="AD114" i="23"/>
  <c r="AB114" i="23"/>
  <c r="AA114" i="23"/>
  <c r="Z114" i="23"/>
  <c r="Y114" i="23"/>
  <c r="X114" i="23"/>
  <c r="W114" i="23"/>
  <c r="P114" i="23"/>
  <c r="O114" i="23"/>
  <c r="N114" i="23"/>
  <c r="M114" i="23"/>
  <c r="AT113" i="23"/>
  <c r="AI113" i="23"/>
  <c r="AH113" i="23"/>
  <c r="AF113" i="23"/>
  <c r="AE113" i="23"/>
  <c r="AC113" i="23"/>
  <c r="AA113" i="23"/>
  <c r="Z113" i="23"/>
  <c r="Y113" i="23"/>
  <c r="X113" i="23"/>
  <c r="W113" i="23"/>
  <c r="P113" i="23"/>
  <c r="O113" i="23"/>
  <c r="AD113" i="23" s="1"/>
  <c r="N113" i="23"/>
  <c r="M113" i="23"/>
  <c r="AI112" i="23"/>
  <c r="AH112" i="23"/>
  <c r="AF112" i="23"/>
  <c r="AE112" i="23"/>
  <c r="AD112" i="23"/>
  <c r="AB112" i="23"/>
  <c r="AA112" i="23"/>
  <c r="Z112" i="23"/>
  <c r="Y112" i="23"/>
  <c r="X112" i="23"/>
  <c r="W112" i="23"/>
  <c r="P112" i="23"/>
  <c r="O112" i="23"/>
  <c r="N112" i="23"/>
  <c r="M112" i="23"/>
  <c r="AT111" i="23"/>
  <c r="AP111" i="23"/>
  <c r="AO111" i="23"/>
  <c r="AV111" i="23" s="1"/>
  <c r="AI111" i="23"/>
  <c r="AH111" i="23"/>
  <c r="AF111" i="23"/>
  <c r="AE111" i="23"/>
  <c r="AC111" i="23"/>
  <c r="AA111" i="23"/>
  <c r="Z111" i="23"/>
  <c r="Y111" i="23"/>
  <c r="X111" i="23"/>
  <c r="W111" i="23"/>
  <c r="P111" i="23"/>
  <c r="O111" i="23"/>
  <c r="AD111" i="23" s="1"/>
  <c r="N111" i="23"/>
  <c r="M111" i="23"/>
  <c r="AP110" i="23"/>
  <c r="AI110" i="23"/>
  <c r="AH110" i="23"/>
  <c r="AF110" i="23"/>
  <c r="AE110" i="23"/>
  <c r="AD110" i="23"/>
  <c r="AB110" i="23"/>
  <c r="AA110" i="23"/>
  <c r="Z110" i="23"/>
  <c r="Y110" i="23"/>
  <c r="X110" i="23"/>
  <c r="W110" i="23"/>
  <c r="P110" i="23"/>
  <c r="O110" i="23"/>
  <c r="N110" i="23"/>
  <c r="AO110" i="23" s="1"/>
  <c r="AV110" i="23" s="1"/>
  <c r="M110" i="23"/>
  <c r="AI109" i="23"/>
  <c r="AH109" i="23"/>
  <c r="W109" i="23"/>
  <c r="AI108" i="23"/>
  <c r="AH108" i="23"/>
  <c r="AF108" i="23"/>
  <c r="AE108" i="23"/>
  <c r="AD108" i="23"/>
  <c r="AB108" i="23"/>
  <c r="AA108" i="23"/>
  <c r="Z108" i="23"/>
  <c r="Y108" i="23"/>
  <c r="X108" i="23"/>
  <c r="W108" i="23"/>
  <c r="P108" i="23"/>
  <c r="O108" i="23"/>
  <c r="N108" i="23"/>
  <c r="M108" i="23"/>
  <c r="AT107" i="23"/>
  <c r="AI107" i="23"/>
  <c r="AH107" i="23"/>
  <c r="AF107" i="23"/>
  <c r="AE107" i="23"/>
  <c r="AC107" i="23"/>
  <c r="AA107" i="23"/>
  <c r="Z107" i="23"/>
  <c r="Y107" i="23"/>
  <c r="X107" i="23"/>
  <c r="W107" i="23"/>
  <c r="P107" i="23"/>
  <c r="O107" i="23"/>
  <c r="AD107" i="23" s="1"/>
  <c r="N107" i="23"/>
  <c r="M107" i="23"/>
  <c r="AI106" i="23"/>
  <c r="AH106" i="23"/>
  <c r="AF106" i="23"/>
  <c r="AE106" i="23"/>
  <c r="AD106" i="23"/>
  <c r="AB106" i="23"/>
  <c r="AA106" i="23"/>
  <c r="Z106" i="23"/>
  <c r="Y106" i="23"/>
  <c r="X106" i="23"/>
  <c r="W106" i="23"/>
  <c r="P106" i="23"/>
  <c r="O106" i="23"/>
  <c r="N106" i="23"/>
  <c r="M106" i="23"/>
  <c r="AV105" i="23"/>
  <c r="AT105" i="23"/>
  <c r="AP105" i="23"/>
  <c r="AO105" i="23"/>
  <c r="AI105" i="23"/>
  <c r="AH105" i="23"/>
  <c r="AF105" i="23"/>
  <c r="AE105" i="23"/>
  <c r="AC105" i="23"/>
  <c r="AA105" i="23"/>
  <c r="Z105" i="23"/>
  <c r="Y105" i="23"/>
  <c r="X105" i="23"/>
  <c r="W105" i="23"/>
  <c r="P105" i="23"/>
  <c r="O105" i="23"/>
  <c r="AD105" i="23" s="1"/>
  <c r="N105" i="23"/>
  <c r="M105" i="23"/>
  <c r="AI104" i="23"/>
  <c r="AH104" i="23"/>
  <c r="W104" i="23"/>
  <c r="AT103" i="23"/>
  <c r="AI103" i="23"/>
  <c r="AH103" i="23"/>
  <c r="AF103" i="23"/>
  <c r="AE103" i="23"/>
  <c r="AC103" i="23"/>
  <c r="AA103" i="23"/>
  <c r="Z103" i="23"/>
  <c r="Y103" i="23"/>
  <c r="X103" i="23"/>
  <c r="W103" i="23"/>
  <c r="P103" i="23"/>
  <c r="O103" i="23"/>
  <c r="AD103" i="23" s="1"/>
  <c r="N103" i="23"/>
  <c r="M103" i="23"/>
  <c r="AI102" i="23"/>
  <c r="AN102" i="23" s="1"/>
  <c r="AH102" i="23"/>
  <c r="AF102" i="23"/>
  <c r="AE102" i="23"/>
  <c r="AD102" i="23"/>
  <c r="AB102" i="23"/>
  <c r="AA102" i="23"/>
  <c r="Z102" i="23"/>
  <c r="Y102" i="23"/>
  <c r="X102" i="23"/>
  <c r="W102" i="23"/>
  <c r="P102" i="23"/>
  <c r="O102" i="23"/>
  <c r="N102" i="23"/>
  <c r="M102" i="23"/>
  <c r="AI101" i="23"/>
  <c r="AH101" i="23"/>
  <c r="W101" i="23"/>
  <c r="AP100" i="23"/>
  <c r="AI100" i="23"/>
  <c r="AH100" i="23"/>
  <c r="AF100" i="23"/>
  <c r="AE100" i="23"/>
  <c r="AD100" i="23"/>
  <c r="AB100" i="23"/>
  <c r="AA100" i="23"/>
  <c r="Z100" i="23"/>
  <c r="Y100" i="23"/>
  <c r="X100" i="23"/>
  <c r="W100" i="23"/>
  <c r="P100" i="23"/>
  <c r="O100" i="23"/>
  <c r="N100" i="23"/>
  <c r="M100" i="23"/>
  <c r="AT99" i="23"/>
  <c r="AP99" i="23"/>
  <c r="AO99" i="23"/>
  <c r="AV99" i="23" s="1"/>
  <c r="AI99" i="23"/>
  <c r="AH99" i="23"/>
  <c r="AF99" i="23"/>
  <c r="AE99" i="23"/>
  <c r="AC99" i="23"/>
  <c r="AA99" i="23"/>
  <c r="Z99" i="23"/>
  <c r="Y99" i="23"/>
  <c r="X99" i="23"/>
  <c r="W99" i="23"/>
  <c r="P99" i="23"/>
  <c r="O99" i="23"/>
  <c r="AD99" i="23" s="1"/>
  <c r="N99" i="23"/>
  <c r="M99" i="23"/>
  <c r="AI98" i="23"/>
  <c r="AH98" i="23"/>
  <c r="W98" i="23"/>
  <c r="AT97" i="23"/>
  <c r="AI97" i="23"/>
  <c r="AH97" i="23"/>
  <c r="AF97" i="23"/>
  <c r="AE97" i="23"/>
  <c r="AC97" i="23"/>
  <c r="AA97" i="23"/>
  <c r="Z97" i="23"/>
  <c r="Y97" i="23"/>
  <c r="X97" i="23"/>
  <c r="W97" i="23"/>
  <c r="P97" i="23"/>
  <c r="O97" i="23"/>
  <c r="AD97" i="23" s="1"/>
  <c r="N97" i="23"/>
  <c r="M97" i="23"/>
  <c r="AI96" i="23"/>
  <c r="AH96" i="23"/>
  <c r="AF96" i="23"/>
  <c r="AE96" i="23"/>
  <c r="AD96" i="23"/>
  <c r="AB96" i="23"/>
  <c r="AA96" i="23"/>
  <c r="Z96" i="23"/>
  <c r="Y96" i="23"/>
  <c r="X96" i="23"/>
  <c r="W96" i="23"/>
  <c r="P96" i="23"/>
  <c r="O96" i="23"/>
  <c r="N96" i="23"/>
  <c r="M96" i="23"/>
  <c r="AT95" i="23"/>
  <c r="AP95" i="23"/>
  <c r="AO95" i="23"/>
  <c r="AV95" i="23" s="1"/>
  <c r="AI95" i="23"/>
  <c r="AH95" i="23"/>
  <c r="AF95" i="23"/>
  <c r="AE95" i="23"/>
  <c r="AC95" i="23"/>
  <c r="AA95" i="23"/>
  <c r="Z95" i="23"/>
  <c r="Y95" i="23"/>
  <c r="X95" i="23"/>
  <c r="W95" i="23"/>
  <c r="P95" i="23"/>
  <c r="O95" i="23"/>
  <c r="AD95" i="23" s="1"/>
  <c r="N95" i="23"/>
  <c r="M95" i="23"/>
  <c r="AI94" i="23"/>
  <c r="AH94" i="23"/>
  <c r="W94" i="23"/>
  <c r="AV93" i="23"/>
  <c r="AT93" i="23"/>
  <c r="AP93" i="23"/>
  <c r="AO93" i="23"/>
  <c r="AI93" i="23"/>
  <c r="AH93" i="23"/>
  <c r="AF93" i="23"/>
  <c r="AE93" i="23"/>
  <c r="AC93" i="23"/>
  <c r="AA93" i="23"/>
  <c r="Z93" i="23"/>
  <c r="Y93" i="23"/>
  <c r="X93" i="23"/>
  <c r="W93" i="23"/>
  <c r="P93" i="23"/>
  <c r="O93" i="23"/>
  <c r="AD93" i="23" s="1"/>
  <c r="N93" i="23"/>
  <c r="M93" i="23"/>
  <c r="AI92" i="23"/>
  <c r="AH92" i="23"/>
  <c r="AF92" i="23"/>
  <c r="AE92" i="23"/>
  <c r="AD92" i="23"/>
  <c r="AB92" i="23"/>
  <c r="AA92" i="23"/>
  <c r="Z92" i="23"/>
  <c r="Y92" i="23"/>
  <c r="X92" i="23"/>
  <c r="W92" i="23"/>
  <c r="P92" i="23"/>
  <c r="O92" i="23"/>
  <c r="N92" i="23"/>
  <c r="M92" i="23"/>
  <c r="AT91" i="23"/>
  <c r="AI91" i="23"/>
  <c r="AH91" i="23"/>
  <c r="AF91" i="23"/>
  <c r="AE91" i="23"/>
  <c r="AC91" i="23"/>
  <c r="AA91" i="23"/>
  <c r="Z91" i="23"/>
  <c r="Y91" i="23"/>
  <c r="X91" i="23"/>
  <c r="W91" i="23"/>
  <c r="P91" i="23"/>
  <c r="O91" i="23"/>
  <c r="AD91" i="23" s="1"/>
  <c r="N91" i="23"/>
  <c r="M91" i="23"/>
  <c r="AI90" i="23"/>
  <c r="AH90" i="23"/>
  <c r="W90" i="23"/>
  <c r="AT89" i="23"/>
  <c r="AI89" i="23"/>
  <c r="AH89" i="23"/>
  <c r="AF89" i="23"/>
  <c r="AE89" i="23"/>
  <c r="AC89" i="23"/>
  <c r="AA89" i="23"/>
  <c r="Z89" i="23"/>
  <c r="Y89" i="23"/>
  <c r="X89" i="23"/>
  <c r="W89" i="23"/>
  <c r="P89" i="23"/>
  <c r="O89" i="23"/>
  <c r="AD89" i="23" s="1"/>
  <c r="N89" i="23"/>
  <c r="M89" i="23"/>
  <c r="AI88" i="23"/>
  <c r="AH88" i="23"/>
  <c r="AF88" i="23"/>
  <c r="AE88" i="23"/>
  <c r="AD88" i="23"/>
  <c r="AB88" i="23"/>
  <c r="AA88" i="23"/>
  <c r="Z88" i="23"/>
  <c r="Y88" i="23"/>
  <c r="X88" i="23"/>
  <c r="W88" i="23"/>
  <c r="P88" i="23"/>
  <c r="O88" i="23"/>
  <c r="N88" i="23"/>
  <c r="M88" i="23"/>
  <c r="AT87" i="23"/>
  <c r="AI87" i="23"/>
  <c r="AH87" i="23"/>
  <c r="AF87" i="23"/>
  <c r="AE87" i="23"/>
  <c r="AC87" i="23"/>
  <c r="AA87" i="23"/>
  <c r="Z87" i="23"/>
  <c r="Y87" i="23"/>
  <c r="X87" i="23"/>
  <c r="W87" i="23"/>
  <c r="P87" i="23"/>
  <c r="O87" i="23"/>
  <c r="AD87" i="23" s="1"/>
  <c r="N87" i="23"/>
  <c r="M87" i="23"/>
  <c r="AI86" i="23"/>
  <c r="AH86" i="23"/>
  <c r="AF86" i="23"/>
  <c r="AE86" i="23"/>
  <c r="AD86" i="23"/>
  <c r="AB86" i="23"/>
  <c r="AA86" i="23"/>
  <c r="Z86" i="23"/>
  <c r="Y86" i="23"/>
  <c r="X86" i="23"/>
  <c r="W86" i="23"/>
  <c r="P86" i="23"/>
  <c r="O86" i="23"/>
  <c r="N86" i="23"/>
  <c r="M86" i="23"/>
  <c r="AI85" i="23"/>
  <c r="AH85" i="23"/>
  <c r="W85" i="23"/>
  <c r="AI84" i="23"/>
  <c r="AH84" i="23"/>
  <c r="AF84" i="23"/>
  <c r="AE84" i="23"/>
  <c r="AD84" i="23"/>
  <c r="AB84" i="23"/>
  <c r="AA84" i="23"/>
  <c r="Z84" i="23"/>
  <c r="Y84" i="23"/>
  <c r="X84" i="23"/>
  <c r="W84" i="23"/>
  <c r="P84" i="23"/>
  <c r="O84" i="23"/>
  <c r="N84" i="23"/>
  <c r="M84" i="23"/>
  <c r="AT83" i="23"/>
  <c r="AI83" i="23"/>
  <c r="AH83" i="23"/>
  <c r="AF83" i="23"/>
  <c r="AE83" i="23"/>
  <c r="AC83" i="23"/>
  <c r="AA83" i="23"/>
  <c r="Z83" i="23"/>
  <c r="Y83" i="23"/>
  <c r="X83" i="23"/>
  <c r="W83" i="23"/>
  <c r="P83" i="23"/>
  <c r="O83" i="23"/>
  <c r="AD83" i="23" s="1"/>
  <c r="N83" i="23"/>
  <c r="M83" i="23"/>
  <c r="AP82" i="23"/>
  <c r="AI82" i="23"/>
  <c r="AH82" i="23"/>
  <c r="AF82" i="23"/>
  <c r="AE82" i="23"/>
  <c r="AD82" i="23"/>
  <c r="AB82" i="23"/>
  <c r="AA82" i="23"/>
  <c r="Z82" i="23"/>
  <c r="Y82" i="23"/>
  <c r="X82" i="23"/>
  <c r="W82" i="23"/>
  <c r="P82" i="23"/>
  <c r="O82" i="23"/>
  <c r="N82" i="23"/>
  <c r="AO82" i="23" s="1"/>
  <c r="AV82" i="23" s="1"/>
  <c r="M82" i="23"/>
  <c r="AV81" i="23"/>
  <c r="AT81" i="23"/>
  <c r="AP81" i="23"/>
  <c r="AO81" i="23"/>
  <c r="AI81" i="23"/>
  <c r="AH81" i="23"/>
  <c r="AF81" i="23"/>
  <c r="AE81" i="23"/>
  <c r="AC81" i="23"/>
  <c r="AA81" i="23"/>
  <c r="Z81" i="23"/>
  <c r="Y81" i="23"/>
  <c r="X81" i="23"/>
  <c r="W81" i="23"/>
  <c r="P81" i="23"/>
  <c r="O81" i="23"/>
  <c r="AD81" i="23" s="1"/>
  <c r="N81" i="23"/>
  <c r="M81" i="23"/>
  <c r="AI80" i="23"/>
  <c r="AH80" i="23"/>
  <c r="W80" i="23"/>
  <c r="AT79" i="23"/>
  <c r="AP79" i="23"/>
  <c r="AO79" i="23"/>
  <c r="AV79" i="23" s="1"/>
  <c r="AI79" i="23"/>
  <c r="AH79" i="23"/>
  <c r="AF79" i="23"/>
  <c r="AE79" i="23"/>
  <c r="AC79" i="23"/>
  <c r="AA79" i="23"/>
  <c r="Z79" i="23"/>
  <c r="Y79" i="23"/>
  <c r="X79" i="23"/>
  <c r="W79" i="23"/>
  <c r="P79" i="23"/>
  <c r="O79" i="23"/>
  <c r="AD79" i="23" s="1"/>
  <c r="N79" i="23"/>
  <c r="M79" i="23"/>
  <c r="AP78" i="23"/>
  <c r="AI78" i="23"/>
  <c r="AH78" i="23"/>
  <c r="AF78" i="23"/>
  <c r="AE78" i="23"/>
  <c r="AD78" i="23"/>
  <c r="AB78" i="23"/>
  <c r="AA78" i="23"/>
  <c r="Z78" i="23"/>
  <c r="Y78" i="23"/>
  <c r="X78" i="23"/>
  <c r="W78" i="23"/>
  <c r="P78" i="23"/>
  <c r="O78" i="23"/>
  <c r="N78" i="23"/>
  <c r="AO78" i="23" s="1"/>
  <c r="AV78" i="23" s="1"/>
  <c r="M78" i="23"/>
  <c r="AI77" i="23"/>
  <c r="AH77" i="23"/>
  <c r="W77" i="23"/>
  <c r="AI76" i="23"/>
  <c r="AH76" i="23"/>
  <c r="AF76" i="23"/>
  <c r="AE76" i="23"/>
  <c r="AD76" i="23"/>
  <c r="AB76" i="23"/>
  <c r="AA76" i="23"/>
  <c r="Z76" i="23"/>
  <c r="Y76" i="23"/>
  <c r="X76" i="23"/>
  <c r="W76" i="23"/>
  <c r="P76" i="23"/>
  <c r="O76" i="23"/>
  <c r="N76" i="23"/>
  <c r="M76" i="23"/>
  <c r="AT75" i="23"/>
  <c r="AP75" i="23"/>
  <c r="AO75" i="23"/>
  <c r="AV75" i="23" s="1"/>
  <c r="AI75" i="23"/>
  <c r="AH75" i="23"/>
  <c r="AF75" i="23"/>
  <c r="AE75" i="23"/>
  <c r="AC75" i="23"/>
  <c r="AA75" i="23"/>
  <c r="Z75" i="23"/>
  <c r="Y75" i="23"/>
  <c r="X75" i="23"/>
  <c r="W75" i="23"/>
  <c r="P75" i="23"/>
  <c r="O75" i="23"/>
  <c r="AD75" i="23" s="1"/>
  <c r="N75" i="23"/>
  <c r="M75" i="23"/>
  <c r="AI74" i="23"/>
  <c r="AH74" i="23"/>
  <c r="W74" i="23"/>
  <c r="AT73" i="23"/>
  <c r="AI73" i="23"/>
  <c r="AH73" i="23"/>
  <c r="AF73" i="23"/>
  <c r="AE73" i="23"/>
  <c r="AA73" i="23"/>
  <c r="Z73" i="23"/>
  <c r="Y73" i="23"/>
  <c r="X73" i="23"/>
  <c r="W73" i="23"/>
  <c r="P73" i="23"/>
  <c r="O73" i="23"/>
  <c r="AD73" i="23" s="1"/>
  <c r="N73" i="23"/>
  <c r="AC73" i="23" s="1"/>
  <c r="M73" i="23"/>
  <c r="AI72" i="23"/>
  <c r="AH72" i="23"/>
  <c r="AF72" i="23"/>
  <c r="AE72" i="23"/>
  <c r="AB72" i="23"/>
  <c r="AA72" i="23"/>
  <c r="Z72" i="23"/>
  <c r="Y72" i="23"/>
  <c r="X72" i="23"/>
  <c r="W72" i="23"/>
  <c r="P72" i="23"/>
  <c r="O72" i="23"/>
  <c r="N72" i="23"/>
  <c r="M72" i="23"/>
  <c r="AT71" i="23"/>
  <c r="AI71" i="23"/>
  <c r="AH71" i="23"/>
  <c r="AF71" i="23"/>
  <c r="AE71" i="23"/>
  <c r="AC71" i="23"/>
  <c r="AB71" i="23"/>
  <c r="AA71" i="23"/>
  <c r="Z71" i="23"/>
  <c r="Y71" i="23"/>
  <c r="X71" i="23"/>
  <c r="W71" i="23"/>
  <c r="P71" i="23"/>
  <c r="O71" i="23"/>
  <c r="AD71" i="23" s="1"/>
  <c r="N71" i="23"/>
  <c r="M71" i="23"/>
  <c r="AI70" i="23"/>
  <c r="AH70" i="23"/>
  <c r="W70" i="23"/>
  <c r="AT69" i="23"/>
  <c r="AI69" i="23"/>
  <c r="AH69" i="23"/>
  <c r="AF69" i="23"/>
  <c r="AE69" i="23"/>
  <c r="AA69" i="23"/>
  <c r="Z69" i="23"/>
  <c r="Y69" i="23"/>
  <c r="X69" i="23"/>
  <c r="W69" i="23"/>
  <c r="P69" i="23"/>
  <c r="O69" i="23"/>
  <c r="AD69" i="23" s="1"/>
  <c r="N69" i="23"/>
  <c r="AC69" i="23" s="1"/>
  <c r="M69" i="23"/>
  <c r="AI68" i="23"/>
  <c r="AH68" i="23"/>
  <c r="AF68" i="23"/>
  <c r="AE68" i="23"/>
  <c r="AB68" i="23"/>
  <c r="AA68" i="23"/>
  <c r="Z68" i="23"/>
  <c r="Y68" i="23"/>
  <c r="X68" i="23"/>
  <c r="W68" i="23"/>
  <c r="P68" i="23"/>
  <c r="O68" i="23"/>
  <c r="N68" i="23"/>
  <c r="M68" i="23"/>
  <c r="AT67" i="23"/>
  <c r="AP67" i="23"/>
  <c r="AO67" i="23"/>
  <c r="AV67" i="23" s="1"/>
  <c r="AI67" i="23"/>
  <c r="AH67" i="23"/>
  <c r="AF67" i="23"/>
  <c r="AE67" i="23"/>
  <c r="AC67" i="23"/>
  <c r="AB67" i="23"/>
  <c r="AA67" i="23"/>
  <c r="Z67" i="23"/>
  <c r="Y67" i="23"/>
  <c r="X67" i="23"/>
  <c r="W67" i="23"/>
  <c r="P67" i="23"/>
  <c r="O67" i="23"/>
  <c r="AD67" i="23" s="1"/>
  <c r="N67" i="23"/>
  <c r="M67" i="23"/>
  <c r="AP66" i="23"/>
  <c r="AI66" i="23"/>
  <c r="AH66" i="23"/>
  <c r="AF66" i="23"/>
  <c r="AE66" i="23"/>
  <c r="AD66" i="23"/>
  <c r="AC66" i="23"/>
  <c r="AB66" i="23"/>
  <c r="AA66" i="23"/>
  <c r="Z66" i="23"/>
  <c r="Y66" i="23"/>
  <c r="X66" i="23"/>
  <c r="W66" i="23"/>
  <c r="P66" i="23"/>
  <c r="O66" i="23"/>
  <c r="N66" i="23"/>
  <c r="AO66" i="23" s="1"/>
  <c r="AV66" i="23" s="1"/>
  <c r="M66" i="23"/>
  <c r="AT65" i="23"/>
  <c r="AI65" i="23"/>
  <c r="AH65" i="23"/>
  <c r="AF65" i="23"/>
  <c r="AE65" i="23"/>
  <c r="AD65" i="23"/>
  <c r="AC65" i="23"/>
  <c r="AA65" i="23"/>
  <c r="Z65" i="23"/>
  <c r="Y65" i="23"/>
  <c r="X65" i="23"/>
  <c r="W65" i="23"/>
  <c r="P65" i="23"/>
  <c r="O65" i="23"/>
  <c r="N65" i="23"/>
  <c r="M65" i="23"/>
  <c r="AI64" i="23"/>
  <c r="AH64" i="23"/>
  <c r="W64" i="23"/>
  <c r="AT63" i="23"/>
  <c r="AP63" i="23"/>
  <c r="AI63" i="23"/>
  <c r="AH63" i="23"/>
  <c r="AF63" i="23"/>
  <c r="AE63" i="23"/>
  <c r="AC63" i="23"/>
  <c r="AB63" i="23"/>
  <c r="AA63" i="23"/>
  <c r="Z63" i="23"/>
  <c r="Y63" i="23"/>
  <c r="X63" i="23"/>
  <c r="W63" i="23"/>
  <c r="P63" i="23"/>
  <c r="O63" i="23"/>
  <c r="AD63" i="23" s="1"/>
  <c r="N63" i="23"/>
  <c r="AO63" i="23" s="1"/>
  <c r="AV63" i="23" s="1"/>
  <c r="M63" i="23"/>
  <c r="AP62" i="23"/>
  <c r="AI62" i="23"/>
  <c r="AN62" i="23" s="1"/>
  <c r="AH62" i="23"/>
  <c r="AF62" i="23"/>
  <c r="AE62" i="23"/>
  <c r="AD62" i="23"/>
  <c r="AC62" i="23"/>
  <c r="AB62" i="23"/>
  <c r="AA62" i="23"/>
  <c r="Z62" i="23"/>
  <c r="Y62" i="23"/>
  <c r="X62" i="23"/>
  <c r="W62" i="23"/>
  <c r="P62" i="23"/>
  <c r="O62" i="23"/>
  <c r="N62" i="23"/>
  <c r="AO62" i="23" s="1"/>
  <c r="AV62" i="23" s="1"/>
  <c r="M62" i="23"/>
  <c r="AT61" i="23"/>
  <c r="AP61" i="23"/>
  <c r="AO61" i="23"/>
  <c r="AV61" i="23" s="1"/>
  <c r="AI61" i="23"/>
  <c r="AH61" i="23"/>
  <c r="AF61" i="23"/>
  <c r="AE61" i="23"/>
  <c r="AD61" i="23"/>
  <c r="AC61" i="23"/>
  <c r="AA61" i="23"/>
  <c r="Z61" i="23"/>
  <c r="Y61" i="23"/>
  <c r="X61" i="23"/>
  <c r="W61" i="23"/>
  <c r="P61" i="23"/>
  <c r="O61" i="23"/>
  <c r="N61" i="23"/>
  <c r="M61" i="23"/>
  <c r="AP60" i="23"/>
  <c r="AI60" i="23"/>
  <c r="AT60" i="23" s="1"/>
  <c r="AH60" i="23"/>
  <c r="AF60" i="23"/>
  <c r="AE60" i="23"/>
  <c r="AD60" i="23"/>
  <c r="AA60" i="23"/>
  <c r="Z60" i="23"/>
  <c r="Y60" i="23"/>
  <c r="X60" i="23"/>
  <c r="W60" i="23"/>
  <c r="P60" i="23"/>
  <c r="O60" i="23"/>
  <c r="N60" i="23"/>
  <c r="M60" i="23"/>
  <c r="AT59" i="23"/>
  <c r="AP59" i="23"/>
  <c r="AO59" i="23"/>
  <c r="AV59" i="23" s="1"/>
  <c r="AI59" i="23"/>
  <c r="AH59" i="23"/>
  <c r="AF59" i="23"/>
  <c r="AE59" i="23"/>
  <c r="AA59" i="23"/>
  <c r="Z59" i="23"/>
  <c r="Y59" i="23"/>
  <c r="X59" i="23"/>
  <c r="W59" i="23"/>
  <c r="P59" i="23"/>
  <c r="O59" i="23"/>
  <c r="AD59" i="23" s="1"/>
  <c r="N59" i="23"/>
  <c r="AC59" i="23" s="1"/>
  <c r="M59" i="23"/>
  <c r="AI58" i="23"/>
  <c r="AH58" i="23"/>
  <c r="W58" i="23"/>
  <c r="AT57" i="23"/>
  <c r="AI57" i="23"/>
  <c r="AH57" i="23"/>
  <c r="AF57" i="23"/>
  <c r="AE57" i="23"/>
  <c r="AD57" i="23"/>
  <c r="AC57" i="23"/>
  <c r="AA57" i="23"/>
  <c r="Z57" i="23"/>
  <c r="Y57" i="23"/>
  <c r="X57" i="23"/>
  <c r="W57" i="23"/>
  <c r="P57" i="23"/>
  <c r="O57" i="23"/>
  <c r="N57" i="23"/>
  <c r="M57" i="23"/>
  <c r="AP56" i="23"/>
  <c r="AI56" i="23"/>
  <c r="AT56" i="23" s="1"/>
  <c r="AH56" i="23"/>
  <c r="AF56" i="23"/>
  <c r="AE56" i="23"/>
  <c r="AD56" i="23"/>
  <c r="AA56" i="23"/>
  <c r="Z56" i="23"/>
  <c r="Y56" i="23"/>
  <c r="X56" i="23"/>
  <c r="W56" i="23"/>
  <c r="P56" i="23"/>
  <c r="O56" i="23"/>
  <c r="N56" i="23"/>
  <c r="M56" i="23"/>
  <c r="AI55" i="23"/>
  <c r="AH55" i="23"/>
  <c r="W55" i="23"/>
  <c r="AT54" i="23"/>
  <c r="AI54" i="23"/>
  <c r="AH54" i="23"/>
  <c r="AF54" i="23"/>
  <c r="AE54" i="23"/>
  <c r="AD54" i="23"/>
  <c r="AB54" i="23"/>
  <c r="AA54" i="23"/>
  <c r="Z54" i="23"/>
  <c r="Y54" i="23"/>
  <c r="X54" i="23"/>
  <c r="W54" i="23"/>
  <c r="P54" i="23"/>
  <c r="O54" i="23"/>
  <c r="N54" i="23"/>
  <c r="AC54" i="23" s="1"/>
  <c r="M54" i="23"/>
  <c r="AT53" i="23"/>
  <c r="AI53" i="23"/>
  <c r="AH53" i="23"/>
  <c r="AF53" i="23"/>
  <c r="AE53" i="23"/>
  <c r="AC53" i="23"/>
  <c r="AA53" i="23"/>
  <c r="Z53" i="23"/>
  <c r="Y53" i="23"/>
  <c r="X53" i="23"/>
  <c r="W53" i="23"/>
  <c r="P53" i="23"/>
  <c r="O53" i="23"/>
  <c r="AD53" i="23" s="1"/>
  <c r="N53" i="23"/>
  <c r="M53" i="23"/>
  <c r="AI52" i="23"/>
  <c r="AH52" i="23"/>
  <c r="W52" i="23"/>
  <c r="AI51" i="23"/>
  <c r="AT51" i="23" s="1"/>
  <c r="AH51" i="23"/>
  <c r="AF51" i="23"/>
  <c r="AE51" i="23"/>
  <c r="AC51" i="23"/>
  <c r="AB51" i="23"/>
  <c r="AA51" i="23"/>
  <c r="Z51" i="23"/>
  <c r="Y51" i="23"/>
  <c r="X51" i="23"/>
  <c r="W51" i="23"/>
  <c r="P51" i="23"/>
  <c r="O51" i="23"/>
  <c r="AD51" i="23" s="1"/>
  <c r="N51" i="23"/>
  <c r="M51" i="23"/>
  <c r="AP50" i="23"/>
  <c r="AI50" i="23"/>
  <c r="AT50" i="23" s="1"/>
  <c r="AH50" i="23"/>
  <c r="AF50" i="23"/>
  <c r="AE50" i="23"/>
  <c r="AB50" i="23"/>
  <c r="AA50" i="23"/>
  <c r="Z50" i="23"/>
  <c r="Y50" i="23"/>
  <c r="X50" i="23"/>
  <c r="W50" i="23"/>
  <c r="P50" i="23"/>
  <c r="O50" i="23"/>
  <c r="AD50" i="23" s="1"/>
  <c r="N50" i="23"/>
  <c r="AO50" i="23" s="1"/>
  <c r="AV50" i="23" s="1"/>
  <c r="M50" i="23"/>
  <c r="AI49" i="23"/>
  <c r="AH49" i="23"/>
  <c r="W49" i="23"/>
  <c r="AI48" i="23"/>
  <c r="AH48" i="23"/>
  <c r="AF48" i="23"/>
  <c r="AE48" i="23"/>
  <c r="AB48" i="23"/>
  <c r="AA48" i="23"/>
  <c r="Z48" i="23"/>
  <c r="Y48" i="23"/>
  <c r="X48" i="23"/>
  <c r="W48" i="23"/>
  <c r="P48" i="23"/>
  <c r="O48" i="23"/>
  <c r="AD48" i="23" s="1"/>
  <c r="N48" i="23"/>
  <c r="AC48" i="23" s="1"/>
  <c r="M48" i="23"/>
  <c r="AP47" i="23"/>
  <c r="AI47" i="23"/>
  <c r="AH47" i="23"/>
  <c r="AF47" i="23"/>
  <c r="AE47" i="23"/>
  <c r="AA47" i="23"/>
  <c r="Z47" i="23"/>
  <c r="Y47" i="23"/>
  <c r="X47" i="23"/>
  <c r="W47" i="23"/>
  <c r="P47" i="23"/>
  <c r="O47" i="23"/>
  <c r="AD47" i="23" s="1"/>
  <c r="N47" i="23"/>
  <c r="AO47" i="23" s="1"/>
  <c r="AV47" i="23" s="1"/>
  <c r="M47" i="23"/>
  <c r="AR47" i="23" s="1"/>
  <c r="AI46" i="23"/>
  <c r="AH46" i="23"/>
  <c r="W46" i="23"/>
  <c r="AT45" i="23"/>
  <c r="AI45" i="23"/>
  <c r="AH45" i="23"/>
  <c r="AF45" i="23"/>
  <c r="AE45" i="23"/>
  <c r="AA45" i="23"/>
  <c r="Z45" i="23"/>
  <c r="Y45" i="23"/>
  <c r="X45" i="23"/>
  <c r="W45" i="23"/>
  <c r="P45" i="23"/>
  <c r="O45" i="23"/>
  <c r="AD45" i="23" s="1"/>
  <c r="N45" i="23"/>
  <c r="AC45" i="23" s="1"/>
  <c r="M45" i="23"/>
  <c r="AI44" i="23"/>
  <c r="AN44" i="23" s="1"/>
  <c r="AH44" i="23"/>
  <c r="AF44" i="23"/>
  <c r="AE44" i="23"/>
  <c r="AA44" i="23"/>
  <c r="Z44" i="23"/>
  <c r="Y44" i="23"/>
  <c r="X44" i="23"/>
  <c r="W44" i="23"/>
  <c r="P44" i="23"/>
  <c r="O44" i="23"/>
  <c r="AD44" i="23" s="1"/>
  <c r="N44" i="23"/>
  <c r="AC44" i="23" s="1"/>
  <c r="M44" i="23"/>
  <c r="AR44" i="23" s="1"/>
  <c r="AI43" i="23"/>
  <c r="AH43" i="23"/>
  <c r="W43" i="23"/>
  <c r="AI42" i="23"/>
  <c r="AN42" i="23" s="1"/>
  <c r="AH42" i="23"/>
  <c r="AF42" i="23"/>
  <c r="AE42" i="23"/>
  <c r="AD42" i="23"/>
  <c r="AC42" i="23"/>
  <c r="AB42" i="23"/>
  <c r="AA42" i="23"/>
  <c r="Z42" i="23"/>
  <c r="Y42" i="23"/>
  <c r="X42" i="23"/>
  <c r="W42" i="23"/>
  <c r="P42" i="23"/>
  <c r="O42" i="23"/>
  <c r="N42" i="23"/>
  <c r="M42" i="23"/>
  <c r="AT41" i="23"/>
  <c r="AI41" i="23"/>
  <c r="AN41" i="23" s="1"/>
  <c r="AH41" i="23"/>
  <c r="AF41" i="23"/>
  <c r="AE41" i="23"/>
  <c r="AD41" i="23"/>
  <c r="AC41" i="23"/>
  <c r="AA41" i="23"/>
  <c r="Z41" i="23"/>
  <c r="Y41" i="23"/>
  <c r="X41" i="23"/>
  <c r="W41" i="23"/>
  <c r="P41" i="23"/>
  <c r="O41" i="23"/>
  <c r="N41" i="23"/>
  <c r="M41" i="23"/>
  <c r="AT40" i="23"/>
  <c r="AI40" i="23"/>
  <c r="AH40" i="23"/>
  <c r="AF40" i="23"/>
  <c r="AE40" i="23"/>
  <c r="AD40" i="23"/>
  <c r="AA40" i="23"/>
  <c r="Z40" i="23"/>
  <c r="Y40" i="23"/>
  <c r="X40" i="23"/>
  <c r="W40" i="23"/>
  <c r="P40" i="23"/>
  <c r="O40" i="23"/>
  <c r="N40" i="23"/>
  <c r="M40" i="23"/>
  <c r="AI39" i="23"/>
  <c r="AT39" i="23" s="1"/>
  <c r="AH39" i="23"/>
  <c r="AF39" i="23"/>
  <c r="AE39" i="23"/>
  <c r="AA39" i="23"/>
  <c r="Z39" i="23"/>
  <c r="Y39" i="23"/>
  <c r="X39" i="23"/>
  <c r="W39" i="23"/>
  <c r="P39" i="23"/>
  <c r="O39" i="23"/>
  <c r="N39" i="23"/>
  <c r="AC39" i="23" s="1"/>
  <c r="M39" i="23"/>
  <c r="AI38" i="23"/>
  <c r="AH38" i="23"/>
  <c r="W38" i="23"/>
  <c r="AT37" i="23"/>
  <c r="AI37" i="23"/>
  <c r="AN37" i="23" s="1"/>
  <c r="AH37" i="23"/>
  <c r="AF37" i="23"/>
  <c r="AE37" i="23"/>
  <c r="AD37" i="23"/>
  <c r="AC37" i="23"/>
  <c r="AA37" i="23"/>
  <c r="Z37" i="23"/>
  <c r="Y37" i="23"/>
  <c r="X37" i="23"/>
  <c r="W37" i="23"/>
  <c r="P37" i="23"/>
  <c r="O37" i="23"/>
  <c r="N37" i="23"/>
  <c r="M37" i="23"/>
  <c r="AU36" i="23"/>
  <c r="AT36" i="23"/>
  <c r="AI36" i="23"/>
  <c r="AH36" i="23"/>
  <c r="AF36" i="23"/>
  <c r="AE36" i="23"/>
  <c r="AD36" i="23"/>
  <c r="AA36" i="23"/>
  <c r="Z36" i="23"/>
  <c r="Y36" i="23"/>
  <c r="X36" i="23"/>
  <c r="W36" i="23"/>
  <c r="P36" i="23"/>
  <c r="O36" i="23"/>
  <c r="N36" i="23"/>
  <c r="M36" i="23"/>
  <c r="AI35" i="23"/>
  <c r="AH35" i="23"/>
  <c r="W35" i="23"/>
  <c r="AP34" i="23"/>
  <c r="AO34" i="23"/>
  <c r="AV34" i="23" s="1"/>
  <c r="AI34" i="23"/>
  <c r="AN34" i="23" s="1"/>
  <c r="AH34" i="23"/>
  <c r="AF34" i="23"/>
  <c r="AE34" i="23"/>
  <c r="AD34" i="23"/>
  <c r="AC34" i="23"/>
  <c r="AB34" i="23"/>
  <c r="AA34" i="23"/>
  <c r="Z34" i="23"/>
  <c r="Y34" i="23"/>
  <c r="X34" i="23"/>
  <c r="W34" i="23"/>
  <c r="P34" i="23"/>
  <c r="O34" i="23"/>
  <c r="N34" i="23"/>
  <c r="M34" i="23"/>
  <c r="AT33" i="23"/>
  <c r="AP33" i="23"/>
  <c r="AO33" i="23"/>
  <c r="AV33" i="23" s="1"/>
  <c r="AI33" i="23"/>
  <c r="AN33" i="23" s="1"/>
  <c r="AH33" i="23"/>
  <c r="AF33" i="23"/>
  <c r="AE33" i="23"/>
  <c r="AD33" i="23"/>
  <c r="AC33" i="23"/>
  <c r="AA33" i="23"/>
  <c r="Z33" i="23"/>
  <c r="Y33" i="23"/>
  <c r="X33" i="23"/>
  <c r="W33" i="23"/>
  <c r="P33" i="23"/>
  <c r="O33" i="23"/>
  <c r="N33" i="23"/>
  <c r="M33" i="23"/>
  <c r="AI32" i="23"/>
  <c r="AH32" i="23"/>
  <c r="W32" i="23"/>
  <c r="AT31" i="23"/>
  <c r="AI31" i="23"/>
  <c r="AH31" i="23"/>
  <c r="AF31" i="23"/>
  <c r="AE31" i="23"/>
  <c r="AC31" i="23"/>
  <c r="AB31" i="23"/>
  <c r="AA31" i="23"/>
  <c r="Z31" i="23"/>
  <c r="Y31" i="23"/>
  <c r="X31" i="23"/>
  <c r="W31" i="23"/>
  <c r="P31" i="23"/>
  <c r="O31" i="23"/>
  <c r="N31" i="23"/>
  <c r="M31" i="23"/>
  <c r="AR31" i="23" s="1"/>
  <c r="AU30" i="23"/>
  <c r="AI30" i="23"/>
  <c r="AN30" i="23" s="1"/>
  <c r="AH30" i="23"/>
  <c r="AF30" i="23"/>
  <c r="AE30" i="23"/>
  <c r="AD30" i="23"/>
  <c r="AC30" i="23"/>
  <c r="AB30" i="23"/>
  <c r="AA30" i="23"/>
  <c r="Z30" i="23"/>
  <c r="Y30" i="23"/>
  <c r="X30" i="23"/>
  <c r="W30" i="23"/>
  <c r="P30" i="23"/>
  <c r="O30" i="23"/>
  <c r="N30" i="23"/>
  <c r="M30" i="23"/>
  <c r="AI29" i="23"/>
  <c r="AH29" i="23"/>
  <c r="W29" i="23"/>
  <c r="AP28" i="23"/>
  <c r="AI28" i="23"/>
  <c r="AN28" i="23" s="1"/>
  <c r="AH28" i="23"/>
  <c r="AF28" i="23"/>
  <c r="AE28" i="23"/>
  <c r="AB28" i="23"/>
  <c r="AA28" i="23"/>
  <c r="Z28" i="23"/>
  <c r="Y28" i="23"/>
  <c r="X28" i="23"/>
  <c r="W28" i="23"/>
  <c r="P28" i="23"/>
  <c r="O28" i="23"/>
  <c r="N28" i="23"/>
  <c r="AO28" i="23" s="1"/>
  <c r="AV28" i="23" s="1"/>
  <c r="M28" i="23"/>
  <c r="AT27" i="23"/>
  <c r="AP27" i="23"/>
  <c r="AI27" i="23"/>
  <c r="AH27" i="23"/>
  <c r="AF27" i="23"/>
  <c r="AE27" i="23"/>
  <c r="AC27" i="23"/>
  <c r="AA27" i="23"/>
  <c r="Z27" i="23"/>
  <c r="Y27" i="23"/>
  <c r="X27" i="23"/>
  <c r="W27" i="23"/>
  <c r="P27" i="23"/>
  <c r="O27" i="23"/>
  <c r="N27" i="23"/>
  <c r="AO27" i="23" s="1"/>
  <c r="AV27" i="23" s="1"/>
  <c r="M27" i="23"/>
  <c r="AU26" i="23"/>
  <c r="AP26" i="23"/>
  <c r="AO26" i="23"/>
  <c r="AV26" i="23" s="1"/>
  <c r="AI26" i="23"/>
  <c r="AN26" i="23" s="1"/>
  <c r="AH26" i="23"/>
  <c r="AF26" i="23"/>
  <c r="AE26" i="23"/>
  <c r="AD26" i="23"/>
  <c r="AB26" i="23"/>
  <c r="AA26" i="23"/>
  <c r="Z26" i="23"/>
  <c r="Y26" i="23"/>
  <c r="X26" i="23"/>
  <c r="W26" i="23"/>
  <c r="P26" i="23"/>
  <c r="O26" i="23"/>
  <c r="N26" i="23"/>
  <c r="AC26" i="23" s="1"/>
  <c r="M26" i="23"/>
  <c r="AI25" i="23"/>
  <c r="AH25" i="23"/>
  <c r="W25" i="23"/>
  <c r="AP24" i="23"/>
  <c r="AI24" i="23"/>
  <c r="AN24" i="23" s="1"/>
  <c r="AH24" i="23"/>
  <c r="AF24" i="23"/>
  <c r="AE24" i="23"/>
  <c r="AB24" i="23"/>
  <c r="AA24" i="23"/>
  <c r="Z24" i="23"/>
  <c r="Y24" i="23"/>
  <c r="X24" i="23"/>
  <c r="W24" i="23"/>
  <c r="P24" i="23"/>
  <c r="O24" i="23"/>
  <c r="N24" i="23"/>
  <c r="M24" i="23"/>
  <c r="AT23" i="23"/>
  <c r="AI23" i="23"/>
  <c r="AH23" i="23"/>
  <c r="AF23" i="23"/>
  <c r="AE23" i="23"/>
  <c r="AC23" i="23"/>
  <c r="AA23" i="23"/>
  <c r="Z23" i="23"/>
  <c r="Y23" i="23"/>
  <c r="X23" i="23"/>
  <c r="W23" i="23"/>
  <c r="P23" i="23"/>
  <c r="O23" i="23"/>
  <c r="AD23" i="23" s="1"/>
  <c r="N23" i="23"/>
  <c r="M23" i="23"/>
  <c r="AU22" i="23"/>
  <c r="AP22" i="23"/>
  <c r="AO22" i="23"/>
  <c r="AV22" i="23" s="1"/>
  <c r="AI22" i="23"/>
  <c r="AH22" i="23"/>
  <c r="AF22" i="23"/>
  <c r="AE22" i="23"/>
  <c r="AD22" i="23"/>
  <c r="AB22" i="23"/>
  <c r="AA22" i="23"/>
  <c r="Z22" i="23"/>
  <c r="Y22" i="23"/>
  <c r="X22" i="23"/>
  <c r="W22" i="23"/>
  <c r="P22" i="23"/>
  <c r="O22" i="23"/>
  <c r="AQ22" i="23" s="1"/>
  <c r="N22" i="23"/>
  <c r="AC22" i="23" s="1"/>
  <c r="M22" i="23"/>
  <c r="AT21" i="23"/>
  <c r="AP21" i="23"/>
  <c r="AO21" i="23"/>
  <c r="AV21" i="23" s="1"/>
  <c r="AJ21" i="23"/>
  <c r="AI21" i="23"/>
  <c r="AN21" i="23" s="1"/>
  <c r="AH21" i="23"/>
  <c r="AF21" i="23"/>
  <c r="AE21" i="23"/>
  <c r="AC21" i="23"/>
  <c r="AA21" i="23"/>
  <c r="Z21" i="23"/>
  <c r="Y21" i="23"/>
  <c r="X21" i="23"/>
  <c r="W21" i="23"/>
  <c r="P21" i="23"/>
  <c r="O21" i="23"/>
  <c r="AD21" i="23" s="1"/>
  <c r="N21" i="23"/>
  <c r="M21" i="23"/>
  <c r="AI20" i="23"/>
  <c r="AH20" i="23"/>
  <c r="W20" i="23"/>
  <c r="AT19" i="23"/>
  <c r="AI19" i="23"/>
  <c r="AH19" i="23"/>
  <c r="AF19" i="23"/>
  <c r="AE19" i="23"/>
  <c r="AC19" i="23"/>
  <c r="AA19" i="23"/>
  <c r="Z19" i="23"/>
  <c r="Y19" i="23"/>
  <c r="X19" i="23"/>
  <c r="W19" i="23"/>
  <c r="P19" i="23"/>
  <c r="O19" i="23"/>
  <c r="AD19" i="23" s="1"/>
  <c r="N19" i="23"/>
  <c r="M19" i="23"/>
  <c r="AU18" i="23"/>
  <c r="AR18" i="23"/>
  <c r="AI18" i="23"/>
  <c r="AH18" i="23"/>
  <c r="AF18" i="23"/>
  <c r="AE18" i="23"/>
  <c r="AD18" i="23"/>
  <c r="AB18" i="23"/>
  <c r="AA18" i="23"/>
  <c r="Z18" i="23"/>
  <c r="Y18" i="23"/>
  <c r="X18" i="23"/>
  <c r="W18" i="23"/>
  <c r="P18" i="23"/>
  <c r="O18" i="23"/>
  <c r="N18" i="23"/>
  <c r="AC18" i="23" s="1"/>
  <c r="M18" i="23"/>
  <c r="AT17" i="23"/>
  <c r="AI17" i="23"/>
  <c r="AN17" i="23" s="1"/>
  <c r="AH17" i="23"/>
  <c r="AF17" i="23"/>
  <c r="AE17" i="23"/>
  <c r="AC17" i="23"/>
  <c r="AA17" i="23"/>
  <c r="Z17" i="23"/>
  <c r="Y17" i="23"/>
  <c r="X17" i="23"/>
  <c r="W17" i="23"/>
  <c r="P17" i="23"/>
  <c r="O17" i="23"/>
  <c r="AD17" i="23" s="1"/>
  <c r="N17" i="23"/>
  <c r="M17" i="23"/>
  <c r="AU16" i="23"/>
  <c r="AT16" i="23"/>
  <c r="AP16" i="23"/>
  <c r="AN16" i="23"/>
  <c r="AI16" i="23"/>
  <c r="AH16" i="23"/>
  <c r="AF16" i="23"/>
  <c r="AE16" i="23"/>
  <c r="AD16" i="23"/>
  <c r="AB16" i="23"/>
  <c r="AA16" i="23"/>
  <c r="Z16" i="23"/>
  <c r="Y16" i="23"/>
  <c r="X16" i="23"/>
  <c r="W16" i="23"/>
  <c r="P16" i="23"/>
  <c r="O16" i="23"/>
  <c r="N16" i="23"/>
  <c r="M16" i="23"/>
  <c r="AV15" i="23"/>
  <c r="AU15" i="23"/>
  <c r="AP15" i="23"/>
  <c r="AO15" i="23"/>
  <c r="AI15" i="23"/>
  <c r="AT15" i="23" s="1"/>
  <c r="AH15" i="23"/>
  <c r="AF15" i="23"/>
  <c r="AE15" i="23"/>
  <c r="AC15" i="23"/>
  <c r="AA15" i="23"/>
  <c r="Z15" i="23"/>
  <c r="Y15" i="23"/>
  <c r="X15" i="23"/>
  <c r="W15" i="23"/>
  <c r="P15" i="23"/>
  <c r="O15" i="23"/>
  <c r="AD15" i="23" s="1"/>
  <c r="N15" i="23"/>
  <c r="M15" i="23"/>
  <c r="AI14" i="23"/>
  <c r="AH14" i="23"/>
  <c r="W14" i="23"/>
  <c r="AT13" i="23"/>
  <c r="AI13" i="23"/>
  <c r="AN13" i="23" s="1"/>
  <c r="AH13" i="23"/>
  <c r="AF13" i="23"/>
  <c r="AE13" i="23"/>
  <c r="AC13" i="23"/>
  <c r="AA13" i="23"/>
  <c r="Z13" i="23"/>
  <c r="Y13" i="23"/>
  <c r="X13" i="23"/>
  <c r="W13" i="23"/>
  <c r="P13" i="23"/>
  <c r="O13" i="23"/>
  <c r="AD13" i="23" s="1"/>
  <c r="N13" i="23"/>
  <c r="M13" i="23"/>
  <c r="AU12" i="23"/>
  <c r="AT12" i="23"/>
  <c r="AP12" i="23"/>
  <c r="AN12" i="23"/>
  <c r="AI12" i="23"/>
  <c r="AH12" i="23"/>
  <c r="AF12" i="23"/>
  <c r="AE12" i="23"/>
  <c r="AD12" i="23"/>
  <c r="AB12" i="23"/>
  <c r="AA12" i="23"/>
  <c r="Z12" i="23"/>
  <c r="Y12" i="23"/>
  <c r="X12" i="23"/>
  <c r="W12" i="23"/>
  <c r="P12" i="23"/>
  <c r="O12" i="23"/>
  <c r="N12" i="23"/>
  <c r="M12" i="23"/>
  <c r="AV11" i="23"/>
  <c r="AU11" i="23"/>
  <c r="AP11" i="23"/>
  <c r="AO11" i="23"/>
  <c r="AI11" i="23"/>
  <c r="AT11" i="23" s="1"/>
  <c r="AH11" i="23"/>
  <c r="AF11" i="23"/>
  <c r="AE11" i="23"/>
  <c r="AC11" i="23"/>
  <c r="AA11" i="23"/>
  <c r="Z11" i="23"/>
  <c r="Y11" i="23"/>
  <c r="X11" i="23"/>
  <c r="W11" i="23"/>
  <c r="P11" i="23"/>
  <c r="O11" i="23"/>
  <c r="AQ11" i="23" s="1"/>
  <c r="N11" i="23"/>
  <c r="M11" i="23"/>
  <c r="AI10" i="23"/>
  <c r="AH10" i="23"/>
  <c r="W10" i="23"/>
  <c r="AV9" i="23"/>
  <c r="AT9" i="23"/>
  <c r="AP9" i="23"/>
  <c r="AO9" i="23"/>
  <c r="AI9" i="23"/>
  <c r="AN9" i="23" s="1"/>
  <c r="AH9" i="23"/>
  <c r="AF9" i="23"/>
  <c r="AE9" i="23"/>
  <c r="AC9" i="23"/>
  <c r="AA9" i="23"/>
  <c r="Z9" i="23"/>
  <c r="Y9" i="23"/>
  <c r="X9" i="23"/>
  <c r="W9" i="23"/>
  <c r="P9" i="23"/>
  <c r="O9" i="23"/>
  <c r="AD9" i="23" s="1"/>
  <c r="N9" i="23"/>
  <c r="M9" i="23"/>
  <c r="AR9" i="23" s="1"/>
  <c r="AU8" i="23"/>
  <c r="AT8" i="23"/>
  <c r="AP8" i="23"/>
  <c r="AN8" i="23"/>
  <c r="AI8" i="23"/>
  <c r="AH8" i="23"/>
  <c r="AF8" i="23"/>
  <c r="AE8" i="23"/>
  <c r="AD8" i="23"/>
  <c r="AB8" i="23"/>
  <c r="AA8" i="23"/>
  <c r="Z8" i="23"/>
  <c r="Y8" i="23"/>
  <c r="X8" i="23"/>
  <c r="W8" i="23"/>
  <c r="P8" i="23"/>
  <c r="O8" i="23"/>
  <c r="N8" i="23"/>
  <c r="AO8" i="23" s="1"/>
  <c r="AV8" i="23" s="1"/>
  <c r="M8" i="23"/>
  <c r="AI7" i="23"/>
  <c r="AH7" i="23"/>
  <c r="W7" i="23"/>
  <c r="AU6" i="23"/>
  <c r="AR6" i="23"/>
  <c r="AP6" i="23"/>
  <c r="AO6" i="23"/>
  <c r="AV6" i="23" s="1"/>
  <c r="AN6" i="23"/>
  <c r="AI6" i="23"/>
  <c r="AH6" i="23"/>
  <c r="AF6" i="23"/>
  <c r="AE6" i="23"/>
  <c r="AD6" i="23"/>
  <c r="AB6" i="23"/>
  <c r="AA6" i="23"/>
  <c r="Z6" i="23"/>
  <c r="Y6" i="23"/>
  <c r="X6" i="23"/>
  <c r="W6" i="23"/>
  <c r="P6" i="23"/>
  <c r="O6" i="23"/>
  <c r="AQ6" i="23" s="1"/>
  <c r="N6" i="23"/>
  <c r="AC6" i="23" s="1"/>
  <c r="M6" i="23"/>
  <c r="AI5" i="23"/>
  <c r="AH5" i="23"/>
  <c r="W5" i="23"/>
  <c r="AI4" i="23"/>
  <c r="AU3" i="23"/>
  <c r="AI3" i="23"/>
  <c r="AH3" i="23"/>
  <c r="AN2" i="23"/>
  <c r="AM2" i="23"/>
  <c r="AL2" i="23"/>
  <c r="AK2" i="23"/>
  <c r="AJ2" i="23"/>
  <c r="AJ13" i="23" s="1"/>
  <c r="AA2" i="23"/>
  <c r="A2" i="23"/>
  <c r="AU1" i="23"/>
  <c r="AU132" i="23" s="1"/>
  <c r="AR1" i="23"/>
  <c r="AQ1" i="23"/>
  <c r="AQ15" i="23" s="1"/>
  <c r="AP1" i="23"/>
  <c r="AP156" i="23" s="1"/>
  <c r="AO1" i="23"/>
  <c r="AO17" i="23" s="1"/>
  <c r="AJ1" i="23"/>
  <c r="AA1" i="23"/>
  <c r="A1" i="23"/>
  <c r="AH1" i="23" s="1"/>
  <c r="AH2" i="23" s="1"/>
  <c r="AT54" i="22"/>
  <c r="AI54" i="22"/>
  <c r="AH54" i="22"/>
  <c r="AF54" i="22"/>
  <c r="AE54" i="22"/>
  <c r="AD54" i="22"/>
  <c r="AA54" i="22"/>
  <c r="Z54" i="22"/>
  <c r="Y54" i="22"/>
  <c r="X54" i="22"/>
  <c r="W54" i="22"/>
  <c r="P54" i="22"/>
  <c r="O54" i="22"/>
  <c r="N54" i="22"/>
  <c r="AC54" i="22" s="1"/>
  <c r="M54" i="22"/>
  <c r="AP53" i="22"/>
  <c r="AO53" i="22"/>
  <c r="AV53" i="22" s="1"/>
  <c r="AI53" i="22"/>
  <c r="AH53" i="22"/>
  <c r="AF53" i="22"/>
  <c r="AE53" i="22"/>
  <c r="AD53" i="22"/>
  <c r="AA53" i="22"/>
  <c r="Z53" i="22"/>
  <c r="Y53" i="22"/>
  <c r="X53" i="22"/>
  <c r="W53" i="22"/>
  <c r="P53" i="22"/>
  <c r="O53" i="22"/>
  <c r="AQ53" i="22" s="1"/>
  <c r="N53" i="22"/>
  <c r="AC53" i="22" s="1"/>
  <c r="M53" i="22"/>
  <c r="AB53" i="22" s="1"/>
  <c r="AT52" i="22"/>
  <c r="AI52" i="22"/>
  <c r="AH52" i="22"/>
  <c r="AF52" i="22"/>
  <c r="AE52" i="22"/>
  <c r="AB52" i="22"/>
  <c r="AA52" i="22"/>
  <c r="Z52" i="22"/>
  <c r="Y52" i="22"/>
  <c r="X52" i="22"/>
  <c r="W52" i="22"/>
  <c r="P52" i="22"/>
  <c r="O52" i="22"/>
  <c r="AD52" i="22" s="1"/>
  <c r="N52" i="22"/>
  <c r="AO52" i="22" s="1"/>
  <c r="M52" i="22"/>
  <c r="AR52" i="22" s="1"/>
  <c r="AI51" i="22"/>
  <c r="AH51" i="22"/>
  <c r="W51" i="22"/>
  <c r="AT50" i="22"/>
  <c r="AP50" i="22"/>
  <c r="AI50" i="22"/>
  <c r="AH50" i="22"/>
  <c r="AF50" i="22"/>
  <c r="AE50" i="22"/>
  <c r="AA50" i="22"/>
  <c r="Z50" i="22"/>
  <c r="Y50" i="22"/>
  <c r="X50" i="22"/>
  <c r="W50" i="22"/>
  <c r="P50" i="22"/>
  <c r="O50" i="22"/>
  <c r="AQ50" i="22" s="1"/>
  <c r="N50" i="22"/>
  <c r="AO50" i="22" s="1"/>
  <c r="AV50" i="22" s="1"/>
  <c r="M50" i="22"/>
  <c r="AV49" i="22"/>
  <c r="AP49" i="22"/>
  <c r="AO49" i="22"/>
  <c r="AI49" i="22"/>
  <c r="AH49" i="22"/>
  <c r="AF49" i="22"/>
  <c r="AE49" i="22"/>
  <c r="AD49" i="22"/>
  <c r="AA49" i="22"/>
  <c r="Z49" i="22"/>
  <c r="Y49" i="22"/>
  <c r="X49" i="22"/>
  <c r="W49" i="22"/>
  <c r="P49" i="22"/>
  <c r="O49" i="22"/>
  <c r="N49" i="22"/>
  <c r="AC49" i="22" s="1"/>
  <c r="M49" i="22"/>
  <c r="AB49" i="22" s="1"/>
  <c r="AI48" i="22"/>
  <c r="AT48" i="22" s="1"/>
  <c r="AH48" i="22"/>
  <c r="AF48" i="22"/>
  <c r="AE48" i="22"/>
  <c r="AC48" i="22"/>
  <c r="AA48" i="22"/>
  <c r="Z48" i="22"/>
  <c r="Y48" i="22"/>
  <c r="X48" i="22"/>
  <c r="W48" i="22"/>
  <c r="P48" i="22"/>
  <c r="O48" i="22"/>
  <c r="N48" i="22"/>
  <c r="M48" i="22"/>
  <c r="AB48" i="22" s="1"/>
  <c r="AI47" i="22"/>
  <c r="AT47" i="22" s="1"/>
  <c r="AH47" i="22"/>
  <c r="AF47" i="22"/>
  <c r="AE47" i="22"/>
  <c r="AB47" i="22"/>
  <c r="AA47" i="22"/>
  <c r="Z47" i="22"/>
  <c r="Y47" i="22"/>
  <c r="X47" i="22"/>
  <c r="W47" i="22"/>
  <c r="P47" i="22"/>
  <c r="O47" i="22"/>
  <c r="AD47" i="22" s="1"/>
  <c r="N47" i="22"/>
  <c r="AC47" i="22" s="1"/>
  <c r="M47" i="22"/>
  <c r="AI46" i="22"/>
  <c r="AT46" i="22" s="1"/>
  <c r="AH46" i="22"/>
  <c r="AF46" i="22"/>
  <c r="AE46" i="22"/>
  <c r="AC46" i="22"/>
  <c r="AB46" i="22"/>
  <c r="AA46" i="22"/>
  <c r="Z46" i="22"/>
  <c r="Y46" i="22"/>
  <c r="X46" i="22"/>
  <c r="W46" i="22"/>
  <c r="P46" i="22"/>
  <c r="O46" i="22"/>
  <c r="AD46" i="22" s="1"/>
  <c r="N46" i="22"/>
  <c r="M46" i="22"/>
  <c r="AP45" i="22"/>
  <c r="AI45" i="22"/>
  <c r="AT45" i="22" s="1"/>
  <c r="AH45" i="22"/>
  <c r="AF45" i="22"/>
  <c r="AE45" i="22"/>
  <c r="AD45" i="22"/>
  <c r="AB45" i="22"/>
  <c r="AA45" i="22"/>
  <c r="Z45" i="22"/>
  <c r="Y45" i="22"/>
  <c r="X45" i="22"/>
  <c r="W45" i="22"/>
  <c r="P45" i="22"/>
  <c r="O45" i="22"/>
  <c r="N45" i="22"/>
  <c r="AO45" i="22" s="1"/>
  <c r="AV45" i="22" s="1"/>
  <c r="M45" i="22"/>
  <c r="AT44" i="22"/>
  <c r="AP44" i="22"/>
  <c r="AI44" i="22"/>
  <c r="AH44" i="22"/>
  <c r="AF44" i="22"/>
  <c r="AE44" i="22"/>
  <c r="AA44" i="22"/>
  <c r="Z44" i="22"/>
  <c r="Y44" i="22"/>
  <c r="X44" i="22"/>
  <c r="W44" i="22"/>
  <c r="P44" i="22"/>
  <c r="O44" i="22"/>
  <c r="AQ44" i="22" s="1"/>
  <c r="N44" i="22"/>
  <c r="AO44" i="22" s="1"/>
  <c r="AV44" i="22" s="1"/>
  <c r="M44" i="22"/>
  <c r="AI43" i="22"/>
  <c r="AH43" i="22"/>
  <c r="AF43" i="22"/>
  <c r="AE43" i="22"/>
  <c r="AD43" i="22"/>
  <c r="AA43" i="22"/>
  <c r="Z43" i="22"/>
  <c r="Y43" i="22"/>
  <c r="X43" i="22"/>
  <c r="W43" i="22"/>
  <c r="P43" i="22"/>
  <c r="O43" i="22"/>
  <c r="N43" i="22"/>
  <c r="AC43" i="22" s="1"/>
  <c r="M43" i="22"/>
  <c r="AB43" i="22" s="1"/>
  <c r="AI42" i="22"/>
  <c r="AT42" i="22" s="1"/>
  <c r="AH42" i="22"/>
  <c r="AF42" i="22"/>
  <c r="AE42" i="22"/>
  <c r="AD42" i="22"/>
  <c r="AA42" i="22"/>
  <c r="Z42" i="22"/>
  <c r="Y42" i="22"/>
  <c r="X42" i="22"/>
  <c r="W42" i="22"/>
  <c r="P42" i="22"/>
  <c r="O42" i="22"/>
  <c r="AQ42" i="22" s="1"/>
  <c r="N42" i="22"/>
  <c r="AO42" i="22" s="1"/>
  <c r="M42" i="22"/>
  <c r="AR42" i="22" s="1"/>
  <c r="AT41" i="22"/>
  <c r="AI41" i="22"/>
  <c r="AH41" i="22"/>
  <c r="AF41" i="22"/>
  <c r="AE41" i="22"/>
  <c r="AA41" i="22"/>
  <c r="Z41" i="22"/>
  <c r="Y41" i="22"/>
  <c r="X41" i="22"/>
  <c r="W41" i="22"/>
  <c r="P41" i="22"/>
  <c r="O41" i="22"/>
  <c r="AQ41" i="22" s="1"/>
  <c r="N41" i="22"/>
  <c r="AC41" i="22" s="1"/>
  <c r="M41" i="22"/>
  <c r="AR41" i="22" s="1"/>
  <c r="AI40" i="22"/>
  <c r="AN40" i="22" s="1"/>
  <c r="AH40" i="22"/>
  <c r="AF40" i="22"/>
  <c r="AE40" i="22"/>
  <c r="AB40" i="22"/>
  <c r="AA40" i="22"/>
  <c r="Z40" i="22"/>
  <c r="Y40" i="22"/>
  <c r="X40" i="22"/>
  <c r="W40" i="22"/>
  <c r="P40" i="22"/>
  <c r="O40" i="22"/>
  <c r="AQ40" i="22" s="1"/>
  <c r="N40" i="22"/>
  <c r="AO40" i="22" s="1"/>
  <c r="M40" i="22"/>
  <c r="AT39" i="22"/>
  <c r="AI39" i="22"/>
  <c r="AN39" i="22" s="1"/>
  <c r="AH39" i="22"/>
  <c r="AF39" i="22"/>
  <c r="AE39" i="22"/>
  <c r="AC39" i="22"/>
  <c r="AB39" i="22"/>
  <c r="AA39" i="22"/>
  <c r="Z39" i="22"/>
  <c r="Y39" i="22"/>
  <c r="X39" i="22"/>
  <c r="W39" i="22"/>
  <c r="P39" i="22"/>
  <c r="O39" i="22"/>
  <c r="AQ39" i="22" s="1"/>
  <c r="N39" i="22"/>
  <c r="M39" i="22"/>
  <c r="AI38" i="22"/>
  <c r="AH38" i="22"/>
  <c r="W38" i="22"/>
  <c r="AT37" i="22"/>
  <c r="AI37" i="22"/>
  <c r="AH37" i="22"/>
  <c r="AF37" i="22"/>
  <c r="AE37" i="22"/>
  <c r="AA37" i="22"/>
  <c r="Z37" i="22"/>
  <c r="Y37" i="22"/>
  <c r="X37" i="22"/>
  <c r="W37" i="22"/>
  <c r="P37" i="22"/>
  <c r="O37" i="22"/>
  <c r="AQ37" i="22" s="1"/>
  <c r="N37" i="22"/>
  <c r="AC37" i="22" s="1"/>
  <c r="M37" i="22"/>
  <c r="AR37" i="22" s="1"/>
  <c r="AP36" i="22"/>
  <c r="AI36" i="22"/>
  <c r="AN36" i="22" s="1"/>
  <c r="AH36" i="22"/>
  <c r="AF36" i="22"/>
  <c r="AE36" i="22"/>
  <c r="AB36" i="22"/>
  <c r="AA36" i="22"/>
  <c r="Z36" i="22"/>
  <c r="Y36" i="22"/>
  <c r="X36" i="22"/>
  <c r="W36" i="22"/>
  <c r="P36" i="22"/>
  <c r="O36" i="22"/>
  <c r="AQ36" i="22" s="1"/>
  <c r="N36" i="22"/>
  <c r="AO36" i="22" s="1"/>
  <c r="AV36" i="22" s="1"/>
  <c r="M36" i="22"/>
  <c r="AI35" i="22"/>
  <c r="AH35" i="22"/>
  <c r="W35" i="22"/>
  <c r="AI34" i="22"/>
  <c r="AT34" i="22" s="1"/>
  <c r="AH34" i="22"/>
  <c r="AF34" i="22"/>
  <c r="AE34" i="22"/>
  <c r="AD34" i="22"/>
  <c r="AA34" i="22"/>
  <c r="Z34" i="22"/>
  <c r="Y34" i="22"/>
  <c r="X34" i="22"/>
  <c r="W34" i="22"/>
  <c r="P34" i="22"/>
  <c r="O34" i="22"/>
  <c r="AQ34" i="22" s="1"/>
  <c r="N34" i="22"/>
  <c r="AO34" i="22" s="1"/>
  <c r="M34" i="22"/>
  <c r="AR34" i="22" s="1"/>
  <c r="AT33" i="22"/>
  <c r="AP33" i="22"/>
  <c r="AO33" i="22"/>
  <c r="AV33" i="22" s="1"/>
  <c r="AI33" i="22"/>
  <c r="AH33" i="22"/>
  <c r="AF33" i="22"/>
  <c r="AE33" i="22"/>
  <c r="AA33" i="22"/>
  <c r="Z33" i="22"/>
  <c r="Y33" i="22"/>
  <c r="X33" i="22"/>
  <c r="W33" i="22"/>
  <c r="P33" i="22"/>
  <c r="O33" i="22"/>
  <c r="AQ33" i="22" s="1"/>
  <c r="N33" i="22"/>
  <c r="AC33" i="22" s="1"/>
  <c r="M33" i="22"/>
  <c r="AR33" i="22" s="1"/>
  <c r="AI32" i="22"/>
  <c r="AH32" i="22"/>
  <c r="W32" i="22"/>
  <c r="AT31" i="22"/>
  <c r="AP31" i="22"/>
  <c r="AO31" i="22"/>
  <c r="AV31" i="22" s="1"/>
  <c r="AI31" i="22"/>
  <c r="AH31" i="22"/>
  <c r="AF31" i="22"/>
  <c r="AE31" i="22"/>
  <c r="AD31" i="22"/>
  <c r="AC31" i="22"/>
  <c r="AA31" i="22"/>
  <c r="Z31" i="22"/>
  <c r="Y31" i="22"/>
  <c r="X31" i="22"/>
  <c r="W31" i="22"/>
  <c r="P31" i="22"/>
  <c r="O31" i="22"/>
  <c r="AQ31" i="22" s="1"/>
  <c r="N31" i="22"/>
  <c r="M31" i="22"/>
  <c r="AR31" i="22" s="1"/>
  <c r="AU30" i="22"/>
  <c r="AP30" i="22"/>
  <c r="AN30" i="22"/>
  <c r="AI30" i="22"/>
  <c r="AT30" i="22" s="1"/>
  <c r="AH30" i="22"/>
  <c r="AF30" i="22"/>
  <c r="AE30" i="22"/>
  <c r="AD30" i="22"/>
  <c r="AA30" i="22"/>
  <c r="Z30" i="22"/>
  <c r="Y30" i="22"/>
  <c r="X30" i="22"/>
  <c r="W30" i="22"/>
  <c r="P30" i="22"/>
  <c r="O30" i="22"/>
  <c r="AQ30" i="22" s="1"/>
  <c r="N30" i="22"/>
  <c r="AO30" i="22" s="1"/>
  <c r="AV30" i="22" s="1"/>
  <c r="M30" i="22"/>
  <c r="AR30" i="22" s="1"/>
  <c r="AI29" i="22"/>
  <c r="AH29" i="22"/>
  <c r="W29" i="22"/>
  <c r="AP28" i="22"/>
  <c r="AI28" i="22"/>
  <c r="AN28" i="22" s="1"/>
  <c r="AH28" i="22"/>
  <c r="AF28" i="22"/>
  <c r="AE28" i="22"/>
  <c r="AD28" i="22"/>
  <c r="AB28" i="22"/>
  <c r="AA28" i="22"/>
  <c r="Z28" i="22"/>
  <c r="Y28" i="22"/>
  <c r="X28" i="22"/>
  <c r="W28" i="22"/>
  <c r="P28" i="22"/>
  <c r="O28" i="22"/>
  <c r="AQ28" i="22" s="1"/>
  <c r="N28" i="22"/>
  <c r="AC28" i="22" s="1"/>
  <c r="M28" i="22"/>
  <c r="AT27" i="22"/>
  <c r="AP27" i="22"/>
  <c r="AO27" i="22"/>
  <c r="AV27" i="22" s="1"/>
  <c r="AI27" i="22"/>
  <c r="AH27" i="22"/>
  <c r="AF27" i="22"/>
  <c r="AE27" i="22"/>
  <c r="AC27" i="22"/>
  <c r="AA27" i="22"/>
  <c r="Z27" i="22"/>
  <c r="Y27" i="22"/>
  <c r="X27" i="22"/>
  <c r="W27" i="22"/>
  <c r="P27" i="22"/>
  <c r="O27" i="22"/>
  <c r="AD27" i="22" s="1"/>
  <c r="N27" i="22"/>
  <c r="M27" i="22"/>
  <c r="AR27" i="22" s="1"/>
  <c r="AU26" i="22"/>
  <c r="AP26" i="22"/>
  <c r="AN26" i="22"/>
  <c r="AI26" i="22"/>
  <c r="AT26" i="22" s="1"/>
  <c r="AH26" i="22"/>
  <c r="AF26" i="22"/>
  <c r="AE26" i="22"/>
  <c r="AD26" i="22"/>
  <c r="AA26" i="22"/>
  <c r="Z26" i="22"/>
  <c r="Y26" i="22"/>
  <c r="X26" i="22"/>
  <c r="W26" i="22"/>
  <c r="P26" i="22"/>
  <c r="O26" i="22"/>
  <c r="AQ26" i="22" s="1"/>
  <c r="N26" i="22"/>
  <c r="AO26" i="22" s="1"/>
  <c r="AV26" i="22" s="1"/>
  <c r="M26" i="22"/>
  <c r="AR26" i="22" s="1"/>
  <c r="AI25" i="22"/>
  <c r="AH25" i="22"/>
  <c r="W25" i="22"/>
  <c r="AP24" i="22"/>
  <c r="AI24" i="22"/>
  <c r="AN24" i="22" s="1"/>
  <c r="AH24" i="22"/>
  <c r="AF24" i="22"/>
  <c r="AE24" i="22"/>
  <c r="AD24" i="22"/>
  <c r="AB24" i="22"/>
  <c r="AA24" i="22"/>
  <c r="Z24" i="22"/>
  <c r="Y24" i="22"/>
  <c r="X24" i="22"/>
  <c r="W24" i="22"/>
  <c r="P24" i="22"/>
  <c r="O24" i="22"/>
  <c r="AQ24" i="22" s="1"/>
  <c r="N24" i="22"/>
  <c r="AC24" i="22" s="1"/>
  <c r="M24" i="22"/>
  <c r="AT23" i="22"/>
  <c r="AI23" i="22"/>
  <c r="AH23" i="22"/>
  <c r="AF23" i="22"/>
  <c r="AE23" i="22"/>
  <c r="AC23" i="22"/>
  <c r="AA23" i="22"/>
  <c r="Z23" i="22"/>
  <c r="Y23" i="22"/>
  <c r="X23" i="22"/>
  <c r="W23" i="22"/>
  <c r="P23" i="22"/>
  <c r="O23" i="22"/>
  <c r="AD23" i="22" s="1"/>
  <c r="N23" i="22"/>
  <c r="M23" i="22"/>
  <c r="AR23" i="22" s="1"/>
  <c r="AU22" i="22"/>
  <c r="AP22" i="22"/>
  <c r="AN22" i="22"/>
  <c r="AI22" i="22"/>
  <c r="AT22" i="22" s="1"/>
  <c r="AH22" i="22"/>
  <c r="AF22" i="22"/>
  <c r="AE22" i="22"/>
  <c r="AD22" i="22"/>
  <c r="AB22" i="22"/>
  <c r="AA22" i="22"/>
  <c r="Z22" i="22"/>
  <c r="Y22" i="22"/>
  <c r="X22" i="22"/>
  <c r="W22" i="22"/>
  <c r="P22" i="22"/>
  <c r="O22" i="22"/>
  <c r="AQ22" i="22" s="1"/>
  <c r="N22" i="22"/>
  <c r="AO22" i="22" s="1"/>
  <c r="AV22" i="22" s="1"/>
  <c r="M22" i="22"/>
  <c r="AT21" i="22"/>
  <c r="AP21" i="22"/>
  <c r="AO21" i="22"/>
  <c r="AV21" i="22" s="1"/>
  <c r="AI21" i="22"/>
  <c r="AH21" i="22"/>
  <c r="AF21" i="22"/>
  <c r="AE21" i="22"/>
  <c r="AC21" i="22"/>
  <c r="AA21" i="22"/>
  <c r="Z21" i="22"/>
  <c r="Y21" i="22"/>
  <c r="X21" i="22"/>
  <c r="W21" i="22"/>
  <c r="P21" i="22"/>
  <c r="O21" i="22"/>
  <c r="AQ21" i="22" s="1"/>
  <c r="N21" i="22"/>
  <c r="M21" i="22"/>
  <c r="AR21" i="22" s="1"/>
  <c r="AI20" i="22"/>
  <c r="AN20" i="22" s="1"/>
  <c r="AH20" i="22"/>
  <c r="AF20" i="22"/>
  <c r="AE20" i="22"/>
  <c r="AD20" i="22"/>
  <c r="AB20" i="22"/>
  <c r="AA20" i="22"/>
  <c r="Z20" i="22"/>
  <c r="Y20" i="22"/>
  <c r="X20" i="22"/>
  <c r="W20" i="22"/>
  <c r="P20" i="22"/>
  <c r="O20" i="22"/>
  <c r="AQ20" i="22" s="1"/>
  <c r="N20" i="22"/>
  <c r="AO20" i="22" s="1"/>
  <c r="M20" i="22"/>
  <c r="AT19" i="22"/>
  <c r="AP19" i="22"/>
  <c r="AO19" i="22"/>
  <c r="AV19" i="22" s="1"/>
  <c r="AI19" i="22"/>
  <c r="AN19" i="22" s="1"/>
  <c r="AH19" i="22"/>
  <c r="AF19" i="22"/>
  <c r="AE19" i="22"/>
  <c r="AC19" i="22"/>
  <c r="AA19" i="22"/>
  <c r="Z19" i="22"/>
  <c r="Y19" i="22"/>
  <c r="X19" i="22"/>
  <c r="W19" i="22"/>
  <c r="P19" i="22"/>
  <c r="O19" i="22"/>
  <c r="AQ19" i="22" s="1"/>
  <c r="N19" i="22"/>
  <c r="M19" i="22"/>
  <c r="AR19" i="22" s="1"/>
  <c r="AU18" i="22"/>
  <c r="AI18" i="22"/>
  <c r="AN18" i="22" s="1"/>
  <c r="AH18" i="22"/>
  <c r="AF18" i="22"/>
  <c r="AE18" i="22"/>
  <c r="AD18" i="22"/>
  <c r="AB18" i="22"/>
  <c r="AA18" i="22"/>
  <c r="Z18" i="22"/>
  <c r="Y18" i="22"/>
  <c r="X18" i="22"/>
  <c r="W18" i="22"/>
  <c r="P18" i="22"/>
  <c r="O18" i="22"/>
  <c r="AQ18" i="22" s="1"/>
  <c r="N18" i="22"/>
  <c r="AC18" i="22" s="1"/>
  <c r="M18" i="22"/>
  <c r="AI17" i="22"/>
  <c r="AH17" i="22"/>
  <c r="W17" i="22"/>
  <c r="AP16" i="22"/>
  <c r="AI16" i="22"/>
  <c r="AN16" i="22" s="1"/>
  <c r="AH16" i="22"/>
  <c r="AF16" i="22"/>
  <c r="AE16" i="22"/>
  <c r="AD16" i="22"/>
  <c r="AB16" i="22"/>
  <c r="AA16" i="22"/>
  <c r="Z16" i="22"/>
  <c r="Y16" i="22"/>
  <c r="X16" i="22"/>
  <c r="W16" i="22"/>
  <c r="P16" i="22"/>
  <c r="O16" i="22"/>
  <c r="AQ16" i="22" s="1"/>
  <c r="N16" i="22"/>
  <c r="AO16" i="22" s="1"/>
  <c r="AV16" i="22" s="1"/>
  <c r="M16" i="22"/>
  <c r="AT15" i="22"/>
  <c r="AP15" i="22"/>
  <c r="AO15" i="22"/>
  <c r="AV15" i="22" s="1"/>
  <c r="AI15" i="22"/>
  <c r="AN15" i="22" s="1"/>
  <c r="AH15" i="22"/>
  <c r="AF15" i="22"/>
  <c r="AE15" i="22"/>
  <c r="AC15" i="22"/>
  <c r="AA15" i="22"/>
  <c r="Z15" i="22"/>
  <c r="Y15" i="22"/>
  <c r="X15" i="22"/>
  <c r="W15" i="22"/>
  <c r="P15" i="22"/>
  <c r="O15" i="22"/>
  <c r="AQ15" i="22" s="1"/>
  <c r="N15" i="22"/>
  <c r="M15" i="22"/>
  <c r="AR15" i="22" s="1"/>
  <c r="AU14" i="22"/>
  <c r="AR14" i="22"/>
  <c r="AP14" i="22"/>
  <c r="AI14" i="22"/>
  <c r="AN14" i="22" s="1"/>
  <c r="AH14" i="22"/>
  <c r="AF14" i="22"/>
  <c r="AE14" i="22"/>
  <c r="AD14" i="22"/>
  <c r="AB14" i="22"/>
  <c r="AA14" i="22"/>
  <c r="Z14" i="22"/>
  <c r="Y14" i="22"/>
  <c r="X14" i="22"/>
  <c r="W14" i="22"/>
  <c r="P14" i="22"/>
  <c r="O14" i="22"/>
  <c r="AQ14" i="22" s="1"/>
  <c r="N14" i="22"/>
  <c r="AC14" i="22" s="1"/>
  <c r="M14" i="22"/>
  <c r="AT13" i="22"/>
  <c r="AP13" i="22"/>
  <c r="AO13" i="22"/>
  <c r="AV13" i="22" s="1"/>
  <c r="AJ13" i="22"/>
  <c r="AI13" i="22"/>
  <c r="AH13" i="22"/>
  <c r="AF13" i="22"/>
  <c r="AE13" i="22"/>
  <c r="AC13" i="22"/>
  <c r="AA13" i="22"/>
  <c r="Z13" i="22"/>
  <c r="Y13" i="22"/>
  <c r="X13" i="22"/>
  <c r="W13" i="22"/>
  <c r="P13" i="22"/>
  <c r="O13" i="22"/>
  <c r="AD13" i="22" s="1"/>
  <c r="N13" i="22"/>
  <c r="M13" i="22"/>
  <c r="AR13" i="22" s="1"/>
  <c r="AU12" i="22"/>
  <c r="AP12" i="22"/>
  <c r="AN12" i="22"/>
  <c r="AI12" i="22"/>
  <c r="AT12" i="22" s="1"/>
  <c r="AH12" i="22"/>
  <c r="AF12" i="22"/>
  <c r="AE12" i="22"/>
  <c r="AD12" i="22"/>
  <c r="AB12" i="22"/>
  <c r="AA12" i="22"/>
  <c r="Z12" i="22"/>
  <c r="Y12" i="22"/>
  <c r="X12" i="22"/>
  <c r="W12" i="22"/>
  <c r="P12" i="22"/>
  <c r="O12" i="22"/>
  <c r="AQ12" i="22" s="1"/>
  <c r="N12" i="22"/>
  <c r="AO12" i="22" s="1"/>
  <c r="AV12" i="22" s="1"/>
  <c r="M12" i="22"/>
  <c r="AT11" i="22"/>
  <c r="AP11" i="22"/>
  <c r="AO11" i="22"/>
  <c r="AV11" i="22" s="1"/>
  <c r="AI11" i="22"/>
  <c r="AN11" i="22" s="1"/>
  <c r="AH11" i="22"/>
  <c r="AF11" i="22"/>
  <c r="AE11" i="22"/>
  <c r="AA11" i="22"/>
  <c r="Z11" i="22"/>
  <c r="Y11" i="22"/>
  <c r="X11" i="22"/>
  <c r="W11" i="22"/>
  <c r="P11" i="22"/>
  <c r="O11" i="22"/>
  <c r="AQ11" i="22" s="1"/>
  <c r="N11" i="22"/>
  <c r="AC11" i="22" s="1"/>
  <c r="M11" i="22"/>
  <c r="AR11" i="22" s="1"/>
  <c r="AI10" i="22"/>
  <c r="AH10" i="22"/>
  <c r="W10" i="22"/>
  <c r="AU9" i="22"/>
  <c r="AT9" i="22"/>
  <c r="AP9" i="22"/>
  <c r="AO9" i="22"/>
  <c r="AV9" i="22" s="1"/>
  <c r="AN9" i="22"/>
  <c r="AJ9" i="22"/>
  <c r="AI9" i="22"/>
  <c r="AH9" i="22"/>
  <c r="AF9" i="22"/>
  <c r="AE9" i="22"/>
  <c r="AC9" i="22"/>
  <c r="AA9" i="22"/>
  <c r="Z9" i="22"/>
  <c r="Y9" i="22"/>
  <c r="X9" i="22"/>
  <c r="W9" i="22"/>
  <c r="P9" i="22"/>
  <c r="O9" i="22"/>
  <c r="AD9" i="22" s="1"/>
  <c r="N9" i="22"/>
  <c r="M9" i="22"/>
  <c r="AR9" i="22" s="1"/>
  <c r="AU8" i="22"/>
  <c r="AP8" i="22"/>
  <c r="AN8" i="22"/>
  <c r="AI8" i="22"/>
  <c r="AT8" i="22" s="1"/>
  <c r="AH8" i="22"/>
  <c r="AF8" i="22"/>
  <c r="AE8" i="22"/>
  <c r="AD8" i="22"/>
  <c r="AA8" i="22"/>
  <c r="Z8" i="22"/>
  <c r="Y8" i="22"/>
  <c r="X8" i="22"/>
  <c r="W8" i="22"/>
  <c r="P8" i="22"/>
  <c r="O8" i="22"/>
  <c r="AQ8" i="22" s="1"/>
  <c r="N8" i="22"/>
  <c r="AO8" i="22" s="1"/>
  <c r="AV8" i="22" s="1"/>
  <c r="M8" i="22"/>
  <c r="AR8" i="22" s="1"/>
  <c r="AT7" i="22"/>
  <c r="AP7" i="22"/>
  <c r="AO7" i="22"/>
  <c r="AV7" i="22" s="1"/>
  <c r="AI7" i="22"/>
  <c r="AN7" i="22" s="1"/>
  <c r="AH7" i="22"/>
  <c r="AF7" i="22"/>
  <c r="AE7" i="22"/>
  <c r="AA7" i="22"/>
  <c r="Z7" i="22"/>
  <c r="Y7" i="22"/>
  <c r="X7" i="22"/>
  <c r="W7" i="22"/>
  <c r="P7" i="22"/>
  <c r="O7" i="22"/>
  <c r="AQ7" i="22" s="1"/>
  <c r="N7" i="22"/>
  <c r="AC7" i="22" s="1"/>
  <c r="M7" i="22"/>
  <c r="AR7" i="22" s="1"/>
  <c r="AU6" i="22"/>
  <c r="AP6" i="22"/>
  <c r="AI6" i="22"/>
  <c r="AN6" i="22" s="1"/>
  <c r="AH6" i="22"/>
  <c r="AF6" i="22"/>
  <c r="AE6" i="22"/>
  <c r="AB6" i="22"/>
  <c r="AA6" i="22"/>
  <c r="Z6" i="22"/>
  <c r="Y6" i="22"/>
  <c r="X6" i="22"/>
  <c r="W6" i="22"/>
  <c r="P6" i="22"/>
  <c r="O6" i="22"/>
  <c r="AQ6" i="22" s="1"/>
  <c r="N6" i="22"/>
  <c r="AO6" i="22" s="1"/>
  <c r="AV6" i="22" s="1"/>
  <c r="M6" i="22"/>
  <c r="AI5" i="22"/>
  <c r="AH5" i="22"/>
  <c r="W5" i="22"/>
  <c r="AI4" i="22"/>
  <c r="AU3" i="22"/>
  <c r="AO3" i="22"/>
  <c r="AI3" i="22"/>
  <c r="AH3" i="22"/>
  <c r="AN2" i="22"/>
  <c r="AN31" i="22" s="1"/>
  <c r="AM2" i="22"/>
  <c r="AL2" i="22"/>
  <c r="AK2" i="22"/>
  <c r="AJ2" i="22"/>
  <c r="AJ52" i="22" s="1"/>
  <c r="AA2" i="22"/>
  <c r="A2" i="22"/>
  <c r="AU1" i="22"/>
  <c r="AR1" i="22"/>
  <c r="AR49" i="22" s="1"/>
  <c r="AQ1" i="22"/>
  <c r="AQ43" i="22" s="1"/>
  <c r="AP1" i="22"/>
  <c r="AP46" i="22" s="1"/>
  <c r="AO1" i="22"/>
  <c r="AO48" i="22" s="1"/>
  <c r="AA1" i="22"/>
  <c r="A1" i="22"/>
  <c r="AJ1" i="22" s="1"/>
  <c r="AT58" i="21"/>
  <c r="AP58" i="21"/>
  <c r="AO58" i="21"/>
  <c r="AV58" i="21" s="1"/>
  <c r="AI58" i="21"/>
  <c r="AH58" i="21"/>
  <c r="AF58" i="21"/>
  <c r="AE58" i="21"/>
  <c r="AA58" i="21"/>
  <c r="Z58" i="21"/>
  <c r="Y58" i="21"/>
  <c r="X58" i="21"/>
  <c r="W58" i="21"/>
  <c r="P58" i="21"/>
  <c r="O58" i="21"/>
  <c r="N58" i="21"/>
  <c r="AC58" i="21" s="1"/>
  <c r="M58" i="21"/>
  <c r="AR58" i="21" s="1"/>
  <c r="AI57" i="21"/>
  <c r="AH57" i="21"/>
  <c r="AF57" i="21"/>
  <c r="AE57" i="21"/>
  <c r="AB57" i="21"/>
  <c r="AA57" i="21"/>
  <c r="Z57" i="21"/>
  <c r="Y57" i="21"/>
  <c r="X57" i="21"/>
  <c r="W57" i="21"/>
  <c r="P57" i="21"/>
  <c r="O57" i="21"/>
  <c r="N57" i="21"/>
  <c r="M57" i="21"/>
  <c r="AT56" i="21"/>
  <c r="AI56" i="21"/>
  <c r="AH56" i="21"/>
  <c r="AF56" i="21"/>
  <c r="AE56" i="21"/>
  <c r="AC56" i="21"/>
  <c r="AB56" i="21"/>
  <c r="AA56" i="21"/>
  <c r="Z56" i="21"/>
  <c r="Y56" i="21"/>
  <c r="X56" i="21"/>
  <c r="W56" i="21"/>
  <c r="P56" i="21"/>
  <c r="O56" i="21"/>
  <c r="N56" i="21"/>
  <c r="M56" i="21"/>
  <c r="AI55" i="21"/>
  <c r="AH55" i="21"/>
  <c r="W55" i="21"/>
  <c r="AT54" i="21"/>
  <c r="AI54" i="21"/>
  <c r="AH54" i="21"/>
  <c r="AF54" i="21"/>
  <c r="AE54" i="21"/>
  <c r="AA54" i="21"/>
  <c r="Z54" i="21"/>
  <c r="Y54" i="21"/>
  <c r="X54" i="21"/>
  <c r="W54" i="21"/>
  <c r="P54" i="21"/>
  <c r="O54" i="21"/>
  <c r="N54" i="21"/>
  <c r="AC54" i="21" s="1"/>
  <c r="M54" i="21"/>
  <c r="AR54" i="21" s="1"/>
  <c r="AI53" i="21"/>
  <c r="AH53" i="21"/>
  <c r="AF53" i="21"/>
  <c r="AE53" i="21"/>
  <c r="AB53" i="21"/>
  <c r="AA53" i="21"/>
  <c r="Z53" i="21"/>
  <c r="Y53" i="21"/>
  <c r="X53" i="21"/>
  <c r="W53" i="21"/>
  <c r="P53" i="21"/>
  <c r="O53" i="21"/>
  <c r="N53" i="21"/>
  <c r="M53" i="21"/>
  <c r="AT52" i="21"/>
  <c r="AI52" i="21"/>
  <c r="AH52" i="21"/>
  <c r="AF52" i="21"/>
  <c r="AE52" i="21"/>
  <c r="AC52" i="21"/>
  <c r="AB52" i="21"/>
  <c r="AA52" i="21"/>
  <c r="Z52" i="21"/>
  <c r="Y52" i="21"/>
  <c r="X52" i="21"/>
  <c r="W52" i="21"/>
  <c r="P52" i="21"/>
  <c r="O52" i="21"/>
  <c r="N52" i="21"/>
  <c r="M52" i="21"/>
  <c r="AI51" i="21"/>
  <c r="AH51" i="21"/>
  <c r="AF51" i="21"/>
  <c r="AE51" i="21"/>
  <c r="AD51" i="21"/>
  <c r="AC51" i="21"/>
  <c r="AB51" i="21"/>
  <c r="AA51" i="21"/>
  <c r="Z51" i="21"/>
  <c r="Y51" i="21"/>
  <c r="X51" i="21"/>
  <c r="W51" i="21"/>
  <c r="P51" i="21"/>
  <c r="O51" i="21"/>
  <c r="N51" i="21"/>
  <c r="AO51" i="21" s="1"/>
  <c r="M51" i="21"/>
  <c r="AT50" i="21"/>
  <c r="AI50" i="21"/>
  <c r="AH50" i="21"/>
  <c r="AF50" i="21"/>
  <c r="AE50" i="21"/>
  <c r="AD50" i="21"/>
  <c r="AC50" i="21"/>
  <c r="AA50" i="21"/>
  <c r="Z50" i="21"/>
  <c r="Y50" i="21"/>
  <c r="X50" i="21"/>
  <c r="W50" i="21"/>
  <c r="P50" i="21"/>
  <c r="O50" i="21"/>
  <c r="N50" i="21"/>
  <c r="M50" i="21"/>
  <c r="AR50" i="21" s="1"/>
  <c r="AI49" i="21"/>
  <c r="AH49" i="21"/>
  <c r="W49" i="21"/>
  <c r="AT48" i="21"/>
  <c r="AP48" i="21"/>
  <c r="AO48" i="21"/>
  <c r="AV48" i="21" s="1"/>
  <c r="AI48" i="21"/>
  <c r="AN48" i="21" s="1"/>
  <c r="AH48" i="21"/>
  <c r="AF48" i="21"/>
  <c r="AE48" i="21"/>
  <c r="AC48" i="21"/>
  <c r="AB48" i="21"/>
  <c r="AA48" i="21"/>
  <c r="Z48" i="21"/>
  <c r="Y48" i="21"/>
  <c r="X48" i="21"/>
  <c r="W48" i="21"/>
  <c r="P48" i="21"/>
  <c r="O48" i="21"/>
  <c r="AQ48" i="21" s="1"/>
  <c r="N48" i="21"/>
  <c r="M48" i="21"/>
  <c r="AP47" i="21"/>
  <c r="AI47" i="21"/>
  <c r="AH47" i="21"/>
  <c r="AF47" i="21"/>
  <c r="AE47" i="21"/>
  <c r="AD47" i="21"/>
  <c r="AB47" i="21"/>
  <c r="AA47" i="21"/>
  <c r="Z47" i="21"/>
  <c r="Y47" i="21"/>
  <c r="X47" i="21"/>
  <c r="W47" i="21"/>
  <c r="P47" i="21"/>
  <c r="O47" i="21"/>
  <c r="N47" i="21"/>
  <c r="AC47" i="21" s="1"/>
  <c r="M47" i="21"/>
  <c r="AT46" i="21"/>
  <c r="AI46" i="21"/>
  <c r="AH46" i="21"/>
  <c r="AF46" i="21"/>
  <c r="AE46" i="21"/>
  <c r="AC46" i="21"/>
  <c r="AA46" i="21"/>
  <c r="Z46" i="21"/>
  <c r="Y46" i="21"/>
  <c r="X46" i="21"/>
  <c r="W46" i="21"/>
  <c r="P46" i="21"/>
  <c r="O46" i="21"/>
  <c r="AD46" i="21" s="1"/>
  <c r="N46" i="21"/>
  <c r="M46" i="21"/>
  <c r="AR46" i="21" s="1"/>
  <c r="AP45" i="21"/>
  <c r="AI45" i="21"/>
  <c r="AT45" i="21" s="1"/>
  <c r="AH45" i="21"/>
  <c r="AF45" i="21"/>
  <c r="AE45" i="21"/>
  <c r="AD45" i="21"/>
  <c r="AB45" i="21"/>
  <c r="AA45" i="21"/>
  <c r="Z45" i="21"/>
  <c r="Y45" i="21"/>
  <c r="X45" i="21"/>
  <c r="W45" i="21"/>
  <c r="P45" i="21"/>
  <c r="O45" i="21"/>
  <c r="N45" i="21"/>
  <c r="AO45" i="21" s="1"/>
  <c r="AV45" i="21" s="1"/>
  <c r="M45" i="21"/>
  <c r="AR45" i="21" s="1"/>
  <c r="AT44" i="21"/>
  <c r="AI44" i="21"/>
  <c r="AH44" i="21"/>
  <c r="AF44" i="21"/>
  <c r="AE44" i="21"/>
  <c r="AC44" i="21"/>
  <c r="AA44" i="21"/>
  <c r="Z44" i="21"/>
  <c r="Y44" i="21"/>
  <c r="X44" i="21"/>
  <c r="W44" i="21"/>
  <c r="P44" i="21"/>
  <c r="O44" i="21"/>
  <c r="N44" i="21"/>
  <c r="M44" i="21"/>
  <c r="AP43" i="21"/>
  <c r="AI43" i="21"/>
  <c r="AH43" i="21"/>
  <c r="AF43" i="21"/>
  <c r="AE43" i="21"/>
  <c r="AD43" i="21"/>
  <c r="AB43" i="21"/>
  <c r="AA43" i="21"/>
  <c r="Z43" i="21"/>
  <c r="Y43" i="21"/>
  <c r="X43" i="21"/>
  <c r="W43" i="21"/>
  <c r="P43" i="21"/>
  <c r="O43" i="21"/>
  <c r="N43" i="21"/>
  <c r="M43" i="21"/>
  <c r="AI42" i="21"/>
  <c r="AH42" i="21"/>
  <c r="W42" i="21"/>
  <c r="AI41" i="21"/>
  <c r="AT41" i="21" s="1"/>
  <c r="AH41" i="21"/>
  <c r="AF41" i="21"/>
  <c r="AE41" i="21"/>
  <c r="AD41" i="21"/>
  <c r="AB41" i="21"/>
  <c r="AA41" i="21"/>
  <c r="Z41" i="21"/>
  <c r="Y41" i="21"/>
  <c r="X41" i="21"/>
  <c r="W41" i="21"/>
  <c r="P41" i="21"/>
  <c r="O41" i="21"/>
  <c r="N41" i="21"/>
  <c r="M41" i="21"/>
  <c r="AT40" i="21"/>
  <c r="AI40" i="21"/>
  <c r="AH40" i="21"/>
  <c r="AF40" i="21"/>
  <c r="AE40" i="21"/>
  <c r="AC40" i="21"/>
  <c r="AA40" i="21"/>
  <c r="Z40" i="21"/>
  <c r="Y40" i="21"/>
  <c r="X40" i="21"/>
  <c r="W40" i="21"/>
  <c r="P40" i="21"/>
  <c r="O40" i="21"/>
  <c r="N40" i="21"/>
  <c r="M40" i="21"/>
  <c r="AI39" i="21"/>
  <c r="AH39" i="21"/>
  <c r="W39" i="21"/>
  <c r="AT38" i="21"/>
  <c r="AP38" i="21"/>
  <c r="AO38" i="21"/>
  <c r="AV38" i="21" s="1"/>
  <c r="AI38" i="21"/>
  <c r="AH38" i="21"/>
  <c r="AF38" i="21"/>
  <c r="AE38" i="21"/>
  <c r="AC38" i="21"/>
  <c r="AA38" i="21"/>
  <c r="Z38" i="21"/>
  <c r="Y38" i="21"/>
  <c r="X38" i="21"/>
  <c r="W38" i="21"/>
  <c r="P38" i="21"/>
  <c r="O38" i="21"/>
  <c r="AD38" i="21" s="1"/>
  <c r="N38" i="21"/>
  <c r="M38" i="21"/>
  <c r="AR38" i="21" s="1"/>
  <c r="AR37" i="21"/>
  <c r="AP37" i="21"/>
  <c r="AI37" i="21"/>
  <c r="AH37" i="21"/>
  <c r="AF37" i="21"/>
  <c r="AE37" i="21"/>
  <c r="AD37" i="21"/>
  <c r="AB37" i="21"/>
  <c r="AA37" i="21"/>
  <c r="Z37" i="21"/>
  <c r="Y37" i="21"/>
  <c r="X37" i="21"/>
  <c r="W37" i="21"/>
  <c r="P37" i="21"/>
  <c r="O37" i="21"/>
  <c r="N37" i="21"/>
  <c r="AO37" i="21" s="1"/>
  <c r="AV37" i="21" s="1"/>
  <c r="M37" i="21"/>
  <c r="AV36" i="21"/>
  <c r="AT36" i="21"/>
  <c r="AP36" i="21"/>
  <c r="AO36" i="21"/>
  <c r="AI36" i="21"/>
  <c r="AH36" i="21"/>
  <c r="AF36" i="21"/>
  <c r="AE36" i="21"/>
  <c r="AC36" i="21"/>
  <c r="AA36" i="21"/>
  <c r="Z36" i="21"/>
  <c r="Y36" i="21"/>
  <c r="X36" i="21"/>
  <c r="W36" i="21"/>
  <c r="P36" i="21"/>
  <c r="O36" i="21"/>
  <c r="N36" i="21"/>
  <c r="M36" i="21"/>
  <c r="AI35" i="21"/>
  <c r="AH35" i="21"/>
  <c r="W35" i="21"/>
  <c r="AT34" i="21"/>
  <c r="AP34" i="21"/>
  <c r="AO34" i="21"/>
  <c r="AV34" i="21" s="1"/>
  <c r="AI34" i="21"/>
  <c r="AH34" i="21"/>
  <c r="AF34" i="21"/>
  <c r="AE34" i="21"/>
  <c r="AC34" i="21"/>
  <c r="AA34" i="21"/>
  <c r="Z34" i="21"/>
  <c r="Y34" i="21"/>
  <c r="X34" i="21"/>
  <c r="W34" i="21"/>
  <c r="P34" i="21"/>
  <c r="O34" i="21"/>
  <c r="AD34" i="21" s="1"/>
  <c r="N34" i="21"/>
  <c r="M34" i="21"/>
  <c r="AR34" i="21" s="1"/>
  <c r="AR33" i="21"/>
  <c r="AP33" i="21"/>
  <c r="AI33" i="21"/>
  <c r="AH33" i="21"/>
  <c r="AF33" i="21"/>
  <c r="AE33" i="21"/>
  <c r="AD33" i="21"/>
  <c r="AB33" i="21"/>
  <c r="AA33" i="21"/>
  <c r="Z33" i="21"/>
  <c r="Y33" i="21"/>
  <c r="X33" i="21"/>
  <c r="W33" i="21"/>
  <c r="P33" i="21"/>
  <c r="O33" i="21"/>
  <c r="N33" i="21"/>
  <c r="AO33" i="21" s="1"/>
  <c r="AV33" i="21" s="1"/>
  <c r="M33" i="21"/>
  <c r="AV32" i="21"/>
  <c r="AT32" i="21"/>
  <c r="AP32" i="21"/>
  <c r="AO32" i="21"/>
  <c r="AI32" i="21"/>
  <c r="AH32" i="21"/>
  <c r="AF32" i="21"/>
  <c r="AE32" i="21"/>
  <c r="AC32" i="21"/>
  <c r="AA32" i="21"/>
  <c r="Z32" i="21"/>
  <c r="Y32" i="21"/>
  <c r="X32" i="21"/>
  <c r="W32" i="21"/>
  <c r="P32" i="21"/>
  <c r="O32" i="21"/>
  <c r="N32" i="21"/>
  <c r="M32" i="21"/>
  <c r="AI31" i="21"/>
  <c r="AH31" i="21"/>
  <c r="W31" i="21"/>
  <c r="AT30" i="21"/>
  <c r="AI30" i="21"/>
  <c r="AH30" i="21"/>
  <c r="AF30" i="21"/>
  <c r="AE30" i="21"/>
  <c r="AC30" i="21"/>
  <c r="AA30" i="21"/>
  <c r="Z30" i="21"/>
  <c r="Y30" i="21"/>
  <c r="X30" i="21"/>
  <c r="W30" i="21"/>
  <c r="P30" i="21"/>
  <c r="O30" i="21"/>
  <c r="AD30" i="21" s="1"/>
  <c r="N30" i="21"/>
  <c r="M30" i="21"/>
  <c r="AR30" i="21" s="1"/>
  <c r="AR29" i="21"/>
  <c r="AI29" i="21"/>
  <c r="AH29" i="21"/>
  <c r="AF29" i="21"/>
  <c r="AE29" i="21"/>
  <c r="AD29" i="21"/>
  <c r="AB29" i="21"/>
  <c r="AA29" i="21"/>
  <c r="Z29" i="21"/>
  <c r="Y29" i="21"/>
  <c r="X29" i="21"/>
  <c r="W29" i="21"/>
  <c r="P29" i="21"/>
  <c r="O29" i="21"/>
  <c r="N29" i="21"/>
  <c r="AO29" i="21" s="1"/>
  <c r="M29" i="21"/>
  <c r="AI28" i="21"/>
  <c r="AH28" i="21"/>
  <c r="W28" i="21"/>
  <c r="AR27" i="21"/>
  <c r="AP27" i="21"/>
  <c r="AI27" i="21"/>
  <c r="AH27" i="21"/>
  <c r="AF27" i="21"/>
  <c r="AE27" i="21"/>
  <c r="AD27" i="21"/>
  <c r="AB27" i="21"/>
  <c r="AA27" i="21"/>
  <c r="Z27" i="21"/>
  <c r="Y27" i="21"/>
  <c r="X27" i="21"/>
  <c r="W27" i="21"/>
  <c r="P27" i="21"/>
  <c r="O27" i="21"/>
  <c r="N27" i="21"/>
  <c r="M27" i="21"/>
  <c r="AT26" i="21"/>
  <c r="AP26" i="21"/>
  <c r="AO26" i="21"/>
  <c r="AV26" i="21" s="1"/>
  <c r="AI26" i="21"/>
  <c r="AH26" i="21"/>
  <c r="AF26" i="21"/>
  <c r="AE26" i="21"/>
  <c r="AC26" i="21"/>
  <c r="AA26" i="21"/>
  <c r="Z26" i="21"/>
  <c r="Y26" i="21"/>
  <c r="X26" i="21"/>
  <c r="W26" i="21"/>
  <c r="P26" i="21"/>
  <c r="O26" i="21"/>
  <c r="AD26" i="21" s="1"/>
  <c r="N26" i="21"/>
  <c r="M26" i="21"/>
  <c r="AR25" i="21"/>
  <c r="AP25" i="21"/>
  <c r="AI25" i="21"/>
  <c r="AH25" i="21"/>
  <c r="AF25" i="21"/>
  <c r="AE25" i="21"/>
  <c r="AD25" i="21"/>
  <c r="AB25" i="21"/>
  <c r="AA25" i="21"/>
  <c r="Z25" i="21"/>
  <c r="Y25" i="21"/>
  <c r="X25" i="21"/>
  <c r="W25" i="21"/>
  <c r="P25" i="21"/>
  <c r="O25" i="21"/>
  <c r="N25" i="21"/>
  <c r="M25" i="21"/>
  <c r="AV24" i="21"/>
  <c r="AT24" i="21"/>
  <c r="AP24" i="21"/>
  <c r="AO24" i="21"/>
  <c r="AI24" i="21"/>
  <c r="AN24" i="21" s="1"/>
  <c r="AH24" i="21"/>
  <c r="AF24" i="21"/>
  <c r="AE24" i="21"/>
  <c r="AC24" i="21"/>
  <c r="AA24" i="21"/>
  <c r="Z24" i="21"/>
  <c r="Y24" i="21"/>
  <c r="X24" i="21"/>
  <c r="W24" i="21"/>
  <c r="P24" i="21"/>
  <c r="O24" i="21"/>
  <c r="AD24" i="21" s="1"/>
  <c r="N24" i="21"/>
  <c r="M24" i="21"/>
  <c r="AR23" i="21"/>
  <c r="AP23" i="21"/>
  <c r="AI23" i="21"/>
  <c r="AH23" i="21"/>
  <c r="AF23" i="21"/>
  <c r="AE23" i="21"/>
  <c r="AD23" i="21"/>
  <c r="AB23" i="21"/>
  <c r="AA23" i="21"/>
  <c r="Z23" i="21"/>
  <c r="Y23" i="21"/>
  <c r="X23" i="21"/>
  <c r="W23" i="21"/>
  <c r="P23" i="21"/>
  <c r="O23" i="21"/>
  <c r="AQ23" i="21" s="1"/>
  <c r="N23" i="21"/>
  <c r="M23" i="21"/>
  <c r="AT22" i="21"/>
  <c r="AP22" i="21"/>
  <c r="AO22" i="21"/>
  <c r="AV22" i="21" s="1"/>
  <c r="AI22" i="21"/>
  <c r="AH22" i="21"/>
  <c r="AF22" i="21"/>
  <c r="AE22" i="21"/>
  <c r="AC22" i="21"/>
  <c r="AA22" i="21"/>
  <c r="Z22" i="21"/>
  <c r="Y22" i="21"/>
  <c r="X22" i="21"/>
  <c r="W22" i="21"/>
  <c r="P22" i="21"/>
  <c r="O22" i="21"/>
  <c r="AD22" i="21" s="1"/>
  <c r="N22" i="21"/>
  <c r="M22" i="21"/>
  <c r="AR21" i="21"/>
  <c r="AP21" i="21"/>
  <c r="AI21" i="21"/>
  <c r="AH21" i="21"/>
  <c r="AF21" i="21"/>
  <c r="AE21" i="21"/>
  <c r="AD21" i="21"/>
  <c r="AB21" i="21"/>
  <c r="AA21" i="21"/>
  <c r="Z21" i="21"/>
  <c r="Y21" i="21"/>
  <c r="X21" i="21"/>
  <c r="W21" i="21"/>
  <c r="P21" i="21"/>
  <c r="O21" i="21"/>
  <c r="N21" i="21"/>
  <c r="M21" i="21"/>
  <c r="AV20" i="21"/>
  <c r="AT20" i="21"/>
  <c r="AP20" i="21"/>
  <c r="AO20" i="21"/>
  <c r="AI20" i="21"/>
  <c r="AN20" i="21" s="1"/>
  <c r="AH20" i="21"/>
  <c r="AF20" i="21"/>
  <c r="AE20" i="21"/>
  <c r="AC20" i="21"/>
  <c r="AA20" i="21"/>
  <c r="Z20" i="21"/>
  <c r="Y20" i="21"/>
  <c r="X20" i="21"/>
  <c r="W20" i="21"/>
  <c r="P20" i="21"/>
  <c r="O20" i="21"/>
  <c r="AD20" i="21" s="1"/>
  <c r="N20" i="21"/>
  <c r="M20" i="21"/>
  <c r="AR19" i="21"/>
  <c r="AP19" i="21"/>
  <c r="AI19" i="21"/>
  <c r="AH19" i="21"/>
  <c r="AF19" i="21"/>
  <c r="AE19" i="21"/>
  <c r="AD19" i="21"/>
  <c r="AB19" i="21"/>
  <c r="AA19" i="21"/>
  <c r="Z19" i="21"/>
  <c r="Y19" i="21"/>
  <c r="X19" i="21"/>
  <c r="W19" i="21"/>
  <c r="P19" i="21"/>
  <c r="O19" i="21"/>
  <c r="AQ19" i="21" s="1"/>
  <c r="N19" i="21"/>
  <c r="M19" i="21"/>
  <c r="AT18" i="21"/>
  <c r="AP18" i="21"/>
  <c r="AO18" i="21"/>
  <c r="AV18" i="21" s="1"/>
  <c r="AI18" i="21"/>
  <c r="AH18" i="21"/>
  <c r="AF18" i="21"/>
  <c r="AE18" i="21"/>
  <c r="AC18" i="21"/>
  <c r="AA18" i="21"/>
  <c r="Z18" i="21"/>
  <c r="Y18" i="21"/>
  <c r="X18" i="21"/>
  <c r="W18" i="21"/>
  <c r="P18" i="21"/>
  <c r="O18" i="21"/>
  <c r="AD18" i="21" s="1"/>
  <c r="N18" i="21"/>
  <c r="M18" i="21"/>
  <c r="AR17" i="21"/>
  <c r="AP17" i="21"/>
  <c r="AI17" i="21"/>
  <c r="AH17" i="21"/>
  <c r="AF17" i="21"/>
  <c r="AE17" i="21"/>
  <c r="AD17" i="21"/>
  <c r="AB17" i="21"/>
  <c r="AA17" i="21"/>
  <c r="Z17" i="21"/>
  <c r="Y17" i="21"/>
  <c r="X17" i="21"/>
  <c r="W17" i="21"/>
  <c r="P17" i="21"/>
  <c r="O17" i="21"/>
  <c r="N17" i="21"/>
  <c r="M17" i="21"/>
  <c r="AV16" i="21"/>
  <c r="AR16" i="21"/>
  <c r="AP16" i="21"/>
  <c r="AO16" i="21"/>
  <c r="AJ16" i="21"/>
  <c r="AI16" i="21"/>
  <c r="AH16" i="21"/>
  <c r="AF16" i="21"/>
  <c r="AE16" i="21"/>
  <c r="AC16" i="21"/>
  <c r="AB16" i="21"/>
  <c r="AA16" i="21"/>
  <c r="Z16" i="21"/>
  <c r="Y16" i="21"/>
  <c r="X16" i="21"/>
  <c r="W16" i="21"/>
  <c r="P16" i="21"/>
  <c r="O16" i="21"/>
  <c r="AD16" i="21" s="1"/>
  <c r="N16" i="21"/>
  <c r="M16" i="21"/>
  <c r="AI15" i="21"/>
  <c r="AH15" i="21"/>
  <c r="W15" i="21"/>
  <c r="AT14" i="21"/>
  <c r="AN14" i="21"/>
  <c r="AI14" i="21"/>
  <c r="AH14" i="21"/>
  <c r="AF14" i="21"/>
  <c r="AE14" i="21"/>
  <c r="AD14" i="21"/>
  <c r="AC14" i="21"/>
  <c r="AA14" i="21"/>
  <c r="Z14" i="21"/>
  <c r="Y14" i="21"/>
  <c r="X14" i="21"/>
  <c r="W14" i="21"/>
  <c r="P14" i="21"/>
  <c r="O14" i="21"/>
  <c r="AQ14" i="21" s="1"/>
  <c r="N14" i="21"/>
  <c r="M14" i="21"/>
  <c r="AU13" i="21"/>
  <c r="AR13" i="21"/>
  <c r="AI13" i="21"/>
  <c r="AH13" i="21"/>
  <c r="AF13" i="21"/>
  <c r="AE13" i="21"/>
  <c r="AA13" i="21"/>
  <c r="Z13" i="21"/>
  <c r="Y13" i="21"/>
  <c r="X13" i="21"/>
  <c r="W13" i="21"/>
  <c r="P13" i="21"/>
  <c r="O13" i="21"/>
  <c r="N13" i="21"/>
  <c r="AC13" i="21" s="1"/>
  <c r="M13" i="21"/>
  <c r="AB13" i="21" s="1"/>
  <c r="AI12" i="21"/>
  <c r="AH12" i="21"/>
  <c r="W12" i="21"/>
  <c r="AV11" i="21"/>
  <c r="AP11" i="21"/>
  <c r="AN11" i="21"/>
  <c r="AI11" i="21"/>
  <c r="AT11" i="21" s="1"/>
  <c r="AH11" i="21"/>
  <c r="AF11" i="21"/>
  <c r="AE11" i="21"/>
  <c r="AD11" i="21"/>
  <c r="AC11" i="21"/>
  <c r="AA11" i="21"/>
  <c r="Z11" i="21"/>
  <c r="Y11" i="21"/>
  <c r="X11" i="21"/>
  <c r="W11" i="21"/>
  <c r="P11" i="21"/>
  <c r="O11" i="21"/>
  <c r="N11" i="21"/>
  <c r="AO11" i="21" s="1"/>
  <c r="M11" i="21"/>
  <c r="AB11" i="21" s="1"/>
  <c r="AV10" i="21"/>
  <c r="AT10" i="21"/>
  <c r="AP10" i="21"/>
  <c r="AO10" i="21"/>
  <c r="AN10" i="21"/>
  <c r="AI10" i="21"/>
  <c r="AH10" i="21"/>
  <c r="AF10" i="21"/>
  <c r="AE10" i="21"/>
  <c r="AD10" i="21"/>
  <c r="AC10" i="21"/>
  <c r="AA10" i="21"/>
  <c r="Z10" i="21"/>
  <c r="Y10" i="21"/>
  <c r="X10" i="21"/>
  <c r="W10" i="21"/>
  <c r="P10" i="21"/>
  <c r="O10" i="21"/>
  <c r="AQ10" i="21" s="1"/>
  <c r="N10" i="21"/>
  <c r="M10" i="21"/>
  <c r="AU9" i="21"/>
  <c r="AR9" i="21"/>
  <c r="AP9" i="21"/>
  <c r="AI9" i="21"/>
  <c r="AH9" i="21"/>
  <c r="AF9" i="21"/>
  <c r="AE9" i="21"/>
  <c r="AA9" i="21"/>
  <c r="Z9" i="21"/>
  <c r="Y9" i="21"/>
  <c r="X9" i="21"/>
  <c r="W9" i="21"/>
  <c r="P9" i="21"/>
  <c r="O9" i="21"/>
  <c r="N9" i="21"/>
  <c r="AC9" i="21" s="1"/>
  <c r="M9" i="21"/>
  <c r="AB9" i="21" s="1"/>
  <c r="AI8" i="21"/>
  <c r="AH8" i="21"/>
  <c r="W8" i="21"/>
  <c r="AN7" i="21"/>
  <c r="AI7" i="21"/>
  <c r="AT7" i="21" s="1"/>
  <c r="AH7" i="21"/>
  <c r="AF7" i="21"/>
  <c r="AE7" i="21"/>
  <c r="AD7" i="21"/>
  <c r="AC7" i="21"/>
  <c r="AA7" i="21"/>
  <c r="Z7" i="21"/>
  <c r="Y7" i="21"/>
  <c r="X7" i="21"/>
  <c r="W7" i="21"/>
  <c r="P7" i="21"/>
  <c r="O7" i="21"/>
  <c r="N7" i="21"/>
  <c r="AO7" i="21" s="1"/>
  <c r="M7" i="21"/>
  <c r="AB7" i="21" s="1"/>
  <c r="AT6" i="21"/>
  <c r="AO6" i="21"/>
  <c r="AN6" i="21"/>
  <c r="AI6" i="21"/>
  <c r="AH6" i="21"/>
  <c r="AF6" i="21"/>
  <c r="AE6" i="21"/>
  <c r="AD6" i="21"/>
  <c r="AC6" i="21"/>
  <c r="AA6" i="21"/>
  <c r="Z6" i="21"/>
  <c r="Y6" i="21"/>
  <c r="X6" i="21"/>
  <c r="W6" i="21"/>
  <c r="P6" i="21"/>
  <c r="O6" i="21"/>
  <c r="AQ6" i="21" s="1"/>
  <c r="N6" i="21"/>
  <c r="M6" i="21"/>
  <c r="AI5" i="21"/>
  <c r="AH5" i="21"/>
  <c r="W5" i="21"/>
  <c r="AI4" i="21"/>
  <c r="AR3" i="21"/>
  <c r="AP3" i="21"/>
  <c r="AI3" i="21"/>
  <c r="AH3" i="21"/>
  <c r="AN2" i="21"/>
  <c r="AM2" i="21"/>
  <c r="AL2" i="21"/>
  <c r="AK2" i="21"/>
  <c r="AJ2" i="21"/>
  <c r="AJ26" i="21" s="1"/>
  <c r="AA2" i="21"/>
  <c r="A2" i="21"/>
  <c r="AU1" i="21"/>
  <c r="AR1" i="21"/>
  <c r="AR57" i="21" s="1"/>
  <c r="AQ1" i="21"/>
  <c r="AQ26" i="21" s="1"/>
  <c r="AP1" i="21"/>
  <c r="AP13" i="21" s="1"/>
  <c r="AO1" i="21"/>
  <c r="AO14" i="21" s="1"/>
  <c r="AJ1" i="21"/>
  <c r="AA1" i="21"/>
  <c r="A1" i="21"/>
  <c r="AH1" i="21" s="1"/>
  <c r="AH2" i="21" s="1"/>
  <c r="AP83" i="20"/>
  <c r="AI83" i="20"/>
  <c r="AN83" i="20" s="1"/>
  <c r="AH83" i="20"/>
  <c r="AF83" i="20"/>
  <c r="AE83" i="20"/>
  <c r="AB83" i="20"/>
  <c r="AA83" i="20"/>
  <c r="Z83" i="20"/>
  <c r="Y83" i="20"/>
  <c r="X83" i="20"/>
  <c r="W83" i="20"/>
  <c r="P83" i="20"/>
  <c r="O83" i="20"/>
  <c r="N83" i="20"/>
  <c r="M83" i="20"/>
  <c r="AR83" i="20" s="1"/>
  <c r="AT82" i="20"/>
  <c r="AI82" i="20"/>
  <c r="AN82" i="20" s="1"/>
  <c r="AH82" i="20"/>
  <c r="AF82" i="20"/>
  <c r="AE82" i="20"/>
  <c r="AC82" i="20"/>
  <c r="AB82" i="20"/>
  <c r="AA82" i="20"/>
  <c r="Z82" i="20"/>
  <c r="Y82" i="20"/>
  <c r="X82" i="20"/>
  <c r="W82" i="20"/>
  <c r="P82" i="20"/>
  <c r="O82" i="20"/>
  <c r="N82" i="20"/>
  <c r="AO82" i="20" s="1"/>
  <c r="M82" i="20"/>
  <c r="AI81" i="20"/>
  <c r="AH81" i="20"/>
  <c r="W81" i="20"/>
  <c r="AV80" i="20"/>
  <c r="AT80" i="20"/>
  <c r="AP80" i="20"/>
  <c r="AO80" i="20"/>
  <c r="AI80" i="20"/>
  <c r="AH80" i="20"/>
  <c r="AF80" i="20"/>
  <c r="AE80" i="20"/>
  <c r="AA80" i="20"/>
  <c r="Z80" i="20"/>
  <c r="Y80" i="20"/>
  <c r="X80" i="20"/>
  <c r="W80" i="20"/>
  <c r="P80" i="20"/>
  <c r="O80" i="20"/>
  <c r="AD80" i="20" s="1"/>
  <c r="N80" i="20"/>
  <c r="AC80" i="20" s="1"/>
  <c r="M80" i="20"/>
  <c r="AP79" i="20"/>
  <c r="AI79" i="20"/>
  <c r="AN79" i="20" s="1"/>
  <c r="AH79" i="20"/>
  <c r="AF79" i="20"/>
  <c r="AE79" i="20"/>
  <c r="AB79" i="20"/>
  <c r="AA79" i="20"/>
  <c r="Z79" i="20"/>
  <c r="Y79" i="20"/>
  <c r="X79" i="20"/>
  <c r="W79" i="20"/>
  <c r="P79" i="20"/>
  <c r="O79" i="20"/>
  <c r="AD79" i="20" s="1"/>
  <c r="N79" i="20"/>
  <c r="M79" i="20"/>
  <c r="AT78" i="20"/>
  <c r="AP78" i="20"/>
  <c r="AI78" i="20"/>
  <c r="AN78" i="20" s="1"/>
  <c r="AH78" i="20"/>
  <c r="AF78" i="20"/>
  <c r="AE78" i="20"/>
  <c r="AC78" i="20"/>
  <c r="AB78" i="20"/>
  <c r="AA78" i="20"/>
  <c r="Z78" i="20"/>
  <c r="Y78" i="20"/>
  <c r="X78" i="20"/>
  <c r="W78" i="20"/>
  <c r="P78" i="20"/>
  <c r="O78" i="20"/>
  <c r="AD78" i="20" s="1"/>
  <c r="N78" i="20"/>
  <c r="AO78" i="20" s="1"/>
  <c r="AV78" i="20" s="1"/>
  <c r="M78" i="20"/>
  <c r="AR77" i="20"/>
  <c r="AP77" i="20"/>
  <c r="AI77" i="20"/>
  <c r="AH77" i="20"/>
  <c r="AF77" i="20"/>
  <c r="AE77" i="20"/>
  <c r="AD77" i="20"/>
  <c r="AC77" i="20"/>
  <c r="AB77" i="20"/>
  <c r="AA77" i="20"/>
  <c r="Z77" i="20"/>
  <c r="Y77" i="20"/>
  <c r="X77" i="20"/>
  <c r="W77" i="20"/>
  <c r="P77" i="20"/>
  <c r="O77" i="20"/>
  <c r="AQ77" i="20" s="1"/>
  <c r="N77" i="20"/>
  <c r="AO77" i="20" s="1"/>
  <c r="AV77" i="20" s="1"/>
  <c r="M77" i="20"/>
  <c r="AT76" i="20"/>
  <c r="AP76" i="20"/>
  <c r="AO76" i="20"/>
  <c r="AV76" i="20" s="1"/>
  <c r="AJ76" i="20"/>
  <c r="AI76" i="20"/>
  <c r="AN76" i="20" s="1"/>
  <c r="AH76" i="20"/>
  <c r="AF76" i="20"/>
  <c r="AE76" i="20"/>
  <c r="AD76" i="20"/>
  <c r="AC76" i="20"/>
  <c r="AA76" i="20"/>
  <c r="Z76" i="20"/>
  <c r="Y76" i="20"/>
  <c r="X76" i="20"/>
  <c r="W76" i="20"/>
  <c r="P76" i="20"/>
  <c r="O76" i="20"/>
  <c r="AQ76" i="20" s="1"/>
  <c r="N76" i="20"/>
  <c r="M76" i="20"/>
  <c r="AR76" i="20" s="1"/>
  <c r="AI75" i="20"/>
  <c r="AH75" i="20"/>
  <c r="W75" i="20"/>
  <c r="AT74" i="20"/>
  <c r="AP74" i="20"/>
  <c r="AI74" i="20"/>
  <c r="AN74" i="20" s="1"/>
  <c r="AH74" i="20"/>
  <c r="AF74" i="20"/>
  <c r="AE74" i="20"/>
  <c r="AC74" i="20"/>
  <c r="AB74" i="20"/>
  <c r="AA74" i="20"/>
  <c r="Z74" i="20"/>
  <c r="Y74" i="20"/>
  <c r="X74" i="20"/>
  <c r="W74" i="20"/>
  <c r="P74" i="20"/>
  <c r="O74" i="20"/>
  <c r="AD74" i="20" s="1"/>
  <c r="N74" i="20"/>
  <c r="AO74" i="20" s="1"/>
  <c r="AV74" i="20" s="1"/>
  <c r="M74" i="20"/>
  <c r="AR73" i="20"/>
  <c r="AI73" i="20"/>
  <c r="AH73" i="20"/>
  <c r="AF73" i="20"/>
  <c r="AE73" i="20"/>
  <c r="AC73" i="20"/>
  <c r="AB73" i="20"/>
  <c r="AA73" i="20"/>
  <c r="Z73" i="20"/>
  <c r="Y73" i="20"/>
  <c r="X73" i="20"/>
  <c r="W73" i="20"/>
  <c r="P73" i="20"/>
  <c r="O73" i="20"/>
  <c r="AQ73" i="20" s="1"/>
  <c r="N73" i="20"/>
  <c r="AO73" i="20" s="1"/>
  <c r="M73" i="20"/>
  <c r="AI72" i="20"/>
  <c r="AH72" i="20"/>
  <c r="W72" i="20"/>
  <c r="AP71" i="20"/>
  <c r="AI71" i="20"/>
  <c r="AN71" i="20" s="1"/>
  <c r="AH71" i="20"/>
  <c r="AF71" i="20"/>
  <c r="AE71" i="20"/>
  <c r="AA71" i="20"/>
  <c r="Z71" i="20"/>
  <c r="Y71" i="20"/>
  <c r="X71" i="20"/>
  <c r="W71" i="20"/>
  <c r="P71" i="20"/>
  <c r="O71" i="20"/>
  <c r="AD71" i="20" s="1"/>
  <c r="N71" i="20"/>
  <c r="M71" i="20"/>
  <c r="AR71" i="20" s="1"/>
  <c r="AI70" i="20"/>
  <c r="AH70" i="20"/>
  <c r="W70" i="20"/>
  <c r="AT69" i="20"/>
  <c r="AN69" i="20"/>
  <c r="AI69" i="20"/>
  <c r="AH69" i="20"/>
  <c r="AF69" i="20"/>
  <c r="AE69" i="20"/>
  <c r="AD69" i="20"/>
  <c r="AA69" i="20"/>
  <c r="Z69" i="20"/>
  <c r="Y69" i="20"/>
  <c r="X69" i="20"/>
  <c r="W69" i="20"/>
  <c r="P69" i="20"/>
  <c r="O69" i="20"/>
  <c r="AQ69" i="20" s="1"/>
  <c r="N69" i="20"/>
  <c r="AC69" i="20" s="1"/>
  <c r="M69" i="20"/>
  <c r="AR69" i="20" s="1"/>
  <c r="AT68" i="20"/>
  <c r="AO68" i="20"/>
  <c r="AI68" i="20"/>
  <c r="AH68" i="20"/>
  <c r="AF68" i="20"/>
  <c r="AE68" i="20"/>
  <c r="AA68" i="20"/>
  <c r="Z68" i="20"/>
  <c r="Y68" i="20"/>
  <c r="X68" i="20"/>
  <c r="W68" i="20"/>
  <c r="P68" i="20"/>
  <c r="O68" i="20"/>
  <c r="AD68" i="20" s="1"/>
  <c r="N68" i="20"/>
  <c r="AC68" i="20" s="1"/>
  <c r="M68" i="20"/>
  <c r="AP67" i="20"/>
  <c r="AI67" i="20"/>
  <c r="AN67" i="20" s="1"/>
  <c r="AH67" i="20"/>
  <c r="AF67" i="20"/>
  <c r="AE67" i="20"/>
  <c r="AB67" i="20"/>
  <c r="AA67" i="20"/>
  <c r="Z67" i="20"/>
  <c r="Y67" i="20"/>
  <c r="X67" i="20"/>
  <c r="W67" i="20"/>
  <c r="P67" i="20"/>
  <c r="O67" i="20"/>
  <c r="AD67" i="20" s="1"/>
  <c r="N67" i="20"/>
  <c r="M67" i="20"/>
  <c r="AI66" i="20"/>
  <c r="AH66" i="20"/>
  <c r="W66" i="20"/>
  <c r="AT65" i="20"/>
  <c r="AP65" i="20"/>
  <c r="AN65" i="20"/>
  <c r="AI65" i="20"/>
  <c r="AH65" i="20"/>
  <c r="AF65" i="20"/>
  <c r="AE65" i="20"/>
  <c r="AD65" i="20"/>
  <c r="AA65" i="20"/>
  <c r="Z65" i="20"/>
  <c r="Y65" i="20"/>
  <c r="X65" i="20"/>
  <c r="W65" i="20"/>
  <c r="P65" i="20"/>
  <c r="O65" i="20"/>
  <c r="AQ65" i="20" s="1"/>
  <c r="N65" i="20"/>
  <c r="AC65" i="20" s="1"/>
  <c r="M65" i="20"/>
  <c r="AR65" i="20" s="1"/>
  <c r="AP64" i="20"/>
  <c r="AO64" i="20"/>
  <c r="AV64" i="20" s="1"/>
  <c r="AI64" i="20"/>
  <c r="AT64" i="20" s="1"/>
  <c r="AH64" i="20"/>
  <c r="AF64" i="20"/>
  <c r="AE64" i="20"/>
  <c r="AA64" i="20"/>
  <c r="Z64" i="20"/>
  <c r="Y64" i="20"/>
  <c r="X64" i="20"/>
  <c r="W64" i="20"/>
  <c r="P64" i="20"/>
  <c r="O64" i="20"/>
  <c r="AD64" i="20" s="1"/>
  <c r="N64" i="20"/>
  <c r="AC64" i="20" s="1"/>
  <c r="M64" i="20"/>
  <c r="AP63" i="20"/>
  <c r="AI63" i="20"/>
  <c r="AN63" i="20" s="1"/>
  <c r="AH63" i="20"/>
  <c r="AF63" i="20"/>
  <c r="AE63" i="20"/>
  <c r="AB63" i="20"/>
  <c r="AA63" i="20"/>
  <c r="Z63" i="20"/>
  <c r="Y63" i="20"/>
  <c r="X63" i="20"/>
  <c r="W63" i="20"/>
  <c r="P63" i="20"/>
  <c r="O63" i="20"/>
  <c r="AD63" i="20" s="1"/>
  <c r="N63" i="20"/>
  <c r="M63" i="20"/>
  <c r="AT62" i="20"/>
  <c r="AQ62" i="20"/>
  <c r="AP62" i="20"/>
  <c r="AI62" i="20"/>
  <c r="AN62" i="20" s="1"/>
  <c r="AH62" i="20"/>
  <c r="AF62" i="20"/>
  <c r="AE62" i="20"/>
  <c r="AC62" i="20"/>
  <c r="AB62" i="20"/>
  <c r="AA62" i="20"/>
  <c r="Z62" i="20"/>
  <c r="Y62" i="20"/>
  <c r="X62" i="20"/>
  <c r="W62" i="20"/>
  <c r="P62" i="20"/>
  <c r="O62" i="20"/>
  <c r="AD62" i="20" s="1"/>
  <c r="N62" i="20"/>
  <c r="AO62" i="20" s="1"/>
  <c r="AV62" i="20" s="1"/>
  <c r="M62" i="20"/>
  <c r="AR61" i="20"/>
  <c r="AP61" i="20"/>
  <c r="AI61" i="20"/>
  <c r="AH61" i="20"/>
  <c r="AF61" i="20"/>
  <c r="AE61" i="20"/>
  <c r="AD61" i="20"/>
  <c r="AC61" i="20"/>
  <c r="AB61" i="20"/>
  <c r="AA61" i="20"/>
  <c r="Z61" i="20"/>
  <c r="Y61" i="20"/>
  <c r="X61" i="20"/>
  <c r="W61" i="20"/>
  <c r="P61" i="20"/>
  <c r="O61" i="20"/>
  <c r="AQ61" i="20" s="1"/>
  <c r="N61" i="20"/>
  <c r="AO61" i="20" s="1"/>
  <c r="AV61" i="20" s="1"/>
  <c r="M61" i="20"/>
  <c r="AI60" i="20"/>
  <c r="AH60" i="20"/>
  <c r="W60" i="20"/>
  <c r="AP59" i="20"/>
  <c r="AI59" i="20"/>
  <c r="AN59" i="20" s="1"/>
  <c r="AH59" i="20"/>
  <c r="AF59" i="20"/>
  <c r="AE59" i="20"/>
  <c r="AB59" i="20"/>
  <c r="AA59" i="20"/>
  <c r="Z59" i="20"/>
  <c r="Y59" i="20"/>
  <c r="X59" i="20"/>
  <c r="W59" i="20"/>
  <c r="P59" i="20"/>
  <c r="O59" i="20"/>
  <c r="AD59" i="20" s="1"/>
  <c r="N59" i="20"/>
  <c r="M59" i="20"/>
  <c r="AT58" i="20"/>
  <c r="AI58" i="20"/>
  <c r="AN58" i="20" s="1"/>
  <c r="AH58" i="20"/>
  <c r="AF58" i="20"/>
  <c r="AE58" i="20"/>
  <c r="AC58" i="20"/>
  <c r="AB58" i="20"/>
  <c r="AA58" i="20"/>
  <c r="Z58" i="20"/>
  <c r="Y58" i="20"/>
  <c r="X58" i="20"/>
  <c r="W58" i="20"/>
  <c r="P58" i="20"/>
  <c r="O58" i="20"/>
  <c r="N58" i="20"/>
  <c r="AO58" i="20" s="1"/>
  <c r="M58" i="20"/>
  <c r="AI57" i="20"/>
  <c r="AH57" i="20"/>
  <c r="W57" i="20"/>
  <c r="AV56" i="20"/>
  <c r="AP56" i="20"/>
  <c r="AO56" i="20"/>
  <c r="AI56" i="20"/>
  <c r="AT56" i="20" s="1"/>
  <c r="AH56" i="20"/>
  <c r="AF56" i="20"/>
  <c r="AE56" i="20"/>
  <c r="AA56" i="20"/>
  <c r="Z56" i="20"/>
  <c r="Y56" i="20"/>
  <c r="X56" i="20"/>
  <c r="W56" i="20"/>
  <c r="P56" i="20"/>
  <c r="O56" i="20"/>
  <c r="AD56" i="20" s="1"/>
  <c r="N56" i="20"/>
  <c r="AC56" i="20" s="1"/>
  <c r="M56" i="20"/>
  <c r="AP55" i="20"/>
  <c r="AI55" i="20"/>
  <c r="AN55" i="20" s="1"/>
  <c r="AH55" i="20"/>
  <c r="AF55" i="20"/>
  <c r="AE55" i="20"/>
  <c r="AB55" i="20"/>
  <c r="AA55" i="20"/>
  <c r="Z55" i="20"/>
  <c r="Y55" i="20"/>
  <c r="X55" i="20"/>
  <c r="W55" i="20"/>
  <c r="P55" i="20"/>
  <c r="O55" i="20"/>
  <c r="AD55" i="20" s="1"/>
  <c r="N55" i="20"/>
  <c r="M55" i="20"/>
  <c r="AT54" i="20"/>
  <c r="AP54" i="20"/>
  <c r="AI54" i="20"/>
  <c r="AN54" i="20" s="1"/>
  <c r="AH54" i="20"/>
  <c r="AF54" i="20"/>
  <c r="AE54" i="20"/>
  <c r="AC54" i="20"/>
  <c r="AB54" i="20"/>
  <c r="AA54" i="20"/>
  <c r="Z54" i="20"/>
  <c r="Y54" i="20"/>
  <c r="X54" i="20"/>
  <c r="W54" i="20"/>
  <c r="P54" i="20"/>
  <c r="O54" i="20"/>
  <c r="AD54" i="20" s="1"/>
  <c r="N54" i="20"/>
  <c r="AO54" i="20" s="1"/>
  <c r="AV54" i="20" s="1"/>
  <c r="M54" i="20"/>
  <c r="AI53" i="20"/>
  <c r="AH53" i="20"/>
  <c r="W53" i="20"/>
  <c r="AO52" i="20"/>
  <c r="AI52" i="20"/>
  <c r="AT52" i="20" s="1"/>
  <c r="AH52" i="20"/>
  <c r="AF52" i="20"/>
  <c r="AE52" i="20"/>
  <c r="AA52" i="20"/>
  <c r="Z52" i="20"/>
  <c r="Y52" i="20"/>
  <c r="X52" i="20"/>
  <c r="W52" i="20"/>
  <c r="P52" i="20"/>
  <c r="O52" i="20"/>
  <c r="AD52" i="20" s="1"/>
  <c r="N52" i="20"/>
  <c r="AC52" i="20" s="1"/>
  <c r="M52" i="20"/>
  <c r="AP51" i="20"/>
  <c r="AI51" i="20"/>
  <c r="AN51" i="20" s="1"/>
  <c r="AH51" i="20"/>
  <c r="AF51" i="20"/>
  <c r="AE51" i="20"/>
  <c r="AB51" i="20"/>
  <c r="AA51" i="20"/>
  <c r="Z51" i="20"/>
  <c r="Y51" i="20"/>
  <c r="X51" i="20"/>
  <c r="W51" i="20"/>
  <c r="P51" i="20"/>
  <c r="O51" i="20"/>
  <c r="AD51" i="20" s="1"/>
  <c r="N51" i="20"/>
  <c r="M51" i="20"/>
  <c r="AT50" i="20"/>
  <c r="AI50" i="20"/>
  <c r="AN50" i="20" s="1"/>
  <c r="AH50" i="20"/>
  <c r="AF50" i="20"/>
  <c r="AE50" i="20"/>
  <c r="AC50" i="20"/>
  <c r="AB50" i="20"/>
  <c r="AA50" i="20"/>
  <c r="Z50" i="20"/>
  <c r="Y50" i="20"/>
  <c r="X50" i="20"/>
  <c r="W50" i="20"/>
  <c r="P50" i="20"/>
  <c r="O50" i="20"/>
  <c r="N50" i="20"/>
  <c r="AO50" i="20" s="1"/>
  <c r="M50" i="20"/>
  <c r="AR49" i="20"/>
  <c r="AI49" i="20"/>
  <c r="AH49" i="20"/>
  <c r="AF49" i="20"/>
  <c r="AE49" i="20"/>
  <c r="AD49" i="20"/>
  <c r="AC49" i="20"/>
  <c r="AB49" i="20"/>
  <c r="AA49" i="20"/>
  <c r="Z49" i="20"/>
  <c r="Y49" i="20"/>
  <c r="X49" i="20"/>
  <c r="W49" i="20"/>
  <c r="P49" i="20"/>
  <c r="O49" i="20"/>
  <c r="AQ49" i="20" s="1"/>
  <c r="N49" i="20"/>
  <c r="AO49" i="20" s="1"/>
  <c r="M49" i="20"/>
  <c r="AT48" i="20"/>
  <c r="AJ48" i="20"/>
  <c r="AI48" i="20"/>
  <c r="AN48" i="20" s="1"/>
  <c r="AH48" i="20"/>
  <c r="AF48" i="20"/>
  <c r="AE48" i="20"/>
  <c r="AD48" i="20"/>
  <c r="AC48" i="20"/>
  <c r="AA48" i="20"/>
  <c r="Z48" i="20"/>
  <c r="Y48" i="20"/>
  <c r="X48" i="20"/>
  <c r="W48" i="20"/>
  <c r="P48" i="20"/>
  <c r="O48" i="20"/>
  <c r="AQ48" i="20" s="1"/>
  <c r="N48" i="20"/>
  <c r="M48" i="20"/>
  <c r="AR48" i="20" s="1"/>
  <c r="AT47" i="20"/>
  <c r="AP47" i="20"/>
  <c r="AN47" i="20"/>
  <c r="AI47" i="20"/>
  <c r="AH47" i="20"/>
  <c r="AF47" i="20"/>
  <c r="AE47" i="20"/>
  <c r="AD47" i="20"/>
  <c r="AA47" i="20"/>
  <c r="Z47" i="20"/>
  <c r="Y47" i="20"/>
  <c r="X47" i="20"/>
  <c r="W47" i="20"/>
  <c r="P47" i="20"/>
  <c r="O47" i="20"/>
  <c r="AQ47" i="20" s="1"/>
  <c r="N47" i="20"/>
  <c r="AC47" i="20" s="1"/>
  <c r="M47" i="20"/>
  <c r="AR47" i="20" s="1"/>
  <c r="AI46" i="20"/>
  <c r="AH46" i="20"/>
  <c r="W46" i="20"/>
  <c r="AR45" i="20"/>
  <c r="AI45" i="20"/>
  <c r="AH45" i="20"/>
  <c r="AF45" i="20"/>
  <c r="AE45" i="20"/>
  <c r="AD45" i="20"/>
  <c r="AC45" i="20"/>
  <c r="AB45" i="20"/>
  <c r="AA45" i="20"/>
  <c r="Z45" i="20"/>
  <c r="Y45" i="20"/>
  <c r="X45" i="20"/>
  <c r="W45" i="20"/>
  <c r="P45" i="20"/>
  <c r="O45" i="20"/>
  <c r="AQ45" i="20" s="1"/>
  <c r="N45" i="20"/>
  <c r="AO45" i="20" s="1"/>
  <c r="M45" i="20"/>
  <c r="AT44" i="20"/>
  <c r="AJ44" i="20"/>
  <c r="AI44" i="20"/>
  <c r="AN44" i="20" s="1"/>
  <c r="AH44" i="20"/>
  <c r="AF44" i="20"/>
  <c r="AE44" i="20"/>
  <c r="AD44" i="20"/>
  <c r="AC44" i="20"/>
  <c r="AA44" i="20"/>
  <c r="Z44" i="20"/>
  <c r="Y44" i="20"/>
  <c r="X44" i="20"/>
  <c r="W44" i="20"/>
  <c r="P44" i="20"/>
  <c r="O44" i="20"/>
  <c r="AQ44" i="20" s="1"/>
  <c r="N44" i="20"/>
  <c r="M44" i="20"/>
  <c r="AR44" i="20" s="1"/>
  <c r="AT43" i="20"/>
  <c r="AN43" i="20"/>
  <c r="AI43" i="20"/>
  <c r="AH43" i="20"/>
  <c r="AF43" i="20"/>
  <c r="AE43" i="20"/>
  <c r="AD43" i="20"/>
  <c r="AA43" i="20"/>
  <c r="Z43" i="20"/>
  <c r="Y43" i="20"/>
  <c r="X43" i="20"/>
  <c r="W43" i="20"/>
  <c r="P43" i="20"/>
  <c r="O43" i="20"/>
  <c r="AQ43" i="20" s="1"/>
  <c r="N43" i="20"/>
  <c r="AC43" i="20" s="1"/>
  <c r="M43" i="20"/>
  <c r="AR43" i="20" s="1"/>
  <c r="AI42" i="20"/>
  <c r="AH42" i="20"/>
  <c r="W42" i="20"/>
  <c r="AR41" i="20"/>
  <c r="AP41" i="20"/>
  <c r="AI41" i="20"/>
  <c r="AH41" i="20"/>
  <c r="AF41" i="20"/>
  <c r="AE41" i="20"/>
  <c r="AD41" i="20"/>
  <c r="AC41" i="20"/>
  <c r="AB41" i="20"/>
  <c r="AA41" i="20"/>
  <c r="Z41" i="20"/>
  <c r="Y41" i="20"/>
  <c r="X41" i="20"/>
  <c r="W41" i="20"/>
  <c r="P41" i="20"/>
  <c r="O41" i="20"/>
  <c r="AQ41" i="20" s="1"/>
  <c r="N41" i="20"/>
  <c r="AO41" i="20" s="1"/>
  <c r="AV41" i="20" s="1"/>
  <c r="M41" i="20"/>
  <c r="AT40" i="20"/>
  <c r="AJ40" i="20"/>
  <c r="AI40" i="20"/>
  <c r="AN40" i="20" s="1"/>
  <c r="AH40" i="20"/>
  <c r="AF40" i="20"/>
  <c r="AE40" i="20"/>
  <c r="AD40" i="20"/>
  <c r="AC40" i="20"/>
  <c r="AA40" i="20"/>
  <c r="Z40" i="20"/>
  <c r="Y40" i="20"/>
  <c r="X40" i="20"/>
  <c r="W40" i="20"/>
  <c r="P40" i="20"/>
  <c r="O40" i="20"/>
  <c r="AQ40" i="20" s="1"/>
  <c r="N40" i="20"/>
  <c r="M40" i="20"/>
  <c r="AR40" i="20" s="1"/>
  <c r="AT39" i="20"/>
  <c r="AN39" i="20"/>
  <c r="AI39" i="20"/>
  <c r="AH39" i="20"/>
  <c r="AF39" i="20"/>
  <c r="AE39" i="20"/>
  <c r="AD39" i="20"/>
  <c r="AA39" i="20"/>
  <c r="Z39" i="20"/>
  <c r="Y39" i="20"/>
  <c r="X39" i="20"/>
  <c r="W39" i="20"/>
  <c r="P39" i="20"/>
  <c r="O39" i="20"/>
  <c r="AQ39" i="20" s="1"/>
  <c r="N39" i="20"/>
  <c r="AC39" i="20" s="1"/>
  <c r="M39" i="20"/>
  <c r="AR39" i="20" s="1"/>
  <c r="AO38" i="20"/>
  <c r="AI38" i="20"/>
  <c r="AT38" i="20" s="1"/>
  <c r="AH38" i="20"/>
  <c r="AF38" i="20"/>
  <c r="AE38" i="20"/>
  <c r="AA38" i="20"/>
  <c r="Z38" i="20"/>
  <c r="Y38" i="20"/>
  <c r="X38" i="20"/>
  <c r="W38" i="20"/>
  <c r="P38" i="20"/>
  <c r="O38" i="20"/>
  <c r="AD38" i="20" s="1"/>
  <c r="N38" i="20"/>
  <c r="AC38" i="20" s="1"/>
  <c r="M38" i="20"/>
  <c r="AI37" i="20"/>
  <c r="AH37" i="20"/>
  <c r="W37" i="20"/>
  <c r="AT36" i="20"/>
  <c r="AJ36" i="20"/>
  <c r="AI36" i="20"/>
  <c r="AN36" i="20" s="1"/>
  <c r="AH36" i="20"/>
  <c r="AF36" i="20"/>
  <c r="AE36" i="20"/>
  <c r="AD36" i="20"/>
  <c r="AC36" i="20"/>
  <c r="AA36" i="20"/>
  <c r="Z36" i="20"/>
  <c r="Y36" i="20"/>
  <c r="X36" i="20"/>
  <c r="W36" i="20"/>
  <c r="P36" i="20"/>
  <c r="O36" i="20"/>
  <c r="AQ36" i="20" s="1"/>
  <c r="N36" i="20"/>
  <c r="M36" i="20"/>
  <c r="AR36" i="20" s="1"/>
  <c r="AT35" i="20"/>
  <c r="AN35" i="20"/>
  <c r="AI35" i="20"/>
  <c r="AH35" i="20"/>
  <c r="AF35" i="20"/>
  <c r="AE35" i="20"/>
  <c r="AD35" i="20"/>
  <c r="AA35" i="20"/>
  <c r="Z35" i="20"/>
  <c r="Y35" i="20"/>
  <c r="X35" i="20"/>
  <c r="W35" i="20"/>
  <c r="P35" i="20"/>
  <c r="O35" i="20"/>
  <c r="AQ35" i="20" s="1"/>
  <c r="N35" i="20"/>
  <c r="AC35" i="20" s="1"/>
  <c r="M35" i="20"/>
  <c r="AR35" i="20" s="1"/>
  <c r="AO34" i="20"/>
  <c r="AI34" i="20"/>
  <c r="AT34" i="20" s="1"/>
  <c r="AH34" i="20"/>
  <c r="AF34" i="20"/>
  <c r="AE34" i="20"/>
  <c r="AA34" i="20"/>
  <c r="Z34" i="20"/>
  <c r="Y34" i="20"/>
  <c r="X34" i="20"/>
  <c r="W34" i="20"/>
  <c r="P34" i="20"/>
  <c r="O34" i="20"/>
  <c r="AD34" i="20" s="1"/>
  <c r="N34" i="20"/>
  <c r="AC34" i="20" s="1"/>
  <c r="M34" i="20"/>
  <c r="AP33" i="20"/>
  <c r="AI33" i="20"/>
  <c r="AN33" i="20" s="1"/>
  <c r="AH33" i="20"/>
  <c r="AF33" i="20"/>
  <c r="AE33" i="20"/>
  <c r="AB33" i="20"/>
  <c r="AA33" i="20"/>
  <c r="Z33" i="20"/>
  <c r="Y33" i="20"/>
  <c r="X33" i="20"/>
  <c r="W33" i="20"/>
  <c r="P33" i="20"/>
  <c r="O33" i="20"/>
  <c r="AD33" i="20" s="1"/>
  <c r="N33" i="20"/>
  <c r="M33" i="20"/>
  <c r="AT32" i="20"/>
  <c r="AI32" i="20"/>
  <c r="AN32" i="20" s="1"/>
  <c r="AH32" i="20"/>
  <c r="AF32" i="20"/>
  <c r="AE32" i="20"/>
  <c r="AC32" i="20"/>
  <c r="AB32" i="20"/>
  <c r="AA32" i="20"/>
  <c r="Z32" i="20"/>
  <c r="Y32" i="20"/>
  <c r="X32" i="20"/>
  <c r="W32" i="20"/>
  <c r="P32" i="20"/>
  <c r="O32" i="20"/>
  <c r="AD32" i="20" s="1"/>
  <c r="N32" i="20"/>
  <c r="AO32" i="20" s="1"/>
  <c r="M32" i="20"/>
  <c r="AI31" i="20"/>
  <c r="AH31" i="20"/>
  <c r="W31" i="20"/>
  <c r="AP30" i="20"/>
  <c r="AO30" i="20"/>
  <c r="AV30" i="20" s="1"/>
  <c r="AI30" i="20"/>
  <c r="AT30" i="20" s="1"/>
  <c r="AH30" i="20"/>
  <c r="AF30" i="20"/>
  <c r="AE30" i="20"/>
  <c r="AA30" i="20"/>
  <c r="Z30" i="20"/>
  <c r="Y30" i="20"/>
  <c r="X30" i="20"/>
  <c r="W30" i="20"/>
  <c r="P30" i="20"/>
  <c r="O30" i="20"/>
  <c r="AD30" i="20" s="1"/>
  <c r="N30" i="20"/>
  <c r="AC30" i="20" s="1"/>
  <c r="M30" i="20"/>
  <c r="AP29" i="20"/>
  <c r="AI29" i="20"/>
  <c r="AN29" i="20" s="1"/>
  <c r="AH29" i="20"/>
  <c r="AF29" i="20"/>
  <c r="AE29" i="20"/>
  <c r="AB29" i="20"/>
  <c r="AA29" i="20"/>
  <c r="Z29" i="20"/>
  <c r="Y29" i="20"/>
  <c r="X29" i="20"/>
  <c r="W29" i="20"/>
  <c r="P29" i="20"/>
  <c r="O29" i="20"/>
  <c r="AD29" i="20" s="1"/>
  <c r="N29" i="20"/>
  <c r="M29" i="20"/>
  <c r="AT28" i="20"/>
  <c r="AP28" i="20"/>
  <c r="AI28" i="20"/>
  <c r="AN28" i="20" s="1"/>
  <c r="AH28" i="20"/>
  <c r="AF28" i="20"/>
  <c r="AE28" i="20"/>
  <c r="AC28" i="20"/>
  <c r="AB28" i="20"/>
  <c r="AA28" i="20"/>
  <c r="Z28" i="20"/>
  <c r="Y28" i="20"/>
  <c r="X28" i="20"/>
  <c r="W28" i="20"/>
  <c r="P28" i="20"/>
  <c r="O28" i="20"/>
  <c r="N28" i="20"/>
  <c r="AO28" i="20" s="1"/>
  <c r="AV28" i="20" s="1"/>
  <c r="M28" i="20"/>
  <c r="AR27" i="20"/>
  <c r="AP27" i="20"/>
  <c r="AO27" i="20"/>
  <c r="AV27" i="20" s="1"/>
  <c r="AI27" i="20"/>
  <c r="AH27" i="20"/>
  <c r="AF27" i="20"/>
  <c r="AE27" i="20"/>
  <c r="AD27" i="20"/>
  <c r="AC27" i="20"/>
  <c r="AB27" i="20"/>
  <c r="AA27" i="20"/>
  <c r="Z27" i="20"/>
  <c r="Y27" i="20"/>
  <c r="X27" i="20"/>
  <c r="W27" i="20"/>
  <c r="P27" i="20"/>
  <c r="O27" i="20"/>
  <c r="AQ27" i="20" s="1"/>
  <c r="N27" i="20"/>
  <c r="M27" i="20"/>
  <c r="AT26" i="20"/>
  <c r="AP26" i="20"/>
  <c r="AO26" i="20"/>
  <c r="AV26" i="20" s="1"/>
  <c r="AJ26" i="20"/>
  <c r="AI26" i="20"/>
  <c r="AN26" i="20" s="1"/>
  <c r="AH26" i="20"/>
  <c r="AF26" i="20"/>
  <c r="AE26" i="20"/>
  <c r="AD26" i="20"/>
  <c r="AC26" i="20"/>
  <c r="AA26" i="20"/>
  <c r="Z26" i="20"/>
  <c r="Y26" i="20"/>
  <c r="X26" i="20"/>
  <c r="W26" i="20"/>
  <c r="P26" i="20"/>
  <c r="O26" i="20"/>
  <c r="AQ26" i="20" s="1"/>
  <c r="N26" i="20"/>
  <c r="M26" i="20"/>
  <c r="AR26" i="20" s="1"/>
  <c r="AT25" i="20"/>
  <c r="AP25" i="20"/>
  <c r="AN25" i="20"/>
  <c r="AI25" i="20"/>
  <c r="AH25" i="20"/>
  <c r="AF25" i="20"/>
  <c r="AE25" i="20"/>
  <c r="AD25" i="20"/>
  <c r="AA25" i="20"/>
  <c r="Z25" i="20"/>
  <c r="Y25" i="20"/>
  <c r="X25" i="20"/>
  <c r="W25" i="20"/>
  <c r="P25" i="20"/>
  <c r="O25" i="20"/>
  <c r="AQ25" i="20" s="1"/>
  <c r="N25" i="20"/>
  <c r="AC25" i="20" s="1"/>
  <c r="M25" i="20"/>
  <c r="AR25" i="20" s="1"/>
  <c r="AV24" i="20"/>
  <c r="AP24" i="20"/>
  <c r="AO24" i="20"/>
  <c r="AI24" i="20"/>
  <c r="AT24" i="20" s="1"/>
  <c r="AH24" i="20"/>
  <c r="AF24" i="20"/>
  <c r="AE24" i="20"/>
  <c r="AA24" i="20"/>
  <c r="Z24" i="20"/>
  <c r="Y24" i="20"/>
  <c r="X24" i="20"/>
  <c r="W24" i="20"/>
  <c r="P24" i="20"/>
  <c r="O24" i="20"/>
  <c r="AD24" i="20" s="1"/>
  <c r="N24" i="20"/>
  <c r="AC24" i="20" s="1"/>
  <c r="M24" i="20"/>
  <c r="AI23" i="20"/>
  <c r="AH23" i="20"/>
  <c r="W23" i="20"/>
  <c r="AT22" i="20"/>
  <c r="AJ22" i="20"/>
  <c r="AI22" i="20"/>
  <c r="AN22" i="20" s="1"/>
  <c r="AH22" i="20"/>
  <c r="AF22" i="20"/>
  <c r="AE22" i="20"/>
  <c r="AD22" i="20"/>
  <c r="AC22" i="20"/>
  <c r="AA22" i="20"/>
  <c r="Z22" i="20"/>
  <c r="Y22" i="20"/>
  <c r="X22" i="20"/>
  <c r="W22" i="20"/>
  <c r="P22" i="20"/>
  <c r="O22" i="20"/>
  <c r="AQ22" i="20" s="1"/>
  <c r="N22" i="20"/>
  <c r="M22" i="20"/>
  <c r="AR22" i="20" s="1"/>
  <c r="AT21" i="20"/>
  <c r="AN21" i="20"/>
  <c r="AI21" i="20"/>
  <c r="AH21" i="20"/>
  <c r="AF21" i="20"/>
  <c r="AE21" i="20"/>
  <c r="AD21" i="20"/>
  <c r="AA21" i="20"/>
  <c r="Z21" i="20"/>
  <c r="Y21" i="20"/>
  <c r="X21" i="20"/>
  <c r="W21" i="20"/>
  <c r="P21" i="20"/>
  <c r="O21" i="20"/>
  <c r="AQ21" i="20" s="1"/>
  <c r="N21" i="20"/>
  <c r="AC21" i="20" s="1"/>
  <c r="M21" i="20"/>
  <c r="AR21" i="20" s="1"/>
  <c r="AO20" i="20"/>
  <c r="AI20" i="20"/>
  <c r="AT20" i="20" s="1"/>
  <c r="AH20" i="20"/>
  <c r="AF20" i="20"/>
  <c r="AE20" i="20"/>
  <c r="AA20" i="20"/>
  <c r="Z20" i="20"/>
  <c r="Y20" i="20"/>
  <c r="X20" i="20"/>
  <c r="W20" i="20"/>
  <c r="P20" i="20"/>
  <c r="O20" i="20"/>
  <c r="AD20" i="20" s="1"/>
  <c r="N20" i="20"/>
  <c r="AC20" i="20" s="1"/>
  <c r="M20" i="20"/>
  <c r="AI19" i="20"/>
  <c r="AH19" i="20"/>
  <c r="W19" i="20"/>
  <c r="AT18" i="20"/>
  <c r="AJ18" i="20"/>
  <c r="AI18" i="20"/>
  <c r="AN18" i="20" s="1"/>
  <c r="AH18" i="20"/>
  <c r="AF18" i="20"/>
  <c r="AE18" i="20"/>
  <c r="AD18" i="20"/>
  <c r="AC18" i="20"/>
  <c r="AA18" i="20"/>
  <c r="Z18" i="20"/>
  <c r="Y18" i="20"/>
  <c r="X18" i="20"/>
  <c r="W18" i="20"/>
  <c r="P18" i="20"/>
  <c r="O18" i="20"/>
  <c r="AQ18" i="20" s="1"/>
  <c r="N18" i="20"/>
  <c r="M18" i="20"/>
  <c r="AR18" i="20" s="1"/>
  <c r="AT17" i="20"/>
  <c r="AN17" i="20"/>
  <c r="AI17" i="20"/>
  <c r="AH17" i="20"/>
  <c r="AF17" i="20"/>
  <c r="AE17" i="20"/>
  <c r="AD17" i="20"/>
  <c r="AA17" i="20"/>
  <c r="Z17" i="20"/>
  <c r="Y17" i="20"/>
  <c r="X17" i="20"/>
  <c r="W17" i="20"/>
  <c r="P17" i="20"/>
  <c r="O17" i="20"/>
  <c r="AQ17" i="20" s="1"/>
  <c r="N17" i="20"/>
  <c r="AC17" i="20" s="1"/>
  <c r="M17" i="20"/>
  <c r="AR17" i="20" s="1"/>
  <c r="AI16" i="20"/>
  <c r="AH16" i="20"/>
  <c r="W16" i="20"/>
  <c r="AR15" i="20"/>
  <c r="AI15" i="20"/>
  <c r="AH15" i="20"/>
  <c r="AF15" i="20"/>
  <c r="AE15" i="20"/>
  <c r="AD15" i="20"/>
  <c r="AC15" i="20"/>
  <c r="AB15" i="20"/>
  <c r="AA15" i="20"/>
  <c r="Z15" i="20"/>
  <c r="Y15" i="20"/>
  <c r="X15" i="20"/>
  <c r="W15" i="20"/>
  <c r="P15" i="20"/>
  <c r="O15" i="20"/>
  <c r="AQ15" i="20" s="1"/>
  <c r="N15" i="20"/>
  <c r="M15" i="20"/>
  <c r="AT14" i="20"/>
  <c r="AP14" i="20"/>
  <c r="AO14" i="20"/>
  <c r="AV14" i="20" s="1"/>
  <c r="AJ14" i="20"/>
  <c r="AI14" i="20"/>
  <c r="AN14" i="20" s="1"/>
  <c r="AH14" i="20"/>
  <c r="AF14" i="20"/>
  <c r="AE14" i="20"/>
  <c r="AD14" i="20"/>
  <c r="AC14" i="20"/>
  <c r="AA14" i="20"/>
  <c r="Z14" i="20"/>
  <c r="Y14" i="20"/>
  <c r="X14" i="20"/>
  <c r="W14" i="20"/>
  <c r="P14" i="20"/>
  <c r="O14" i="20"/>
  <c r="AQ14" i="20" s="1"/>
  <c r="N14" i="20"/>
  <c r="M14" i="20"/>
  <c r="AR14" i="20" s="1"/>
  <c r="AI13" i="20"/>
  <c r="AH13" i="20"/>
  <c r="W13" i="20"/>
  <c r="AT12" i="20"/>
  <c r="AJ12" i="20"/>
  <c r="AI12" i="20"/>
  <c r="AN12" i="20" s="1"/>
  <c r="AH12" i="20"/>
  <c r="AF12" i="20"/>
  <c r="AE12" i="20"/>
  <c r="AC12" i="20"/>
  <c r="AB12" i="20"/>
  <c r="AA12" i="20"/>
  <c r="Z12" i="20"/>
  <c r="Y12" i="20"/>
  <c r="X12" i="20"/>
  <c r="W12" i="20"/>
  <c r="P12" i="20"/>
  <c r="O12" i="20"/>
  <c r="AD12" i="20" s="1"/>
  <c r="N12" i="20"/>
  <c r="AO12" i="20" s="1"/>
  <c r="M12" i="20"/>
  <c r="AR11" i="20"/>
  <c r="AI11" i="20"/>
  <c r="AH11" i="20"/>
  <c r="AF11" i="20"/>
  <c r="AE11" i="20"/>
  <c r="AD11" i="20"/>
  <c r="AC11" i="20"/>
  <c r="AB11" i="20"/>
  <c r="AA11" i="20"/>
  <c r="Z11" i="20"/>
  <c r="Y11" i="20"/>
  <c r="X11" i="20"/>
  <c r="W11" i="20"/>
  <c r="P11" i="20"/>
  <c r="O11" i="20"/>
  <c r="AQ11" i="20" s="1"/>
  <c r="N11" i="20"/>
  <c r="M11" i="20"/>
  <c r="AT10" i="20"/>
  <c r="AJ10" i="20"/>
  <c r="AI10" i="20"/>
  <c r="AN10" i="20" s="1"/>
  <c r="AH10" i="20"/>
  <c r="AF10" i="20"/>
  <c r="AE10" i="20"/>
  <c r="AD10" i="20"/>
  <c r="AC10" i="20"/>
  <c r="AA10" i="20"/>
  <c r="Z10" i="20"/>
  <c r="Y10" i="20"/>
  <c r="X10" i="20"/>
  <c r="W10" i="20"/>
  <c r="P10" i="20"/>
  <c r="O10" i="20"/>
  <c r="AQ10" i="20" s="1"/>
  <c r="N10" i="20"/>
  <c r="M10" i="20"/>
  <c r="AR10" i="20" s="1"/>
  <c r="AI9" i="20"/>
  <c r="AH9" i="20"/>
  <c r="W9" i="20"/>
  <c r="AT8" i="20"/>
  <c r="AQ8" i="20"/>
  <c r="AP8" i="20"/>
  <c r="AJ8" i="20"/>
  <c r="AI8" i="20"/>
  <c r="AH8" i="20"/>
  <c r="AF8" i="20"/>
  <c r="AE8" i="20"/>
  <c r="AC8" i="20"/>
  <c r="AB8" i="20"/>
  <c r="AA8" i="20"/>
  <c r="Z8" i="20"/>
  <c r="Y8" i="20"/>
  <c r="X8" i="20"/>
  <c r="W8" i="20"/>
  <c r="P8" i="20"/>
  <c r="O8" i="20"/>
  <c r="AD8" i="20" s="1"/>
  <c r="N8" i="20"/>
  <c r="AO8" i="20" s="1"/>
  <c r="M8" i="20"/>
  <c r="AR7" i="20"/>
  <c r="AI7" i="20"/>
  <c r="AH7" i="20"/>
  <c r="AF7" i="20"/>
  <c r="AE7" i="20"/>
  <c r="AD7" i="20"/>
  <c r="AC7" i="20"/>
  <c r="AB7" i="20"/>
  <c r="AA7" i="20"/>
  <c r="Z7" i="20"/>
  <c r="Y7" i="20"/>
  <c r="X7" i="20"/>
  <c r="W7" i="20"/>
  <c r="P7" i="20"/>
  <c r="O7" i="20"/>
  <c r="AQ7" i="20" s="1"/>
  <c r="N7" i="20"/>
  <c r="M7" i="20"/>
  <c r="AT6" i="20"/>
  <c r="AJ6" i="20"/>
  <c r="AI6" i="20"/>
  <c r="AN6" i="20" s="1"/>
  <c r="AH6" i="20"/>
  <c r="AF6" i="20"/>
  <c r="AE6" i="20"/>
  <c r="AD6" i="20"/>
  <c r="AC6" i="20"/>
  <c r="AA6" i="20"/>
  <c r="Z6" i="20"/>
  <c r="Y6" i="20"/>
  <c r="X6" i="20"/>
  <c r="W6" i="20"/>
  <c r="P6" i="20"/>
  <c r="O6" i="20"/>
  <c r="AQ6" i="20" s="1"/>
  <c r="N6" i="20"/>
  <c r="M6" i="20"/>
  <c r="AR6" i="20" s="1"/>
  <c r="AI5" i="20"/>
  <c r="AH5" i="20"/>
  <c r="W5" i="20"/>
  <c r="AI4" i="20"/>
  <c r="AR3" i="20"/>
  <c r="AQ3" i="20"/>
  <c r="AP3" i="20"/>
  <c r="AI3" i="20"/>
  <c r="AH3" i="20"/>
  <c r="AN2" i="20"/>
  <c r="AN80" i="20" s="1"/>
  <c r="AM2" i="20"/>
  <c r="AL2" i="20"/>
  <c r="AK2" i="20"/>
  <c r="AJ2" i="20"/>
  <c r="AJ69" i="20" s="1"/>
  <c r="AA2" i="20"/>
  <c r="A2" i="20"/>
  <c r="AU1" i="20"/>
  <c r="AU69" i="20" s="1"/>
  <c r="AR1" i="20"/>
  <c r="AR79" i="20" s="1"/>
  <c r="AQ1" i="20"/>
  <c r="AP1" i="20"/>
  <c r="AP82" i="20" s="1"/>
  <c r="AO1" i="20"/>
  <c r="AO3" i="20" s="1"/>
  <c r="AJ1" i="20"/>
  <c r="AH1" i="20"/>
  <c r="AH2" i="20" s="1"/>
  <c r="AA1" i="20"/>
  <c r="A1" i="20"/>
  <c r="AP38" i="19"/>
  <c r="AO38" i="19"/>
  <c r="AV38" i="19" s="1"/>
  <c r="AI38" i="19"/>
  <c r="AH38" i="19"/>
  <c r="AF38" i="19"/>
  <c r="AE38" i="19"/>
  <c r="AD38" i="19"/>
  <c r="AC38" i="19"/>
  <c r="AB38" i="19"/>
  <c r="AA38" i="19"/>
  <c r="Z38" i="19"/>
  <c r="Y38" i="19"/>
  <c r="X38" i="19"/>
  <c r="W38" i="19"/>
  <c r="P38" i="19"/>
  <c r="O38" i="19"/>
  <c r="N38" i="19"/>
  <c r="M38" i="19"/>
  <c r="AT37" i="19"/>
  <c r="AP37" i="19"/>
  <c r="AO37" i="19"/>
  <c r="AV37" i="19" s="1"/>
  <c r="AI37" i="19"/>
  <c r="AH37" i="19"/>
  <c r="AF37" i="19"/>
  <c r="AE37" i="19"/>
  <c r="AD37" i="19"/>
  <c r="AC37" i="19"/>
  <c r="AA37" i="19"/>
  <c r="Z37" i="19"/>
  <c r="Y37" i="19"/>
  <c r="X37" i="19"/>
  <c r="W37" i="19"/>
  <c r="P37" i="19"/>
  <c r="O37" i="19"/>
  <c r="N37" i="19"/>
  <c r="M37" i="19"/>
  <c r="AI36" i="19"/>
  <c r="AH36" i="19"/>
  <c r="W36" i="19"/>
  <c r="AT35" i="19"/>
  <c r="AI35" i="19"/>
  <c r="AH35" i="19"/>
  <c r="AF35" i="19"/>
  <c r="AE35" i="19"/>
  <c r="AC35" i="19"/>
  <c r="AB35" i="19"/>
  <c r="AA35" i="19"/>
  <c r="Z35" i="19"/>
  <c r="Y35" i="19"/>
  <c r="X35" i="19"/>
  <c r="W35" i="19"/>
  <c r="P35" i="19"/>
  <c r="O35" i="19"/>
  <c r="AD35" i="19" s="1"/>
  <c r="N35" i="19"/>
  <c r="M35" i="19"/>
  <c r="AI34" i="19"/>
  <c r="AH34" i="19"/>
  <c r="AF34" i="19"/>
  <c r="AE34" i="19"/>
  <c r="AD34" i="19"/>
  <c r="AC34" i="19"/>
  <c r="AB34" i="19"/>
  <c r="AA34" i="19"/>
  <c r="Z34" i="19"/>
  <c r="Y34" i="19"/>
  <c r="X34" i="19"/>
  <c r="W34" i="19"/>
  <c r="P34" i="19"/>
  <c r="O34" i="19"/>
  <c r="N34" i="19"/>
  <c r="M34" i="19"/>
  <c r="AT33" i="19"/>
  <c r="AI33" i="19"/>
  <c r="AH33" i="19"/>
  <c r="AF33" i="19"/>
  <c r="AE33" i="19"/>
  <c r="AD33" i="19"/>
  <c r="AC33" i="19"/>
  <c r="AA33" i="19"/>
  <c r="Z33" i="19"/>
  <c r="Y33" i="19"/>
  <c r="X33" i="19"/>
  <c r="W33" i="19"/>
  <c r="P33" i="19"/>
  <c r="O33" i="19"/>
  <c r="N33" i="19"/>
  <c r="M33" i="19"/>
  <c r="AI32" i="19"/>
  <c r="AH32" i="19"/>
  <c r="W32" i="19"/>
  <c r="AT31" i="19"/>
  <c r="AP31" i="19"/>
  <c r="AI31" i="19"/>
  <c r="AH31" i="19"/>
  <c r="AF31" i="19"/>
  <c r="AE31" i="19"/>
  <c r="AB31" i="19"/>
  <c r="AA31" i="19"/>
  <c r="Z31" i="19"/>
  <c r="Y31" i="19"/>
  <c r="X31" i="19"/>
  <c r="W31" i="19"/>
  <c r="P31" i="19"/>
  <c r="O31" i="19"/>
  <c r="AD31" i="19" s="1"/>
  <c r="N31" i="19"/>
  <c r="M31" i="19"/>
  <c r="AI30" i="19"/>
  <c r="AH30" i="19"/>
  <c r="AF30" i="19"/>
  <c r="AE30" i="19"/>
  <c r="AB30" i="19"/>
  <c r="AA30" i="19"/>
  <c r="Z30" i="19"/>
  <c r="Y30" i="19"/>
  <c r="X30" i="19"/>
  <c r="W30" i="19"/>
  <c r="P30" i="19"/>
  <c r="O30" i="19"/>
  <c r="N30" i="19"/>
  <c r="AC30" i="19" s="1"/>
  <c r="M30" i="19"/>
  <c r="AT29" i="19"/>
  <c r="AO29" i="19"/>
  <c r="AI29" i="19"/>
  <c r="AH29" i="19"/>
  <c r="AF29" i="19"/>
  <c r="AE29" i="19"/>
  <c r="AC29" i="19"/>
  <c r="AA29" i="19"/>
  <c r="Z29" i="19"/>
  <c r="Y29" i="19"/>
  <c r="X29" i="19"/>
  <c r="W29" i="19"/>
  <c r="P29" i="19"/>
  <c r="O29" i="19"/>
  <c r="N29" i="19"/>
  <c r="M29" i="19"/>
  <c r="AB29" i="19" s="1"/>
  <c r="AT28" i="19"/>
  <c r="AI28" i="19"/>
  <c r="AH28" i="19"/>
  <c r="AF28" i="19"/>
  <c r="AE28" i="19"/>
  <c r="AD28" i="19"/>
  <c r="AB28" i="19"/>
  <c r="AA28" i="19"/>
  <c r="Z28" i="19"/>
  <c r="Y28" i="19"/>
  <c r="X28" i="19"/>
  <c r="W28" i="19"/>
  <c r="P28" i="19"/>
  <c r="O28" i="19"/>
  <c r="N28" i="19"/>
  <c r="M28" i="19"/>
  <c r="AN27" i="19"/>
  <c r="AI27" i="19"/>
  <c r="AT27" i="19" s="1"/>
  <c r="AH27" i="19"/>
  <c r="AF27" i="19"/>
  <c r="AE27" i="19"/>
  <c r="AA27" i="19"/>
  <c r="Z27" i="19"/>
  <c r="Y27" i="19"/>
  <c r="X27" i="19"/>
  <c r="W27" i="19"/>
  <c r="P27" i="19"/>
  <c r="O27" i="19"/>
  <c r="N27" i="19"/>
  <c r="AC27" i="19" s="1"/>
  <c r="M27" i="19"/>
  <c r="AO26" i="19"/>
  <c r="AI26" i="19"/>
  <c r="AH26" i="19"/>
  <c r="AF26" i="19"/>
  <c r="AE26" i="19"/>
  <c r="AA26" i="19"/>
  <c r="Z26" i="19"/>
  <c r="Y26" i="19"/>
  <c r="X26" i="19"/>
  <c r="W26" i="19"/>
  <c r="P26" i="19"/>
  <c r="O26" i="19"/>
  <c r="AD26" i="19" s="1"/>
  <c r="N26" i="19"/>
  <c r="AC26" i="19" s="1"/>
  <c r="M26" i="19"/>
  <c r="AB26" i="19" s="1"/>
  <c r="AT25" i="19"/>
  <c r="AJ25" i="19"/>
  <c r="AI25" i="19"/>
  <c r="AH25" i="19"/>
  <c r="AF25" i="19"/>
  <c r="AE25" i="19"/>
  <c r="AC25" i="19"/>
  <c r="AA25" i="19"/>
  <c r="Z25" i="19"/>
  <c r="Y25" i="19"/>
  <c r="X25" i="19"/>
  <c r="W25" i="19"/>
  <c r="P25" i="19"/>
  <c r="O25" i="19"/>
  <c r="AD25" i="19" s="1"/>
  <c r="N25" i="19"/>
  <c r="M25" i="19"/>
  <c r="AI24" i="19"/>
  <c r="AH24" i="19"/>
  <c r="AF24" i="19"/>
  <c r="AE24" i="19"/>
  <c r="AA24" i="19"/>
  <c r="Z24" i="19"/>
  <c r="Y24" i="19"/>
  <c r="X24" i="19"/>
  <c r="W24" i="19"/>
  <c r="P24" i="19"/>
  <c r="O24" i="19"/>
  <c r="AQ24" i="19" s="1"/>
  <c r="N24" i="19"/>
  <c r="AC24" i="19" s="1"/>
  <c r="M24" i="19"/>
  <c r="AB24" i="19" s="1"/>
  <c r="AT23" i="19"/>
  <c r="AJ23" i="19"/>
  <c r="AI23" i="19"/>
  <c r="AH23" i="19"/>
  <c r="AF23" i="19"/>
  <c r="AE23" i="19"/>
  <c r="AB23" i="19"/>
  <c r="AA23" i="19"/>
  <c r="Z23" i="19"/>
  <c r="Y23" i="19"/>
  <c r="X23" i="19"/>
  <c r="W23" i="19"/>
  <c r="P23" i="19"/>
  <c r="O23" i="19"/>
  <c r="N23" i="19"/>
  <c r="AO23" i="19" s="1"/>
  <c r="M23" i="19"/>
  <c r="AR23" i="19" s="1"/>
  <c r="AI22" i="19"/>
  <c r="AH22" i="19"/>
  <c r="W22" i="19"/>
  <c r="AT21" i="19"/>
  <c r="AJ21" i="19"/>
  <c r="AI21" i="19"/>
  <c r="AH21" i="19"/>
  <c r="AF21" i="19"/>
  <c r="AE21" i="19"/>
  <c r="AC21" i="19"/>
  <c r="AA21" i="19"/>
  <c r="Z21" i="19"/>
  <c r="Y21" i="19"/>
  <c r="X21" i="19"/>
  <c r="W21" i="19"/>
  <c r="P21" i="19"/>
  <c r="O21" i="19"/>
  <c r="AQ21" i="19" s="1"/>
  <c r="N21" i="19"/>
  <c r="M21" i="19"/>
  <c r="AR20" i="19"/>
  <c r="AI20" i="19"/>
  <c r="AH20" i="19"/>
  <c r="AF20" i="19"/>
  <c r="AE20" i="19"/>
  <c r="AA20" i="19"/>
  <c r="Z20" i="19"/>
  <c r="Y20" i="19"/>
  <c r="X20" i="19"/>
  <c r="W20" i="19"/>
  <c r="P20" i="19"/>
  <c r="O20" i="19"/>
  <c r="AQ20" i="19" s="1"/>
  <c r="N20" i="19"/>
  <c r="AC20" i="19" s="1"/>
  <c r="M20" i="19"/>
  <c r="AB20" i="19" s="1"/>
  <c r="AT19" i="19"/>
  <c r="AO19" i="19"/>
  <c r="AI19" i="19"/>
  <c r="AH19" i="19"/>
  <c r="AF19" i="19"/>
  <c r="AE19" i="19"/>
  <c r="AC19" i="19"/>
  <c r="AA19" i="19"/>
  <c r="Z19" i="19"/>
  <c r="Y19" i="19"/>
  <c r="X19" i="19"/>
  <c r="W19" i="19"/>
  <c r="P19" i="19"/>
  <c r="O19" i="19"/>
  <c r="AD19" i="19" s="1"/>
  <c r="N19" i="19"/>
  <c r="M19" i="19"/>
  <c r="AI18" i="19"/>
  <c r="AH18" i="19"/>
  <c r="W18" i="19"/>
  <c r="AT17" i="19"/>
  <c r="AP17" i="19"/>
  <c r="AO17" i="19"/>
  <c r="AV17" i="19" s="1"/>
  <c r="AJ17" i="19"/>
  <c r="AI17" i="19"/>
  <c r="AN17" i="19" s="1"/>
  <c r="AH17" i="19"/>
  <c r="AF17" i="19"/>
  <c r="AE17" i="19"/>
  <c r="AC17" i="19"/>
  <c r="AA17" i="19"/>
  <c r="Z17" i="19"/>
  <c r="Y17" i="19"/>
  <c r="X17" i="19"/>
  <c r="W17" i="19"/>
  <c r="P17" i="19"/>
  <c r="O17" i="19"/>
  <c r="AQ17" i="19" s="1"/>
  <c r="N17" i="19"/>
  <c r="M17" i="19"/>
  <c r="AR17" i="19" s="1"/>
  <c r="AU16" i="19"/>
  <c r="AP16" i="19"/>
  <c r="AN16" i="19"/>
  <c r="AI16" i="19"/>
  <c r="AT16" i="19" s="1"/>
  <c r="AH16" i="19"/>
  <c r="AF16" i="19"/>
  <c r="AE16" i="19"/>
  <c r="AD16" i="19"/>
  <c r="AB16" i="19"/>
  <c r="AA16" i="19"/>
  <c r="Z16" i="19"/>
  <c r="Y16" i="19"/>
  <c r="X16" i="19"/>
  <c r="W16" i="19"/>
  <c r="P16" i="19"/>
  <c r="O16" i="19"/>
  <c r="AQ16" i="19" s="1"/>
  <c r="N16" i="19"/>
  <c r="AC16" i="19" s="1"/>
  <c r="M16" i="19"/>
  <c r="AT15" i="19"/>
  <c r="AP15" i="19"/>
  <c r="AO15" i="19"/>
  <c r="AV15" i="19" s="1"/>
  <c r="AI15" i="19"/>
  <c r="AH15" i="19"/>
  <c r="AF15" i="19"/>
  <c r="AE15" i="19"/>
  <c r="AC15" i="19"/>
  <c r="AA15" i="19"/>
  <c r="Z15" i="19"/>
  <c r="Y15" i="19"/>
  <c r="X15" i="19"/>
  <c r="W15" i="19"/>
  <c r="P15" i="19"/>
  <c r="O15" i="19"/>
  <c r="AD15" i="19" s="1"/>
  <c r="N15" i="19"/>
  <c r="M15" i="19"/>
  <c r="AP14" i="19"/>
  <c r="AI14" i="19"/>
  <c r="AN14" i="19" s="1"/>
  <c r="AH14" i="19"/>
  <c r="AF14" i="19"/>
  <c r="AE14" i="19"/>
  <c r="AD14" i="19"/>
  <c r="AB14" i="19"/>
  <c r="AA14" i="19"/>
  <c r="Z14" i="19"/>
  <c r="Y14" i="19"/>
  <c r="X14" i="19"/>
  <c r="W14" i="19"/>
  <c r="P14" i="19"/>
  <c r="O14" i="19"/>
  <c r="AQ14" i="19" s="1"/>
  <c r="N14" i="19"/>
  <c r="M14" i="19"/>
  <c r="AT13" i="19"/>
  <c r="AP13" i="19"/>
  <c r="AO13" i="19"/>
  <c r="AV13" i="19" s="1"/>
  <c r="AI13" i="19"/>
  <c r="AN13" i="19" s="1"/>
  <c r="AH13" i="19"/>
  <c r="AF13" i="19"/>
  <c r="AE13" i="19"/>
  <c r="AC13" i="19"/>
  <c r="AA13" i="19"/>
  <c r="Z13" i="19"/>
  <c r="Y13" i="19"/>
  <c r="X13" i="19"/>
  <c r="W13" i="19"/>
  <c r="P13" i="19"/>
  <c r="O13" i="19"/>
  <c r="AD13" i="19" s="1"/>
  <c r="N13" i="19"/>
  <c r="M13" i="19"/>
  <c r="AR13" i="19" s="1"/>
  <c r="AI12" i="19"/>
  <c r="AH12" i="19"/>
  <c r="W12" i="19"/>
  <c r="AV11" i="19"/>
  <c r="AT11" i="19"/>
  <c r="AP11" i="19"/>
  <c r="AO11" i="19"/>
  <c r="AI11" i="19"/>
  <c r="AH11" i="19"/>
  <c r="AF11" i="19"/>
  <c r="AE11" i="19"/>
  <c r="AC11" i="19"/>
  <c r="AA11" i="19"/>
  <c r="Z11" i="19"/>
  <c r="Y11" i="19"/>
  <c r="X11" i="19"/>
  <c r="W11" i="19"/>
  <c r="P11" i="19"/>
  <c r="O11" i="19"/>
  <c r="AD11" i="19" s="1"/>
  <c r="N11" i="19"/>
  <c r="M11" i="19"/>
  <c r="AU10" i="19"/>
  <c r="AP10" i="19"/>
  <c r="AI10" i="19"/>
  <c r="AN10" i="19" s="1"/>
  <c r="AH10" i="19"/>
  <c r="AF10" i="19"/>
  <c r="AE10" i="19"/>
  <c r="AD10" i="19"/>
  <c r="AB10" i="19"/>
  <c r="AA10" i="19"/>
  <c r="Z10" i="19"/>
  <c r="Y10" i="19"/>
  <c r="X10" i="19"/>
  <c r="W10" i="19"/>
  <c r="P10" i="19"/>
  <c r="O10" i="19"/>
  <c r="AQ10" i="19" s="1"/>
  <c r="N10" i="19"/>
  <c r="M10" i="19"/>
  <c r="AT9" i="19"/>
  <c r="AQ9" i="19"/>
  <c r="AP9" i="19"/>
  <c r="AO9" i="19"/>
  <c r="AV9" i="19" s="1"/>
  <c r="AJ9" i="19"/>
  <c r="AI9" i="19"/>
  <c r="AN9" i="19" s="1"/>
  <c r="AH9" i="19"/>
  <c r="AF9" i="19"/>
  <c r="AE9" i="19"/>
  <c r="AC9" i="19"/>
  <c r="AA9" i="19"/>
  <c r="Z9" i="19"/>
  <c r="Y9" i="19"/>
  <c r="X9" i="19"/>
  <c r="W9" i="19"/>
  <c r="P9" i="19"/>
  <c r="O9" i="19"/>
  <c r="AD9" i="19" s="1"/>
  <c r="N9" i="19"/>
  <c r="M9" i="19"/>
  <c r="AR9" i="19" s="1"/>
  <c r="AU8" i="19"/>
  <c r="AR8" i="19"/>
  <c r="AP8" i="19"/>
  <c r="AI8" i="19"/>
  <c r="AH8" i="19"/>
  <c r="AF8" i="19"/>
  <c r="AE8" i="19"/>
  <c r="AD8" i="19"/>
  <c r="AB8" i="19"/>
  <c r="AA8" i="19"/>
  <c r="Z8" i="19"/>
  <c r="Y8" i="19"/>
  <c r="X8" i="19"/>
  <c r="W8" i="19"/>
  <c r="P8" i="19"/>
  <c r="O8" i="19"/>
  <c r="AQ8" i="19" s="1"/>
  <c r="N8" i="19"/>
  <c r="AO8" i="19" s="1"/>
  <c r="AV8" i="19" s="1"/>
  <c r="M8" i="19"/>
  <c r="AI7" i="19"/>
  <c r="AH7" i="19"/>
  <c r="W7" i="19"/>
  <c r="AU6" i="19"/>
  <c r="AI6" i="19"/>
  <c r="AN6" i="19" s="1"/>
  <c r="AH6" i="19"/>
  <c r="AF6" i="19"/>
  <c r="AE6" i="19"/>
  <c r="AD6" i="19"/>
  <c r="AB6" i="19"/>
  <c r="AA6" i="19"/>
  <c r="Z6" i="19"/>
  <c r="Y6" i="19"/>
  <c r="X6" i="19"/>
  <c r="W6" i="19"/>
  <c r="P6" i="19"/>
  <c r="O6" i="19"/>
  <c r="AQ6" i="19" s="1"/>
  <c r="N6" i="19"/>
  <c r="M6" i="19"/>
  <c r="AI5" i="19"/>
  <c r="AH5" i="19"/>
  <c r="W5" i="19"/>
  <c r="AI4" i="19"/>
  <c r="AU3" i="19"/>
  <c r="AQ3" i="19"/>
  <c r="AO3" i="19"/>
  <c r="AI3" i="19"/>
  <c r="AH3" i="19"/>
  <c r="AN2" i="19"/>
  <c r="AN28" i="19" s="1"/>
  <c r="AM2" i="19"/>
  <c r="AL2" i="19"/>
  <c r="AK2" i="19"/>
  <c r="AJ2" i="19"/>
  <c r="AH2" i="19"/>
  <c r="AA2" i="19"/>
  <c r="A2" i="19"/>
  <c r="AU1" i="19"/>
  <c r="AU28" i="19" s="1"/>
  <c r="AR1" i="19"/>
  <c r="AR35" i="19" s="1"/>
  <c r="AQ1" i="19"/>
  <c r="AQ25" i="19" s="1"/>
  <c r="AP1" i="19"/>
  <c r="AO1" i="19"/>
  <c r="AO24" i="19" s="1"/>
  <c r="AJ1" i="19"/>
  <c r="AA1" i="19"/>
  <c r="A1" i="19"/>
  <c r="AH1" i="19" s="1"/>
  <c r="AT55" i="18"/>
  <c r="AP55" i="18"/>
  <c r="AO55" i="18"/>
  <c r="AV55" i="18" s="1"/>
  <c r="AI55" i="18"/>
  <c r="AH55" i="18"/>
  <c r="AF55" i="18"/>
  <c r="AE55" i="18"/>
  <c r="AC55" i="18"/>
  <c r="AA55" i="18"/>
  <c r="Z55" i="18"/>
  <c r="Y55" i="18"/>
  <c r="X55" i="18"/>
  <c r="W55" i="18"/>
  <c r="P55" i="18"/>
  <c r="O55" i="18"/>
  <c r="AD55" i="18" s="1"/>
  <c r="N55" i="18"/>
  <c r="M55" i="18"/>
  <c r="AP54" i="18"/>
  <c r="AI54" i="18"/>
  <c r="AN54" i="18" s="1"/>
  <c r="AH54" i="18"/>
  <c r="AF54" i="18"/>
  <c r="AE54" i="18"/>
  <c r="AD54" i="18"/>
  <c r="AB54" i="18"/>
  <c r="AA54" i="18"/>
  <c r="Z54" i="18"/>
  <c r="Y54" i="18"/>
  <c r="X54" i="18"/>
  <c r="W54" i="18"/>
  <c r="P54" i="18"/>
  <c r="O54" i="18"/>
  <c r="AQ54" i="18" s="1"/>
  <c r="N54" i="18"/>
  <c r="M54" i="18"/>
  <c r="AT53" i="18"/>
  <c r="AP53" i="18"/>
  <c r="AO53" i="18"/>
  <c r="AV53" i="18" s="1"/>
  <c r="AI53" i="18"/>
  <c r="AN53" i="18" s="1"/>
  <c r="AH53" i="18"/>
  <c r="AF53" i="18"/>
  <c r="AE53" i="18"/>
  <c r="AC53" i="18"/>
  <c r="AA53" i="18"/>
  <c r="Z53" i="18"/>
  <c r="Y53" i="18"/>
  <c r="X53" i="18"/>
  <c r="W53" i="18"/>
  <c r="P53" i="18"/>
  <c r="O53" i="18"/>
  <c r="AD53" i="18" s="1"/>
  <c r="N53" i="18"/>
  <c r="M53" i="18"/>
  <c r="AR53" i="18" s="1"/>
  <c r="AR52" i="18"/>
  <c r="AP52" i="18"/>
  <c r="AI52" i="18"/>
  <c r="AH52" i="18"/>
  <c r="AF52" i="18"/>
  <c r="AE52" i="18"/>
  <c r="AD52" i="18"/>
  <c r="AB52" i="18"/>
  <c r="AA52" i="18"/>
  <c r="Z52" i="18"/>
  <c r="Y52" i="18"/>
  <c r="X52" i="18"/>
  <c r="W52" i="18"/>
  <c r="P52" i="18"/>
  <c r="O52" i="18"/>
  <c r="AQ52" i="18" s="1"/>
  <c r="N52" i="18"/>
  <c r="AO52" i="18" s="1"/>
  <c r="AV52" i="18" s="1"/>
  <c r="M52" i="18"/>
  <c r="AI51" i="18"/>
  <c r="AH51" i="18"/>
  <c r="W51" i="18"/>
  <c r="AI50" i="18"/>
  <c r="AN50" i="18" s="1"/>
  <c r="AH50" i="18"/>
  <c r="AF50" i="18"/>
  <c r="AE50" i="18"/>
  <c r="AD50" i="18"/>
  <c r="AB50" i="18"/>
  <c r="AA50" i="18"/>
  <c r="Z50" i="18"/>
  <c r="Y50" i="18"/>
  <c r="X50" i="18"/>
  <c r="W50" i="18"/>
  <c r="P50" i="18"/>
  <c r="O50" i="18"/>
  <c r="AQ50" i="18" s="1"/>
  <c r="N50" i="18"/>
  <c r="M50" i="18"/>
  <c r="AT49" i="18"/>
  <c r="AI49" i="18"/>
  <c r="AN49" i="18" s="1"/>
  <c r="AH49" i="18"/>
  <c r="AF49" i="18"/>
  <c r="AE49" i="18"/>
  <c r="AC49" i="18"/>
  <c r="AA49" i="18"/>
  <c r="Z49" i="18"/>
  <c r="Y49" i="18"/>
  <c r="X49" i="18"/>
  <c r="W49" i="18"/>
  <c r="P49" i="18"/>
  <c r="O49" i="18"/>
  <c r="AD49" i="18" s="1"/>
  <c r="N49" i="18"/>
  <c r="M49" i="18"/>
  <c r="AR49" i="18" s="1"/>
  <c r="AR48" i="18"/>
  <c r="AI48" i="18"/>
  <c r="AH48" i="18"/>
  <c r="AF48" i="18"/>
  <c r="AE48" i="18"/>
  <c r="AD48" i="18"/>
  <c r="AB48" i="18"/>
  <c r="AA48" i="18"/>
  <c r="Z48" i="18"/>
  <c r="Y48" i="18"/>
  <c r="X48" i="18"/>
  <c r="W48" i="18"/>
  <c r="P48" i="18"/>
  <c r="O48" i="18"/>
  <c r="AQ48" i="18" s="1"/>
  <c r="N48" i="18"/>
  <c r="AO48" i="18" s="1"/>
  <c r="M48" i="18"/>
  <c r="AT47" i="18"/>
  <c r="AJ47" i="18"/>
  <c r="AI47" i="18"/>
  <c r="AN47" i="18" s="1"/>
  <c r="AH47" i="18"/>
  <c r="AF47" i="18"/>
  <c r="AE47" i="18"/>
  <c r="AC47" i="18"/>
  <c r="AA47" i="18"/>
  <c r="Z47" i="18"/>
  <c r="Y47" i="18"/>
  <c r="X47" i="18"/>
  <c r="W47" i="18"/>
  <c r="P47" i="18"/>
  <c r="O47" i="18"/>
  <c r="AQ47" i="18" s="1"/>
  <c r="N47" i="18"/>
  <c r="M47" i="18"/>
  <c r="AR47" i="18" s="1"/>
  <c r="AU46" i="18"/>
  <c r="AN46" i="18"/>
  <c r="AI46" i="18"/>
  <c r="AT46" i="18" s="1"/>
  <c r="AH46" i="18"/>
  <c r="AF46" i="18"/>
  <c r="AE46" i="18"/>
  <c r="AD46" i="18"/>
  <c r="AB46" i="18"/>
  <c r="AA46" i="18"/>
  <c r="Z46" i="18"/>
  <c r="Y46" i="18"/>
  <c r="X46" i="18"/>
  <c r="W46" i="18"/>
  <c r="P46" i="18"/>
  <c r="O46" i="18"/>
  <c r="AQ46" i="18" s="1"/>
  <c r="N46" i="18"/>
  <c r="AC46" i="18" s="1"/>
  <c r="M46" i="18"/>
  <c r="AT45" i="18"/>
  <c r="AO45" i="18"/>
  <c r="AI45" i="18"/>
  <c r="AH45" i="18"/>
  <c r="AF45" i="18"/>
  <c r="AE45" i="18"/>
  <c r="AC45" i="18"/>
  <c r="AA45" i="18"/>
  <c r="Z45" i="18"/>
  <c r="Y45" i="18"/>
  <c r="X45" i="18"/>
  <c r="W45" i="18"/>
  <c r="P45" i="18"/>
  <c r="O45" i="18"/>
  <c r="AD45" i="18" s="1"/>
  <c r="N45" i="18"/>
  <c r="M45" i="18"/>
  <c r="AP44" i="18"/>
  <c r="AI44" i="18"/>
  <c r="AN44" i="18" s="1"/>
  <c r="AH44" i="18"/>
  <c r="AF44" i="18"/>
  <c r="AE44" i="18"/>
  <c r="AD44" i="18"/>
  <c r="AB44" i="18"/>
  <c r="AA44" i="18"/>
  <c r="Z44" i="18"/>
  <c r="Y44" i="18"/>
  <c r="X44" i="18"/>
  <c r="W44" i="18"/>
  <c r="P44" i="18"/>
  <c r="O44" i="18"/>
  <c r="AQ44" i="18" s="1"/>
  <c r="N44" i="18"/>
  <c r="M44" i="18"/>
  <c r="AT43" i="18"/>
  <c r="AP43" i="18"/>
  <c r="AO43" i="18"/>
  <c r="AV43" i="18" s="1"/>
  <c r="AI43" i="18"/>
  <c r="AN43" i="18" s="1"/>
  <c r="AH43" i="18"/>
  <c r="AF43" i="18"/>
  <c r="AE43" i="18"/>
  <c r="AC43" i="18"/>
  <c r="AA43" i="18"/>
  <c r="Z43" i="18"/>
  <c r="Y43" i="18"/>
  <c r="X43" i="18"/>
  <c r="W43" i="18"/>
  <c r="P43" i="18"/>
  <c r="O43" i="18"/>
  <c r="AD43" i="18" s="1"/>
  <c r="N43" i="18"/>
  <c r="M43" i="18"/>
  <c r="AR43" i="18" s="1"/>
  <c r="AI42" i="18"/>
  <c r="AH42" i="18"/>
  <c r="W42" i="18"/>
  <c r="AT41" i="18"/>
  <c r="AO41" i="18"/>
  <c r="AI41" i="18"/>
  <c r="AH41" i="18"/>
  <c r="AF41" i="18"/>
  <c r="AE41" i="18"/>
  <c r="AC41" i="18"/>
  <c r="AA41" i="18"/>
  <c r="Z41" i="18"/>
  <c r="Y41" i="18"/>
  <c r="X41" i="18"/>
  <c r="W41" i="18"/>
  <c r="P41" i="18"/>
  <c r="O41" i="18"/>
  <c r="AD41" i="18" s="1"/>
  <c r="N41" i="18"/>
  <c r="M41" i="18"/>
  <c r="AI40" i="18"/>
  <c r="AN40" i="18" s="1"/>
  <c r="AH40" i="18"/>
  <c r="AF40" i="18"/>
  <c r="AE40" i="18"/>
  <c r="AD40" i="18"/>
  <c r="AB40" i="18"/>
  <c r="AA40" i="18"/>
  <c r="Z40" i="18"/>
  <c r="Y40" i="18"/>
  <c r="X40" i="18"/>
  <c r="W40" i="18"/>
  <c r="P40" i="18"/>
  <c r="O40" i="18"/>
  <c r="AQ40" i="18" s="1"/>
  <c r="N40" i="18"/>
  <c r="M40" i="18"/>
  <c r="AT39" i="18"/>
  <c r="AI39" i="18"/>
  <c r="AN39" i="18" s="1"/>
  <c r="AH39" i="18"/>
  <c r="AF39" i="18"/>
  <c r="AE39" i="18"/>
  <c r="AC39" i="18"/>
  <c r="AA39" i="18"/>
  <c r="Z39" i="18"/>
  <c r="Y39" i="18"/>
  <c r="X39" i="18"/>
  <c r="W39" i="18"/>
  <c r="P39" i="18"/>
  <c r="O39" i="18"/>
  <c r="AD39" i="18" s="1"/>
  <c r="N39" i="18"/>
  <c r="M39" i="18"/>
  <c r="AR39" i="18" s="1"/>
  <c r="AI38" i="18"/>
  <c r="AH38" i="18"/>
  <c r="W38" i="18"/>
  <c r="AV37" i="18"/>
  <c r="AT37" i="18"/>
  <c r="AP37" i="18"/>
  <c r="AO37" i="18"/>
  <c r="AI37" i="18"/>
  <c r="AH37" i="18"/>
  <c r="AF37" i="18"/>
  <c r="AE37" i="18"/>
  <c r="AC37" i="18"/>
  <c r="AA37" i="18"/>
  <c r="Z37" i="18"/>
  <c r="Y37" i="18"/>
  <c r="X37" i="18"/>
  <c r="W37" i="18"/>
  <c r="P37" i="18"/>
  <c r="O37" i="18"/>
  <c r="AD37" i="18" s="1"/>
  <c r="N37" i="18"/>
  <c r="M37" i="18"/>
  <c r="AP36" i="18"/>
  <c r="AI36" i="18"/>
  <c r="AN36" i="18" s="1"/>
  <c r="AH36" i="18"/>
  <c r="AF36" i="18"/>
  <c r="AE36" i="18"/>
  <c r="AD36" i="18"/>
  <c r="AB36" i="18"/>
  <c r="AA36" i="18"/>
  <c r="Z36" i="18"/>
  <c r="Y36" i="18"/>
  <c r="X36" i="18"/>
  <c r="W36" i="18"/>
  <c r="P36" i="18"/>
  <c r="O36" i="18"/>
  <c r="AQ36" i="18" s="1"/>
  <c r="N36" i="18"/>
  <c r="M36" i="18"/>
  <c r="AT35" i="18"/>
  <c r="AP35" i="18"/>
  <c r="AI35" i="18"/>
  <c r="AN35" i="18" s="1"/>
  <c r="AH35" i="18"/>
  <c r="AF35" i="18"/>
  <c r="AE35" i="18"/>
  <c r="AC35" i="18"/>
  <c r="AA35" i="18"/>
  <c r="Z35" i="18"/>
  <c r="Y35" i="18"/>
  <c r="X35" i="18"/>
  <c r="W35" i="18"/>
  <c r="P35" i="18"/>
  <c r="O35" i="18"/>
  <c r="AD35" i="18" s="1"/>
  <c r="N35" i="18"/>
  <c r="AO35" i="18" s="1"/>
  <c r="AV35" i="18" s="1"/>
  <c r="M35" i="18"/>
  <c r="AR35" i="18" s="1"/>
  <c r="AR34" i="18"/>
  <c r="AP34" i="18"/>
  <c r="AI34" i="18"/>
  <c r="AH34" i="18"/>
  <c r="AF34" i="18"/>
  <c r="AE34" i="18"/>
  <c r="AD34" i="18"/>
  <c r="AB34" i="18"/>
  <c r="AA34" i="18"/>
  <c r="Z34" i="18"/>
  <c r="Y34" i="18"/>
  <c r="X34" i="18"/>
  <c r="W34" i="18"/>
  <c r="P34" i="18"/>
  <c r="O34" i="18"/>
  <c r="AQ34" i="18" s="1"/>
  <c r="N34" i="18"/>
  <c r="AO34" i="18" s="1"/>
  <c r="AV34" i="18" s="1"/>
  <c r="M34" i="18"/>
  <c r="AT33" i="18"/>
  <c r="AP33" i="18"/>
  <c r="AO33" i="18"/>
  <c r="AV33" i="18" s="1"/>
  <c r="AJ33" i="18"/>
  <c r="AI33" i="18"/>
  <c r="AN33" i="18" s="1"/>
  <c r="AH33" i="18"/>
  <c r="AF33" i="18"/>
  <c r="AE33" i="18"/>
  <c r="AC33" i="18"/>
  <c r="AA33" i="18"/>
  <c r="Z33" i="18"/>
  <c r="Y33" i="18"/>
  <c r="X33" i="18"/>
  <c r="W33" i="18"/>
  <c r="P33" i="18"/>
  <c r="O33" i="18"/>
  <c r="AQ33" i="18" s="1"/>
  <c r="N33" i="18"/>
  <c r="M33" i="18"/>
  <c r="AR33" i="18" s="1"/>
  <c r="AI32" i="18"/>
  <c r="AH32" i="18"/>
  <c r="W32" i="18"/>
  <c r="AT31" i="18"/>
  <c r="AQ31" i="18"/>
  <c r="AP31" i="18"/>
  <c r="AI31" i="18"/>
  <c r="AN31" i="18" s="1"/>
  <c r="AH31" i="18"/>
  <c r="AF31" i="18"/>
  <c r="AE31" i="18"/>
  <c r="AC31" i="18"/>
  <c r="AA31" i="18"/>
  <c r="Z31" i="18"/>
  <c r="Y31" i="18"/>
  <c r="X31" i="18"/>
  <c r="W31" i="18"/>
  <c r="P31" i="18"/>
  <c r="O31" i="18"/>
  <c r="AD31" i="18" s="1"/>
  <c r="N31" i="18"/>
  <c r="AO31" i="18" s="1"/>
  <c r="AV31" i="18" s="1"/>
  <c r="M31" i="18"/>
  <c r="AR31" i="18" s="1"/>
  <c r="AR30" i="18"/>
  <c r="AP30" i="18"/>
  <c r="AI30" i="18"/>
  <c r="AH30" i="18"/>
  <c r="AF30" i="18"/>
  <c r="AE30" i="18"/>
  <c r="AD30" i="18"/>
  <c r="AB30" i="18"/>
  <c r="AA30" i="18"/>
  <c r="Z30" i="18"/>
  <c r="Y30" i="18"/>
  <c r="X30" i="18"/>
  <c r="W30" i="18"/>
  <c r="P30" i="18"/>
  <c r="O30" i="18"/>
  <c r="AQ30" i="18" s="1"/>
  <c r="N30" i="18"/>
  <c r="AO30" i="18" s="1"/>
  <c r="AV30" i="18" s="1"/>
  <c r="M30" i="18"/>
  <c r="AT29" i="18"/>
  <c r="AP29" i="18"/>
  <c r="AO29" i="18"/>
  <c r="AV29" i="18" s="1"/>
  <c r="AJ29" i="18"/>
  <c r="AI29" i="18"/>
  <c r="AN29" i="18" s="1"/>
  <c r="AH29" i="18"/>
  <c r="AF29" i="18"/>
  <c r="AE29" i="18"/>
  <c r="AC29" i="18"/>
  <c r="AA29" i="18"/>
  <c r="Z29" i="18"/>
  <c r="Y29" i="18"/>
  <c r="X29" i="18"/>
  <c r="W29" i="18"/>
  <c r="P29" i="18"/>
  <c r="O29" i="18"/>
  <c r="AQ29" i="18" s="1"/>
  <c r="N29" i="18"/>
  <c r="M29" i="18"/>
  <c r="AR29" i="18" s="1"/>
  <c r="AU28" i="18"/>
  <c r="AP28" i="18"/>
  <c r="AN28" i="18"/>
  <c r="AI28" i="18"/>
  <c r="AT28" i="18" s="1"/>
  <c r="AH28" i="18"/>
  <c r="AF28" i="18"/>
  <c r="AE28" i="18"/>
  <c r="AD28" i="18"/>
  <c r="AB28" i="18"/>
  <c r="AA28" i="18"/>
  <c r="Z28" i="18"/>
  <c r="Y28" i="18"/>
  <c r="X28" i="18"/>
  <c r="W28" i="18"/>
  <c r="P28" i="18"/>
  <c r="O28" i="18"/>
  <c r="AQ28" i="18" s="1"/>
  <c r="N28" i="18"/>
  <c r="AC28" i="18" s="1"/>
  <c r="M28" i="18"/>
  <c r="AT27" i="18"/>
  <c r="AP27" i="18"/>
  <c r="AO27" i="18"/>
  <c r="AV27" i="18" s="1"/>
  <c r="AI27" i="18"/>
  <c r="AH27" i="18"/>
  <c r="AF27" i="18"/>
  <c r="AE27" i="18"/>
  <c r="AC27" i="18"/>
  <c r="AA27" i="18"/>
  <c r="Z27" i="18"/>
  <c r="Y27" i="18"/>
  <c r="X27" i="18"/>
  <c r="W27" i="18"/>
  <c r="P27" i="18"/>
  <c r="O27" i="18"/>
  <c r="AD27" i="18" s="1"/>
  <c r="N27" i="18"/>
  <c r="M27" i="18"/>
  <c r="AP26" i="18"/>
  <c r="AI26" i="18"/>
  <c r="AN26" i="18" s="1"/>
  <c r="AH26" i="18"/>
  <c r="AF26" i="18"/>
  <c r="AE26" i="18"/>
  <c r="AD26" i="18"/>
  <c r="AB26" i="18"/>
  <c r="AA26" i="18"/>
  <c r="Z26" i="18"/>
  <c r="Y26" i="18"/>
  <c r="X26" i="18"/>
  <c r="W26" i="18"/>
  <c r="P26" i="18"/>
  <c r="O26" i="18"/>
  <c r="AQ26" i="18" s="1"/>
  <c r="N26" i="18"/>
  <c r="M26" i="18"/>
  <c r="AI25" i="18"/>
  <c r="AH25" i="18"/>
  <c r="W25" i="18"/>
  <c r="AU24" i="18"/>
  <c r="AN24" i="18"/>
  <c r="AI24" i="18"/>
  <c r="AT24" i="18" s="1"/>
  <c r="AH24" i="18"/>
  <c r="AF24" i="18"/>
  <c r="AE24" i="18"/>
  <c r="AD24" i="18"/>
  <c r="AB24" i="18"/>
  <c r="AA24" i="18"/>
  <c r="Z24" i="18"/>
  <c r="Y24" i="18"/>
  <c r="X24" i="18"/>
  <c r="W24" i="18"/>
  <c r="P24" i="18"/>
  <c r="O24" i="18"/>
  <c r="AQ24" i="18" s="1"/>
  <c r="N24" i="18"/>
  <c r="AC24" i="18" s="1"/>
  <c r="M24" i="18"/>
  <c r="AT23" i="18"/>
  <c r="AP23" i="18"/>
  <c r="AO23" i="18"/>
  <c r="AV23" i="18" s="1"/>
  <c r="AI23" i="18"/>
  <c r="AH23" i="18"/>
  <c r="AF23" i="18"/>
  <c r="AE23" i="18"/>
  <c r="AC23" i="18"/>
  <c r="AA23" i="18"/>
  <c r="Z23" i="18"/>
  <c r="Y23" i="18"/>
  <c r="X23" i="18"/>
  <c r="W23" i="18"/>
  <c r="P23" i="18"/>
  <c r="O23" i="18"/>
  <c r="AD23" i="18" s="1"/>
  <c r="N23" i="18"/>
  <c r="M23" i="18"/>
  <c r="AI22" i="18"/>
  <c r="AN22" i="18" s="1"/>
  <c r="AH22" i="18"/>
  <c r="AF22" i="18"/>
  <c r="AE22" i="18"/>
  <c r="AD22" i="18"/>
  <c r="AB22" i="18"/>
  <c r="AA22" i="18"/>
  <c r="Z22" i="18"/>
  <c r="Y22" i="18"/>
  <c r="X22" i="18"/>
  <c r="W22" i="18"/>
  <c r="P22" i="18"/>
  <c r="O22" i="18"/>
  <c r="AQ22" i="18" s="1"/>
  <c r="N22" i="18"/>
  <c r="M22" i="18"/>
  <c r="AT21" i="18"/>
  <c r="AI21" i="18"/>
  <c r="AN21" i="18" s="1"/>
  <c r="AH21" i="18"/>
  <c r="AF21" i="18"/>
  <c r="AE21" i="18"/>
  <c r="AC21" i="18"/>
  <c r="AA21" i="18"/>
  <c r="Z21" i="18"/>
  <c r="Y21" i="18"/>
  <c r="X21" i="18"/>
  <c r="W21" i="18"/>
  <c r="P21" i="18"/>
  <c r="O21" i="18"/>
  <c r="AD21" i="18" s="1"/>
  <c r="N21" i="18"/>
  <c r="M21" i="18"/>
  <c r="AR21" i="18" s="1"/>
  <c r="AI20" i="18"/>
  <c r="AH20" i="18"/>
  <c r="W20" i="18"/>
  <c r="AV19" i="18"/>
  <c r="AT19" i="18"/>
  <c r="AP19" i="18"/>
  <c r="AO19" i="18"/>
  <c r="AI19" i="18"/>
  <c r="AH19" i="18"/>
  <c r="AF19" i="18"/>
  <c r="AE19" i="18"/>
  <c r="AC19" i="18"/>
  <c r="AA19" i="18"/>
  <c r="Z19" i="18"/>
  <c r="Y19" i="18"/>
  <c r="X19" i="18"/>
  <c r="W19" i="18"/>
  <c r="P19" i="18"/>
  <c r="O19" i="18"/>
  <c r="AD19" i="18" s="1"/>
  <c r="N19" i="18"/>
  <c r="M19" i="18"/>
  <c r="AP18" i="18"/>
  <c r="AI18" i="18"/>
  <c r="AN18" i="18" s="1"/>
  <c r="AH18" i="18"/>
  <c r="AF18" i="18"/>
  <c r="AE18" i="18"/>
  <c r="AD18" i="18"/>
  <c r="AB18" i="18"/>
  <c r="AA18" i="18"/>
  <c r="Z18" i="18"/>
  <c r="Y18" i="18"/>
  <c r="X18" i="18"/>
  <c r="W18" i="18"/>
  <c r="P18" i="18"/>
  <c r="O18" i="18"/>
  <c r="AQ18" i="18" s="1"/>
  <c r="N18" i="18"/>
  <c r="M18" i="18"/>
  <c r="AT17" i="18"/>
  <c r="AP17" i="18"/>
  <c r="AO17" i="18"/>
  <c r="AV17" i="18" s="1"/>
  <c r="AJ17" i="18"/>
  <c r="AI17" i="18"/>
  <c r="AN17" i="18" s="1"/>
  <c r="AH17" i="18"/>
  <c r="AF17" i="18"/>
  <c r="AE17" i="18"/>
  <c r="AC17" i="18"/>
  <c r="AA17" i="18"/>
  <c r="Z17" i="18"/>
  <c r="Y17" i="18"/>
  <c r="X17" i="18"/>
  <c r="W17" i="18"/>
  <c r="P17" i="18"/>
  <c r="O17" i="18"/>
  <c r="AD17" i="18" s="1"/>
  <c r="N17" i="18"/>
  <c r="M17" i="18"/>
  <c r="AR17" i="18" s="1"/>
  <c r="AU16" i="18"/>
  <c r="AR16" i="18"/>
  <c r="AP16" i="18"/>
  <c r="AI16" i="18"/>
  <c r="AH16" i="18"/>
  <c r="AF16" i="18"/>
  <c r="AE16" i="18"/>
  <c r="AD16" i="18"/>
  <c r="AB16" i="18"/>
  <c r="AA16" i="18"/>
  <c r="Z16" i="18"/>
  <c r="Y16" i="18"/>
  <c r="X16" i="18"/>
  <c r="W16" i="18"/>
  <c r="P16" i="18"/>
  <c r="O16" i="18"/>
  <c r="AQ16" i="18" s="1"/>
  <c r="N16" i="18"/>
  <c r="AO16" i="18" s="1"/>
  <c r="AV16" i="18" s="1"/>
  <c r="M16" i="18"/>
  <c r="AT15" i="18"/>
  <c r="AP15" i="18"/>
  <c r="AO15" i="18"/>
  <c r="AV15" i="18" s="1"/>
  <c r="AJ15" i="18"/>
  <c r="AI15" i="18"/>
  <c r="AN15" i="18" s="1"/>
  <c r="AH15" i="18"/>
  <c r="AF15" i="18"/>
  <c r="AE15" i="18"/>
  <c r="AC15" i="18"/>
  <c r="AA15" i="18"/>
  <c r="Z15" i="18"/>
  <c r="Y15" i="18"/>
  <c r="X15" i="18"/>
  <c r="W15" i="18"/>
  <c r="P15" i="18"/>
  <c r="O15" i="18"/>
  <c r="AQ15" i="18" s="1"/>
  <c r="N15" i="18"/>
  <c r="M15" i="18"/>
  <c r="AR15" i="18" s="1"/>
  <c r="AU14" i="18"/>
  <c r="AP14" i="18"/>
  <c r="AN14" i="18"/>
  <c r="AI14" i="18"/>
  <c r="AT14" i="18" s="1"/>
  <c r="AH14" i="18"/>
  <c r="AF14" i="18"/>
  <c r="AE14" i="18"/>
  <c r="AD14" i="18"/>
  <c r="AB14" i="18"/>
  <c r="AA14" i="18"/>
  <c r="Z14" i="18"/>
  <c r="Y14" i="18"/>
  <c r="X14" i="18"/>
  <c r="W14" i="18"/>
  <c r="P14" i="18"/>
  <c r="O14" i="18"/>
  <c r="AQ14" i="18" s="1"/>
  <c r="N14" i="18"/>
  <c r="AC14" i="18" s="1"/>
  <c r="M14" i="18"/>
  <c r="AT13" i="18"/>
  <c r="AP13" i="18"/>
  <c r="AO13" i="18"/>
  <c r="AV13" i="18" s="1"/>
  <c r="AI13" i="18"/>
  <c r="AH13" i="18"/>
  <c r="AF13" i="18"/>
  <c r="AE13" i="18"/>
  <c r="AC13" i="18"/>
  <c r="AA13" i="18"/>
  <c r="Z13" i="18"/>
  <c r="Y13" i="18"/>
  <c r="X13" i="18"/>
  <c r="W13" i="18"/>
  <c r="P13" i="18"/>
  <c r="O13" i="18"/>
  <c r="AD13" i="18" s="1"/>
  <c r="N13" i="18"/>
  <c r="M13" i="18"/>
  <c r="AU12" i="18"/>
  <c r="AP12" i="18"/>
  <c r="AI12" i="18"/>
  <c r="AN12" i="18" s="1"/>
  <c r="AH12" i="18"/>
  <c r="AF12" i="18"/>
  <c r="AE12" i="18"/>
  <c r="AD12" i="18"/>
  <c r="AB12" i="18"/>
  <c r="AA12" i="18"/>
  <c r="Z12" i="18"/>
  <c r="Y12" i="18"/>
  <c r="X12" i="18"/>
  <c r="W12" i="18"/>
  <c r="P12" i="18"/>
  <c r="O12" i="18"/>
  <c r="AQ12" i="18" s="1"/>
  <c r="N12" i="18"/>
  <c r="M12" i="18"/>
  <c r="AT11" i="18"/>
  <c r="AP11" i="18"/>
  <c r="AO11" i="18"/>
  <c r="AV11" i="18" s="1"/>
  <c r="AJ11" i="18"/>
  <c r="AI11" i="18"/>
  <c r="AN11" i="18" s="1"/>
  <c r="AH11" i="18"/>
  <c r="AF11" i="18"/>
  <c r="AE11" i="18"/>
  <c r="AC11" i="18"/>
  <c r="AA11" i="18"/>
  <c r="Z11" i="18"/>
  <c r="Y11" i="18"/>
  <c r="X11" i="18"/>
  <c r="W11" i="18"/>
  <c r="P11" i="18"/>
  <c r="O11" i="18"/>
  <c r="AD11" i="18" s="1"/>
  <c r="N11" i="18"/>
  <c r="M11" i="18"/>
  <c r="AR11" i="18" s="1"/>
  <c r="AU10" i="18"/>
  <c r="AR10" i="18"/>
  <c r="AP10" i="18"/>
  <c r="AI10" i="18"/>
  <c r="AH10" i="18"/>
  <c r="AF10" i="18"/>
  <c r="AE10" i="18"/>
  <c r="AD10" i="18"/>
  <c r="AB10" i="18"/>
  <c r="AA10" i="18"/>
  <c r="Z10" i="18"/>
  <c r="Y10" i="18"/>
  <c r="X10" i="18"/>
  <c r="W10" i="18"/>
  <c r="P10" i="18"/>
  <c r="O10" i="18"/>
  <c r="AQ10" i="18" s="1"/>
  <c r="N10" i="18"/>
  <c r="AO10" i="18" s="1"/>
  <c r="AV10" i="18" s="1"/>
  <c r="M10" i="18"/>
  <c r="AT9" i="18"/>
  <c r="AP9" i="18"/>
  <c r="AO9" i="18"/>
  <c r="AV9" i="18" s="1"/>
  <c r="AJ9" i="18"/>
  <c r="AI9" i="18"/>
  <c r="AN9" i="18" s="1"/>
  <c r="AH9" i="18"/>
  <c r="AF9" i="18"/>
  <c r="AE9" i="18"/>
  <c r="AC9" i="18"/>
  <c r="AA9" i="18"/>
  <c r="Z9" i="18"/>
  <c r="Y9" i="18"/>
  <c r="X9" i="18"/>
  <c r="W9" i="18"/>
  <c r="P9" i="18"/>
  <c r="O9" i="18"/>
  <c r="AQ9" i="18" s="1"/>
  <c r="N9" i="18"/>
  <c r="M9" i="18"/>
  <c r="AR9" i="18" s="1"/>
  <c r="AU8" i="18"/>
  <c r="AP8" i="18"/>
  <c r="AN8" i="18"/>
  <c r="AI8" i="18"/>
  <c r="AT8" i="18" s="1"/>
  <c r="AH8" i="18"/>
  <c r="AF8" i="18"/>
  <c r="AE8" i="18"/>
  <c r="AD8" i="18"/>
  <c r="AB8" i="18"/>
  <c r="AA8" i="18"/>
  <c r="Z8" i="18"/>
  <c r="Y8" i="18"/>
  <c r="X8" i="18"/>
  <c r="W8" i="18"/>
  <c r="P8" i="18"/>
  <c r="O8" i="18"/>
  <c r="AQ8" i="18" s="1"/>
  <c r="N8" i="18"/>
  <c r="AC8" i="18" s="1"/>
  <c r="M8" i="18"/>
  <c r="AV7" i="18"/>
  <c r="AU7" i="18"/>
  <c r="AT7" i="18"/>
  <c r="AP7" i="18"/>
  <c r="AO7" i="18"/>
  <c r="AJ7" i="18"/>
  <c r="AI7" i="18"/>
  <c r="AH7" i="18"/>
  <c r="AF7" i="18"/>
  <c r="AE7" i="18"/>
  <c r="AC7" i="18"/>
  <c r="AA7" i="18"/>
  <c r="Z7" i="18"/>
  <c r="Y7" i="18"/>
  <c r="X7" i="18"/>
  <c r="W7" i="18"/>
  <c r="P7" i="18"/>
  <c r="O7" i="18"/>
  <c r="AD7" i="18" s="1"/>
  <c r="N7" i="18"/>
  <c r="M7" i="18"/>
  <c r="AU6" i="18"/>
  <c r="AP6" i="18"/>
  <c r="AI6" i="18"/>
  <c r="AN6" i="18" s="1"/>
  <c r="AH6" i="18"/>
  <c r="AF6" i="18"/>
  <c r="AE6" i="18"/>
  <c r="AD6" i="18"/>
  <c r="AB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U3" i="18"/>
  <c r="AQ3" i="18"/>
  <c r="AO3" i="18"/>
  <c r="AI3" i="18"/>
  <c r="AH3" i="18"/>
  <c r="AN2" i="18"/>
  <c r="AN55" i="18" s="1"/>
  <c r="AM2" i="18"/>
  <c r="AL2" i="18"/>
  <c r="AK2" i="18"/>
  <c r="AJ2" i="18"/>
  <c r="AJ55" i="18" s="1"/>
  <c r="AA2" i="18"/>
  <c r="A2" i="18"/>
  <c r="AU1" i="18"/>
  <c r="AU55" i="18" s="1"/>
  <c r="AR1" i="18"/>
  <c r="AR3" i="18" s="1"/>
  <c r="AQ1" i="18"/>
  <c r="AP1" i="18"/>
  <c r="AO1" i="18"/>
  <c r="AO49" i="18" s="1"/>
  <c r="AJ1" i="18"/>
  <c r="AA1" i="18"/>
  <c r="A1" i="18"/>
  <c r="AH1" i="18" s="1"/>
  <c r="AH2" i="18" s="1"/>
  <c r="AT15" i="17"/>
  <c r="AO15" i="17"/>
  <c r="AI15" i="17"/>
  <c r="AH15" i="17"/>
  <c r="AF15" i="17"/>
  <c r="AE15" i="17"/>
  <c r="AC15" i="17"/>
  <c r="AA15" i="17"/>
  <c r="Z15" i="17"/>
  <c r="Y15" i="17"/>
  <c r="X15" i="17"/>
  <c r="W15" i="17"/>
  <c r="P15" i="17"/>
  <c r="O15" i="17"/>
  <c r="AD15" i="17" s="1"/>
  <c r="N15" i="17"/>
  <c r="M15" i="17"/>
  <c r="AU14" i="17"/>
  <c r="AI14" i="17"/>
  <c r="AN14" i="17" s="1"/>
  <c r="AH14" i="17"/>
  <c r="AF14" i="17"/>
  <c r="AE14" i="17"/>
  <c r="AD14" i="17"/>
  <c r="AB14" i="17"/>
  <c r="AA14" i="17"/>
  <c r="Z14" i="17"/>
  <c r="Y14" i="17"/>
  <c r="X14" i="17"/>
  <c r="W14" i="17"/>
  <c r="P14" i="17"/>
  <c r="O14" i="17"/>
  <c r="AQ14" i="17" s="1"/>
  <c r="N14" i="17"/>
  <c r="M14" i="17"/>
  <c r="AI13" i="17"/>
  <c r="AH13" i="17"/>
  <c r="W13" i="17"/>
  <c r="AU12" i="17"/>
  <c r="AN12" i="17"/>
  <c r="AI12" i="17"/>
  <c r="AT12" i="17" s="1"/>
  <c r="AH12" i="17"/>
  <c r="AF12" i="17"/>
  <c r="AE12" i="17"/>
  <c r="AD12" i="17"/>
  <c r="AB12" i="17"/>
  <c r="AA12" i="17"/>
  <c r="Z12" i="17"/>
  <c r="Y12" i="17"/>
  <c r="X12" i="17"/>
  <c r="W12" i="17"/>
  <c r="P12" i="17"/>
  <c r="O12" i="17"/>
  <c r="AQ12" i="17" s="1"/>
  <c r="N12" i="17"/>
  <c r="AC12" i="17" s="1"/>
  <c r="M12" i="17"/>
  <c r="AT11" i="17"/>
  <c r="AP11" i="17"/>
  <c r="AO11" i="17"/>
  <c r="AV11" i="17" s="1"/>
  <c r="AI11" i="17"/>
  <c r="AH11" i="17"/>
  <c r="AF11" i="17"/>
  <c r="AE11" i="17"/>
  <c r="AC11" i="17"/>
  <c r="AA11" i="17"/>
  <c r="Z11" i="17"/>
  <c r="Y11" i="17"/>
  <c r="X11" i="17"/>
  <c r="W11" i="17"/>
  <c r="P11" i="17"/>
  <c r="O11" i="17"/>
  <c r="AD11" i="17" s="1"/>
  <c r="N11" i="17"/>
  <c r="M11" i="17"/>
  <c r="AU10" i="17"/>
  <c r="AP10" i="17"/>
  <c r="AI10" i="17"/>
  <c r="AN10" i="17" s="1"/>
  <c r="AH10" i="17"/>
  <c r="AF10" i="17"/>
  <c r="AE10" i="17"/>
  <c r="AD10" i="17"/>
  <c r="AB10" i="17"/>
  <c r="AA10" i="17"/>
  <c r="Z10" i="17"/>
  <c r="Y10" i="17"/>
  <c r="X10" i="17"/>
  <c r="W10" i="17"/>
  <c r="P10" i="17"/>
  <c r="O10" i="17"/>
  <c r="AQ10" i="17" s="1"/>
  <c r="N10" i="17"/>
  <c r="M10" i="17"/>
  <c r="AT9" i="17"/>
  <c r="AQ9" i="17"/>
  <c r="AO9" i="17"/>
  <c r="AJ9" i="17"/>
  <c r="AI9" i="17"/>
  <c r="AN9" i="17" s="1"/>
  <c r="AH9" i="17"/>
  <c r="AF9" i="17"/>
  <c r="AE9" i="17"/>
  <c r="AC9" i="17"/>
  <c r="AA9" i="17"/>
  <c r="Z9" i="17"/>
  <c r="Y9" i="17"/>
  <c r="X9" i="17"/>
  <c r="W9" i="17"/>
  <c r="P9" i="17"/>
  <c r="O9" i="17"/>
  <c r="AD9" i="17" s="1"/>
  <c r="N9" i="17"/>
  <c r="M9" i="17"/>
  <c r="AI8" i="17"/>
  <c r="AH8" i="17"/>
  <c r="W8" i="17"/>
  <c r="AT7" i="17"/>
  <c r="AO7" i="17"/>
  <c r="AJ7" i="17"/>
  <c r="AI7" i="17"/>
  <c r="AH7" i="17"/>
  <c r="AF7" i="17"/>
  <c r="AE7" i="17"/>
  <c r="AC7" i="17"/>
  <c r="AA7" i="17"/>
  <c r="Z7" i="17"/>
  <c r="Y7" i="17"/>
  <c r="X7" i="17"/>
  <c r="W7" i="17"/>
  <c r="P7" i="17"/>
  <c r="O7" i="17"/>
  <c r="AD7" i="17" s="1"/>
  <c r="N7" i="17"/>
  <c r="M7" i="17"/>
  <c r="AU6" i="17"/>
  <c r="AI6" i="17"/>
  <c r="AN6" i="17" s="1"/>
  <c r="AH6" i="17"/>
  <c r="AF6" i="17"/>
  <c r="AE6" i="17"/>
  <c r="AD6" i="17"/>
  <c r="AB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U3" i="17"/>
  <c r="AQ3" i="17"/>
  <c r="AO3" i="17"/>
  <c r="AI3" i="17"/>
  <c r="AH3" i="17"/>
  <c r="AN2" i="17"/>
  <c r="AN15" i="17" s="1"/>
  <c r="AM2" i="17"/>
  <c r="AL2" i="17"/>
  <c r="AK2" i="17"/>
  <c r="AJ2" i="17"/>
  <c r="AJ15" i="17" s="1"/>
  <c r="AH2" i="17"/>
  <c r="AA2" i="17"/>
  <c r="A2" i="17"/>
  <c r="AU1" i="17"/>
  <c r="AU15" i="17" s="1"/>
  <c r="AR1" i="17"/>
  <c r="AQ1" i="17"/>
  <c r="AP1" i="17"/>
  <c r="AP14" i="17" s="1"/>
  <c r="AO1" i="17"/>
  <c r="AJ1" i="17"/>
  <c r="AA1" i="17"/>
  <c r="A1" i="17"/>
  <c r="AH1" i="17" s="1"/>
  <c r="AT84" i="16"/>
  <c r="AI84" i="16"/>
  <c r="AH84" i="16"/>
  <c r="AF84" i="16"/>
  <c r="AE84" i="16"/>
  <c r="AC84" i="16"/>
  <c r="AA84" i="16"/>
  <c r="Z84" i="16"/>
  <c r="Y84" i="16"/>
  <c r="X84" i="16"/>
  <c r="W84" i="16"/>
  <c r="P84" i="16"/>
  <c r="O84" i="16"/>
  <c r="AD84" i="16" s="1"/>
  <c r="N84" i="16"/>
  <c r="M84" i="16"/>
  <c r="AI83" i="16"/>
  <c r="AH83" i="16"/>
  <c r="AF83" i="16"/>
  <c r="AE83" i="16"/>
  <c r="AD83" i="16"/>
  <c r="AB83" i="16"/>
  <c r="AA83" i="16"/>
  <c r="Z83" i="16"/>
  <c r="Y83" i="16"/>
  <c r="X83" i="16"/>
  <c r="W83" i="16"/>
  <c r="P83" i="16"/>
  <c r="O83" i="16"/>
  <c r="N83" i="16"/>
  <c r="M83" i="16"/>
  <c r="AT82" i="16"/>
  <c r="AI82" i="16"/>
  <c r="AH82" i="16"/>
  <c r="AF82" i="16"/>
  <c r="AE82" i="16"/>
  <c r="AC82" i="16"/>
  <c r="AA82" i="16"/>
  <c r="Z82" i="16"/>
  <c r="Y82" i="16"/>
  <c r="X82" i="16"/>
  <c r="W82" i="16"/>
  <c r="P82" i="16"/>
  <c r="O82" i="16"/>
  <c r="AD82" i="16" s="1"/>
  <c r="N82" i="16"/>
  <c r="M82" i="16"/>
  <c r="AI81" i="16"/>
  <c r="AH81" i="16"/>
  <c r="AF81" i="16"/>
  <c r="AE81" i="16"/>
  <c r="AD81" i="16"/>
  <c r="AB81" i="16"/>
  <c r="AA81" i="16"/>
  <c r="Z81" i="16"/>
  <c r="Y81" i="16"/>
  <c r="X81" i="16"/>
  <c r="W81" i="16"/>
  <c r="P81" i="16"/>
  <c r="O81" i="16"/>
  <c r="N81" i="16"/>
  <c r="M81" i="16"/>
  <c r="AI80" i="16"/>
  <c r="AH80" i="16"/>
  <c r="W80" i="16"/>
  <c r="AI79" i="16"/>
  <c r="AH79" i="16"/>
  <c r="AF79" i="16"/>
  <c r="AE79" i="16"/>
  <c r="AD79" i="16"/>
  <c r="AB79" i="16"/>
  <c r="AA79" i="16"/>
  <c r="Z79" i="16"/>
  <c r="Y79" i="16"/>
  <c r="X79" i="16"/>
  <c r="W79" i="16"/>
  <c r="P79" i="16"/>
  <c r="O79" i="16"/>
  <c r="N79" i="16"/>
  <c r="M79" i="16"/>
  <c r="AT78" i="16"/>
  <c r="AI78" i="16"/>
  <c r="AH78" i="16"/>
  <c r="AF78" i="16"/>
  <c r="AE78" i="16"/>
  <c r="AC78" i="16"/>
  <c r="AA78" i="16"/>
  <c r="Z78" i="16"/>
  <c r="Y78" i="16"/>
  <c r="X78" i="16"/>
  <c r="W78" i="16"/>
  <c r="P78" i="16"/>
  <c r="O78" i="16"/>
  <c r="AD78" i="16" s="1"/>
  <c r="N78" i="16"/>
  <c r="M78" i="16"/>
  <c r="AI77" i="16"/>
  <c r="AH77" i="16"/>
  <c r="AF77" i="16"/>
  <c r="AE77" i="16"/>
  <c r="AD77" i="16"/>
  <c r="AB77" i="16"/>
  <c r="AA77" i="16"/>
  <c r="Z77" i="16"/>
  <c r="Y77" i="16"/>
  <c r="X77" i="16"/>
  <c r="W77" i="16"/>
  <c r="P77" i="16"/>
  <c r="O77" i="16"/>
  <c r="N77" i="16"/>
  <c r="M77" i="16"/>
  <c r="AI76" i="16"/>
  <c r="AH76" i="16"/>
  <c r="W76" i="16"/>
  <c r="AP75" i="16"/>
  <c r="AI75" i="16"/>
  <c r="AH75" i="16"/>
  <c r="AF75" i="16"/>
  <c r="AE75" i="16"/>
  <c r="AD75" i="16"/>
  <c r="AB75" i="16"/>
  <c r="AA75" i="16"/>
  <c r="Z75" i="16"/>
  <c r="Y75" i="16"/>
  <c r="X75" i="16"/>
  <c r="W75" i="16"/>
  <c r="P75" i="16"/>
  <c r="O75" i="16"/>
  <c r="N75" i="16"/>
  <c r="M75" i="16"/>
  <c r="AT74" i="16"/>
  <c r="AI74" i="16"/>
  <c r="AH74" i="16"/>
  <c r="AF74" i="16"/>
  <c r="AE74" i="16"/>
  <c r="AC74" i="16"/>
  <c r="AA74" i="16"/>
  <c r="Z74" i="16"/>
  <c r="Y74" i="16"/>
  <c r="X74" i="16"/>
  <c r="W74" i="16"/>
  <c r="P74" i="16"/>
  <c r="O74" i="16"/>
  <c r="AD74" i="16" s="1"/>
  <c r="N74" i="16"/>
  <c r="M74" i="16"/>
  <c r="AI73" i="16"/>
  <c r="AH73" i="16"/>
  <c r="AF73" i="16"/>
  <c r="AE73" i="16"/>
  <c r="AD73" i="16"/>
  <c r="AB73" i="16"/>
  <c r="AA73" i="16"/>
  <c r="Z73" i="16"/>
  <c r="Y73" i="16"/>
  <c r="X73" i="16"/>
  <c r="W73" i="16"/>
  <c r="P73" i="16"/>
  <c r="O73" i="16"/>
  <c r="N73" i="16"/>
  <c r="M73" i="16"/>
  <c r="AT72" i="16"/>
  <c r="AI72" i="16"/>
  <c r="AH72" i="16"/>
  <c r="AF72" i="16"/>
  <c r="AE72" i="16"/>
  <c r="AC72" i="16"/>
  <c r="AA72" i="16"/>
  <c r="Z72" i="16"/>
  <c r="Y72" i="16"/>
  <c r="X72" i="16"/>
  <c r="W72" i="16"/>
  <c r="P72" i="16"/>
  <c r="O72" i="16"/>
  <c r="N72" i="16"/>
  <c r="M72" i="16"/>
  <c r="AI71" i="16"/>
  <c r="AT71" i="16" s="1"/>
  <c r="AH71" i="16"/>
  <c r="AF71" i="16"/>
  <c r="AE71" i="16"/>
  <c r="AD71" i="16"/>
  <c r="AB71" i="16"/>
  <c r="AA71" i="16"/>
  <c r="Z71" i="16"/>
  <c r="Y71" i="16"/>
  <c r="X71" i="16"/>
  <c r="W71" i="16"/>
  <c r="P71" i="16"/>
  <c r="O71" i="16"/>
  <c r="N71" i="16"/>
  <c r="M71" i="16"/>
  <c r="AI70" i="16"/>
  <c r="AH70" i="16"/>
  <c r="W70" i="16"/>
  <c r="AI69" i="16"/>
  <c r="AH69" i="16"/>
  <c r="AF69" i="16"/>
  <c r="AE69" i="16"/>
  <c r="AD69" i="16"/>
  <c r="AB69" i="16"/>
  <c r="AA69" i="16"/>
  <c r="Z69" i="16"/>
  <c r="Y69" i="16"/>
  <c r="X69" i="16"/>
  <c r="W69" i="16"/>
  <c r="P69" i="16"/>
  <c r="O69" i="16"/>
  <c r="N69" i="16"/>
  <c r="M69" i="16"/>
  <c r="AT68" i="16"/>
  <c r="AI68" i="16"/>
  <c r="AH68" i="16"/>
  <c r="AF68" i="16"/>
  <c r="AE68" i="16"/>
  <c r="AC68" i="16"/>
  <c r="AA68" i="16"/>
  <c r="Z68" i="16"/>
  <c r="Y68" i="16"/>
  <c r="X68" i="16"/>
  <c r="W68" i="16"/>
  <c r="P68" i="16"/>
  <c r="O68" i="16"/>
  <c r="N68" i="16"/>
  <c r="M68" i="16"/>
  <c r="AP67" i="16"/>
  <c r="AI67" i="16"/>
  <c r="AT67" i="16" s="1"/>
  <c r="AH67" i="16"/>
  <c r="AF67" i="16"/>
  <c r="AE67" i="16"/>
  <c r="AD67" i="16"/>
  <c r="AB67" i="16"/>
  <c r="AA67" i="16"/>
  <c r="Z67" i="16"/>
  <c r="Y67" i="16"/>
  <c r="X67" i="16"/>
  <c r="W67" i="16"/>
  <c r="P67" i="16"/>
  <c r="O67" i="16"/>
  <c r="N67" i="16"/>
  <c r="M67" i="16"/>
  <c r="AI66" i="16"/>
  <c r="AH66" i="16"/>
  <c r="W66" i="16"/>
  <c r="AP65" i="16"/>
  <c r="AI65" i="16"/>
  <c r="AH65" i="16"/>
  <c r="AF65" i="16"/>
  <c r="AE65" i="16"/>
  <c r="AD65" i="16"/>
  <c r="AB65" i="16"/>
  <c r="AA65" i="16"/>
  <c r="Z65" i="16"/>
  <c r="Y65" i="16"/>
  <c r="X65" i="16"/>
  <c r="W65" i="16"/>
  <c r="P65" i="16"/>
  <c r="O65" i="16"/>
  <c r="N65" i="16"/>
  <c r="M65" i="16"/>
  <c r="AV64" i="16"/>
  <c r="AT64" i="16"/>
  <c r="AP64" i="16"/>
  <c r="AO64" i="16"/>
  <c r="AI64" i="16"/>
  <c r="AH64" i="16"/>
  <c r="AF64" i="16"/>
  <c r="AE64" i="16"/>
  <c r="AC64" i="16"/>
  <c r="AA64" i="16"/>
  <c r="Z64" i="16"/>
  <c r="Y64" i="16"/>
  <c r="X64" i="16"/>
  <c r="W64" i="16"/>
  <c r="P64" i="16"/>
  <c r="O64" i="16"/>
  <c r="AD64" i="16" s="1"/>
  <c r="N64" i="16"/>
  <c r="M64" i="16"/>
  <c r="AP63" i="16"/>
  <c r="AI63" i="16"/>
  <c r="AH63" i="16"/>
  <c r="AF63" i="16"/>
  <c r="AE63" i="16"/>
  <c r="AD63" i="16"/>
  <c r="AB63" i="16"/>
  <c r="AA63" i="16"/>
  <c r="Z63" i="16"/>
  <c r="Y63" i="16"/>
  <c r="X63" i="16"/>
  <c r="W63" i="16"/>
  <c r="P63" i="16"/>
  <c r="O63" i="16"/>
  <c r="N63" i="16"/>
  <c r="M63" i="16"/>
  <c r="AT62" i="16"/>
  <c r="AP62" i="16"/>
  <c r="AO62" i="16"/>
  <c r="AV62" i="16" s="1"/>
  <c r="AI62" i="16"/>
  <c r="AH62" i="16"/>
  <c r="AF62" i="16"/>
  <c r="AE62" i="16"/>
  <c r="AC62" i="16"/>
  <c r="AA62" i="16"/>
  <c r="Z62" i="16"/>
  <c r="Y62" i="16"/>
  <c r="X62" i="16"/>
  <c r="W62" i="16"/>
  <c r="P62" i="16"/>
  <c r="O62" i="16"/>
  <c r="AD62" i="16" s="1"/>
  <c r="N62" i="16"/>
  <c r="M62" i="16"/>
  <c r="AP61" i="16"/>
  <c r="AI61" i="16"/>
  <c r="AH61" i="16"/>
  <c r="AF61" i="16"/>
  <c r="AE61" i="16"/>
  <c r="AD61" i="16"/>
  <c r="AB61" i="16"/>
  <c r="AA61" i="16"/>
  <c r="Z61" i="16"/>
  <c r="Y61" i="16"/>
  <c r="X61" i="16"/>
  <c r="W61" i="16"/>
  <c r="P61" i="16"/>
  <c r="O61" i="16"/>
  <c r="N61" i="16"/>
  <c r="M61" i="16"/>
  <c r="AV60" i="16"/>
  <c r="AT60" i="16"/>
  <c r="AP60" i="16"/>
  <c r="AO60" i="16"/>
  <c r="AI60" i="16"/>
  <c r="AH60" i="16"/>
  <c r="AF60" i="16"/>
  <c r="AE60" i="16"/>
  <c r="AC60" i="16"/>
  <c r="AA60" i="16"/>
  <c r="Z60" i="16"/>
  <c r="Y60" i="16"/>
  <c r="X60" i="16"/>
  <c r="W60" i="16"/>
  <c r="P60" i="16"/>
  <c r="O60" i="16"/>
  <c r="AD60" i="16" s="1"/>
  <c r="N60" i="16"/>
  <c r="M60" i="16"/>
  <c r="AI59" i="16"/>
  <c r="AH59" i="16"/>
  <c r="W59" i="16"/>
  <c r="AT58" i="16"/>
  <c r="AP58" i="16"/>
  <c r="AO58" i="16"/>
  <c r="AV58" i="16" s="1"/>
  <c r="AI58" i="16"/>
  <c r="AH58" i="16"/>
  <c r="AF58" i="16"/>
  <c r="AE58" i="16"/>
  <c r="AC58" i="16"/>
  <c r="AA58" i="16"/>
  <c r="Z58" i="16"/>
  <c r="Y58" i="16"/>
  <c r="X58" i="16"/>
  <c r="W58" i="16"/>
  <c r="P58" i="16"/>
  <c r="O58" i="16"/>
  <c r="AD58" i="16" s="1"/>
  <c r="N58" i="16"/>
  <c r="M58" i="16"/>
  <c r="AI57" i="16"/>
  <c r="AH57" i="16"/>
  <c r="AF57" i="16"/>
  <c r="AE57" i="16"/>
  <c r="AD57" i="16"/>
  <c r="AB57" i="16"/>
  <c r="AA57" i="16"/>
  <c r="Z57" i="16"/>
  <c r="Y57" i="16"/>
  <c r="X57" i="16"/>
  <c r="W57" i="16"/>
  <c r="P57" i="16"/>
  <c r="O57" i="16"/>
  <c r="N57" i="16"/>
  <c r="M57" i="16"/>
  <c r="AT56" i="16"/>
  <c r="AI56" i="16"/>
  <c r="AH56" i="16"/>
  <c r="AF56" i="16"/>
  <c r="AE56" i="16"/>
  <c r="AC56" i="16"/>
  <c r="AA56" i="16"/>
  <c r="Z56" i="16"/>
  <c r="Y56" i="16"/>
  <c r="X56" i="16"/>
  <c r="W56" i="16"/>
  <c r="P56" i="16"/>
  <c r="O56" i="16"/>
  <c r="AD56" i="16" s="1"/>
  <c r="N56" i="16"/>
  <c r="M56" i="16"/>
  <c r="AI55" i="16"/>
  <c r="AJ55" i="16" s="1"/>
  <c r="AH55" i="16"/>
  <c r="AF55" i="16"/>
  <c r="AE55" i="16"/>
  <c r="AD55" i="16"/>
  <c r="AB55" i="16"/>
  <c r="AA55" i="16"/>
  <c r="Z55" i="16"/>
  <c r="Y55" i="16"/>
  <c r="X55" i="16"/>
  <c r="W55" i="16"/>
  <c r="P55" i="16"/>
  <c r="O55" i="16"/>
  <c r="N55" i="16"/>
  <c r="AC55" i="16" s="1"/>
  <c r="M55" i="16"/>
  <c r="AR55" i="16" s="1"/>
  <c r="AT54" i="16"/>
  <c r="AI54" i="16"/>
  <c r="AH54" i="16"/>
  <c r="AF54" i="16"/>
  <c r="AE54" i="16"/>
  <c r="AC54" i="16"/>
  <c r="AA54" i="16"/>
  <c r="Z54" i="16"/>
  <c r="Y54" i="16"/>
  <c r="X54" i="16"/>
  <c r="W54" i="16"/>
  <c r="P54" i="16"/>
  <c r="O54" i="16"/>
  <c r="AQ54" i="16" s="1"/>
  <c r="N54" i="16"/>
  <c r="M54" i="16"/>
  <c r="AR54" i="16" s="1"/>
  <c r="AP53" i="16"/>
  <c r="AI53" i="16"/>
  <c r="AT53" i="16" s="1"/>
  <c r="AH53" i="16"/>
  <c r="AF53" i="16"/>
  <c r="AE53" i="16"/>
  <c r="AD53" i="16"/>
  <c r="AB53" i="16"/>
  <c r="AA53" i="16"/>
  <c r="Z53" i="16"/>
  <c r="Y53" i="16"/>
  <c r="X53" i="16"/>
  <c r="W53" i="16"/>
  <c r="P53" i="16"/>
  <c r="O53" i="16"/>
  <c r="AQ53" i="16" s="1"/>
  <c r="N53" i="16"/>
  <c r="AC53" i="16" s="1"/>
  <c r="M53" i="16"/>
  <c r="AT52" i="16"/>
  <c r="AI52" i="16"/>
  <c r="AN52" i="16" s="1"/>
  <c r="AH52" i="16"/>
  <c r="AF52" i="16"/>
  <c r="AE52" i="16"/>
  <c r="AC52" i="16"/>
  <c r="AA52" i="16"/>
  <c r="Z52" i="16"/>
  <c r="Y52" i="16"/>
  <c r="X52" i="16"/>
  <c r="W52" i="16"/>
  <c r="P52" i="16"/>
  <c r="O52" i="16"/>
  <c r="AD52" i="16" s="1"/>
  <c r="N52" i="16"/>
  <c r="M52" i="16"/>
  <c r="AR52" i="16" s="1"/>
  <c r="AR51" i="16"/>
  <c r="AI51" i="16"/>
  <c r="AN51" i="16" s="1"/>
  <c r="AH51" i="16"/>
  <c r="AF51" i="16"/>
  <c r="AE51" i="16"/>
  <c r="AD51" i="16"/>
  <c r="AB51" i="16"/>
  <c r="AA51" i="16"/>
  <c r="Z51" i="16"/>
  <c r="Y51" i="16"/>
  <c r="X51" i="16"/>
  <c r="W51" i="16"/>
  <c r="P51" i="16"/>
  <c r="O51" i="16"/>
  <c r="AQ51" i="16" s="1"/>
  <c r="N51" i="16"/>
  <c r="AO51" i="16" s="1"/>
  <c r="M51" i="16"/>
  <c r="AI50" i="16"/>
  <c r="AH50" i="16"/>
  <c r="W50" i="16"/>
  <c r="AP49" i="16"/>
  <c r="AI49" i="16"/>
  <c r="AT49" i="16" s="1"/>
  <c r="AH49" i="16"/>
  <c r="AF49" i="16"/>
  <c r="AE49" i="16"/>
  <c r="AD49" i="16"/>
  <c r="AB49" i="16"/>
  <c r="AA49" i="16"/>
  <c r="Z49" i="16"/>
  <c r="Y49" i="16"/>
  <c r="X49" i="16"/>
  <c r="W49" i="16"/>
  <c r="P49" i="16"/>
  <c r="O49" i="16"/>
  <c r="AQ49" i="16" s="1"/>
  <c r="N49" i="16"/>
  <c r="AC49" i="16" s="1"/>
  <c r="M49" i="16"/>
  <c r="AT48" i="16"/>
  <c r="AI48" i="16"/>
  <c r="AN48" i="16" s="1"/>
  <c r="AH48" i="16"/>
  <c r="AF48" i="16"/>
  <c r="AE48" i="16"/>
  <c r="AC48" i="16"/>
  <c r="AA48" i="16"/>
  <c r="Z48" i="16"/>
  <c r="Y48" i="16"/>
  <c r="X48" i="16"/>
  <c r="W48" i="16"/>
  <c r="P48" i="16"/>
  <c r="O48" i="16"/>
  <c r="AD48" i="16" s="1"/>
  <c r="N48" i="16"/>
  <c r="M48" i="16"/>
  <c r="AR48" i="16" s="1"/>
  <c r="AR47" i="16"/>
  <c r="AI47" i="16"/>
  <c r="AN47" i="16" s="1"/>
  <c r="AH47" i="16"/>
  <c r="AF47" i="16"/>
  <c r="AE47" i="16"/>
  <c r="AD47" i="16"/>
  <c r="AB47" i="16"/>
  <c r="AA47" i="16"/>
  <c r="Z47" i="16"/>
  <c r="Y47" i="16"/>
  <c r="X47" i="16"/>
  <c r="W47" i="16"/>
  <c r="P47" i="16"/>
  <c r="O47" i="16"/>
  <c r="AQ47" i="16" s="1"/>
  <c r="N47" i="16"/>
  <c r="AO47" i="16" s="1"/>
  <c r="M47" i="16"/>
  <c r="AT46" i="16"/>
  <c r="AI46" i="16"/>
  <c r="AH46" i="16"/>
  <c r="AF46" i="16"/>
  <c r="AE46" i="16"/>
  <c r="AC46" i="16"/>
  <c r="AA46" i="16"/>
  <c r="Z46" i="16"/>
  <c r="Y46" i="16"/>
  <c r="X46" i="16"/>
  <c r="W46" i="16"/>
  <c r="P46" i="16"/>
  <c r="O46" i="16"/>
  <c r="AD46" i="16" s="1"/>
  <c r="N46" i="16"/>
  <c r="M46" i="16"/>
  <c r="AR46" i="16" s="1"/>
  <c r="AI45" i="16"/>
  <c r="AT45" i="16" s="1"/>
  <c r="AH45" i="16"/>
  <c r="AF45" i="16"/>
  <c r="AE45" i="16"/>
  <c r="AD45" i="16"/>
  <c r="AB45" i="16"/>
  <c r="AA45" i="16"/>
  <c r="Z45" i="16"/>
  <c r="Y45" i="16"/>
  <c r="X45" i="16"/>
  <c r="W45" i="16"/>
  <c r="P45" i="16"/>
  <c r="O45" i="16"/>
  <c r="AQ45" i="16" s="1"/>
  <c r="N45" i="16"/>
  <c r="AO45" i="16" s="1"/>
  <c r="M45" i="16"/>
  <c r="AI44" i="16"/>
  <c r="AH44" i="16"/>
  <c r="W44" i="16"/>
  <c r="AR43" i="16"/>
  <c r="AI43" i="16"/>
  <c r="AN43" i="16" s="1"/>
  <c r="AH43" i="16"/>
  <c r="AF43" i="16"/>
  <c r="AE43" i="16"/>
  <c r="AD43" i="16"/>
  <c r="AB43" i="16"/>
  <c r="AA43" i="16"/>
  <c r="Z43" i="16"/>
  <c r="Y43" i="16"/>
  <c r="X43" i="16"/>
  <c r="W43" i="16"/>
  <c r="P43" i="16"/>
  <c r="O43" i="16"/>
  <c r="AQ43" i="16" s="1"/>
  <c r="N43" i="16"/>
  <c r="AO43" i="16" s="1"/>
  <c r="M43" i="16"/>
  <c r="AT42" i="16"/>
  <c r="AI42" i="16"/>
  <c r="AH42" i="16"/>
  <c r="AF42" i="16"/>
  <c r="AE42" i="16"/>
  <c r="AC42" i="16"/>
  <c r="AA42" i="16"/>
  <c r="Z42" i="16"/>
  <c r="Y42" i="16"/>
  <c r="X42" i="16"/>
  <c r="W42" i="16"/>
  <c r="P42" i="16"/>
  <c r="O42" i="16"/>
  <c r="AD42" i="16" s="1"/>
  <c r="N42" i="16"/>
  <c r="M42" i="16"/>
  <c r="AR42" i="16" s="1"/>
  <c r="AI41" i="16"/>
  <c r="AH41" i="16"/>
  <c r="W41" i="16"/>
  <c r="AT40" i="16"/>
  <c r="AI40" i="16"/>
  <c r="AN40" i="16" s="1"/>
  <c r="AH40" i="16"/>
  <c r="AF40" i="16"/>
  <c r="AE40" i="16"/>
  <c r="AC40" i="16"/>
  <c r="AA40" i="16"/>
  <c r="Z40" i="16"/>
  <c r="Y40" i="16"/>
  <c r="X40" i="16"/>
  <c r="W40" i="16"/>
  <c r="P40" i="16"/>
  <c r="O40" i="16"/>
  <c r="AD40" i="16" s="1"/>
  <c r="N40" i="16"/>
  <c r="M40" i="16"/>
  <c r="AR40" i="16" s="1"/>
  <c r="AR39" i="16"/>
  <c r="AI39" i="16"/>
  <c r="AN39" i="16" s="1"/>
  <c r="AH39" i="16"/>
  <c r="AF39" i="16"/>
  <c r="AE39" i="16"/>
  <c r="AD39" i="16"/>
  <c r="AB39" i="16"/>
  <c r="AA39" i="16"/>
  <c r="Z39" i="16"/>
  <c r="Y39" i="16"/>
  <c r="X39" i="16"/>
  <c r="W39" i="16"/>
  <c r="P39" i="16"/>
  <c r="O39" i="16"/>
  <c r="AQ39" i="16" s="1"/>
  <c r="N39" i="16"/>
  <c r="AO39" i="16" s="1"/>
  <c r="M39" i="16"/>
  <c r="AT38" i="16"/>
  <c r="AI38" i="16"/>
  <c r="AH38" i="16"/>
  <c r="AF38" i="16"/>
  <c r="AE38" i="16"/>
  <c r="AC38" i="16"/>
  <c r="AA38" i="16"/>
  <c r="Z38" i="16"/>
  <c r="Y38" i="16"/>
  <c r="X38" i="16"/>
  <c r="W38" i="16"/>
  <c r="P38" i="16"/>
  <c r="O38" i="16"/>
  <c r="AD38" i="16" s="1"/>
  <c r="N38" i="16"/>
  <c r="M38" i="16"/>
  <c r="AR38" i="16" s="1"/>
  <c r="AP37" i="16"/>
  <c r="AN37" i="16"/>
  <c r="AI37" i="16"/>
  <c r="AT37" i="16" s="1"/>
  <c r="AH37" i="16"/>
  <c r="AF37" i="16"/>
  <c r="AE37" i="16"/>
  <c r="AD37" i="16"/>
  <c r="AB37" i="16"/>
  <c r="AA37" i="16"/>
  <c r="Z37" i="16"/>
  <c r="Y37" i="16"/>
  <c r="X37" i="16"/>
  <c r="W37" i="16"/>
  <c r="P37" i="16"/>
  <c r="O37" i="16"/>
  <c r="AQ37" i="16" s="1"/>
  <c r="N37" i="16"/>
  <c r="AO37" i="16" s="1"/>
  <c r="M37" i="16"/>
  <c r="AI36" i="16"/>
  <c r="AH36" i="16"/>
  <c r="W36" i="16"/>
  <c r="AR35" i="16"/>
  <c r="AP35" i="16"/>
  <c r="AI35" i="16"/>
  <c r="AN35" i="16" s="1"/>
  <c r="AH35" i="16"/>
  <c r="AF35" i="16"/>
  <c r="AE35" i="16"/>
  <c r="AD35" i="16"/>
  <c r="AB35" i="16"/>
  <c r="AA35" i="16"/>
  <c r="Z35" i="16"/>
  <c r="Y35" i="16"/>
  <c r="X35" i="16"/>
  <c r="W35" i="16"/>
  <c r="P35" i="16"/>
  <c r="O35" i="16"/>
  <c r="AQ35" i="16" s="1"/>
  <c r="N35" i="16"/>
  <c r="AO35" i="16" s="1"/>
  <c r="AV35" i="16" s="1"/>
  <c r="M35" i="16"/>
  <c r="AT34" i="16"/>
  <c r="AP34" i="16"/>
  <c r="AO34" i="16"/>
  <c r="AV34" i="16" s="1"/>
  <c r="AI34" i="16"/>
  <c r="AH34" i="16"/>
  <c r="AF34" i="16"/>
  <c r="AE34" i="16"/>
  <c r="AC34" i="16"/>
  <c r="AA34" i="16"/>
  <c r="Z34" i="16"/>
  <c r="Y34" i="16"/>
  <c r="X34" i="16"/>
  <c r="W34" i="16"/>
  <c r="P34" i="16"/>
  <c r="O34" i="16"/>
  <c r="AD34" i="16" s="1"/>
  <c r="N34" i="16"/>
  <c r="M34" i="16"/>
  <c r="AR34" i="16" s="1"/>
  <c r="AP33" i="16"/>
  <c r="AN33" i="16"/>
  <c r="AI33" i="16"/>
  <c r="AT33" i="16" s="1"/>
  <c r="AH33" i="16"/>
  <c r="AF33" i="16"/>
  <c r="AE33" i="16"/>
  <c r="AD33" i="16"/>
  <c r="AB33" i="16"/>
  <c r="AA33" i="16"/>
  <c r="Z33" i="16"/>
  <c r="Y33" i="16"/>
  <c r="X33" i="16"/>
  <c r="W33" i="16"/>
  <c r="P33" i="16"/>
  <c r="O33" i="16"/>
  <c r="AQ33" i="16" s="1"/>
  <c r="N33" i="16"/>
  <c r="AO33" i="16" s="1"/>
  <c r="AV33" i="16" s="1"/>
  <c r="M33" i="16"/>
  <c r="AT32" i="16"/>
  <c r="AP32" i="16"/>
  <c r="AO32" i="16"/>
  <c r="AV32" i="16" s="1"/>
  <c r="AI32" i="16"/>
  <c r="AH32" i="16"/>
  <c r="AF32" i="16"/>
  <c r="AE32" i="16"/>
  <c r="AC32" i="16"/>
  <c r="AA32" i="16"/>
  <c r="Z32" i="16"/>
  <c r="Y32" i="16"/>
  <c r="X32" i="16"/>
  <c r="W32" i="16"/>
  <c r="P32" i="16"/>
  <c r="O32" i="16"/>
  <c r="AQ32" i="16" s="1"/>
  <c r="N32" i="16"/>
  <c r="M32" i="16"/>
  <c r="AR32" i="16" s="1"/>
  <c r="AP31" i="16"/>
  <c r="AI31" i="16"/>
  <c r="AT31" i="16" s="1"/>
  <c r="AH31" i="16"/>
  <c r="AF31" i="16"/>
  <c r="AE31" i="16"/>
  <c r="AD31" i="16"/>
  <c r="AB31" i="16"/>
  <c r="AA31" i="16"/>
  <c r="Z31" i="16"/>
  <c r="Y31" i="16"/>
  <c r="X31" i="16"/>
  <c r="W31" i="16"/>
  <c r="P31" i="16"/>
  <c r="O31" i="16"/>
  <c r="AQ31" i="16" s="1"/>
  <c r="N31" i="16"/>
  <c r="AC31" i="16" s="1"/>
  <c r="M31" i="16"/>
  <c r="AT30" i="16"/>
  <c r="AP30" i="16"/>
  <c r="AO30" i="16"/>
  <c r="AV30" i="16" s="1"/>
  <c r="AI30" i="16"/>
  <c r="AN30" i="16" s="1"/>
  <c r="AH30" i="16"/>
  <c r="AF30" i="16"/>
  <c r="AE30" i="16"/>
  <c r="AC30" i="16"/>
  <c r="AA30" i="16"/>
  <c r="Z30" i="16"/>
  <c r="Y30" i="16"/>
  <c r="X30" i="16"/>
  <c r="W30" i="16"/>
  <c r="P30" i="16"/>
  <c r="O30" i="16"/>
  <c r="AD30" i="16" s="1"/>
  <c r="N30" i="16"/>
  <c r="M30" i="16"/>
  <c r="AR30" i="16" s="1"/>
  <c r="AI29" i="16"/>
  <c r="AH29" i="16"/>
  <c r="W29" i="16"/>
  <c r="AT28" i="16"/>
  <c r="AP28" i="16"/>
  <c r="AO28" i="16"/>
  <c r="AV28" i="16" s="1"/>
  <c r="AI28" i="16"/>
  <c r="AH28" i="16"/>
  <c r="AF28" i="16"/>
  <c r="AE28" i="16"/>
  <c r="AC28" i="16"/>
  <c r="AA28" i="16"/>
  <c r="Z28" i="16"/>
  <c r="Y28" i="16"/>
  <c r="X28" i="16"/>
  <c r="W28" i="16"/>
  <c r="P28" i="16"/>
  <c r="O28" i="16"/>
  <c r="AQ28" i="16" s="1"/>
  <c r="N28" i="16"/>
  <c r="M28" i="16"/>
  <c r="AR28" i="16" s="1"/>
  <c r="AP27" i="16"/>
  <c r="AI27" i="16"/>
  <c r="AT27" i="16" s="1"/>
  <c r="AH27" i="16"/>
  <c r="AF27" i="16"/>
  <c r="AE27" i="16"/>
  <c r="AD27" i="16"/>
  <c r="AB27" i="16"/>
  <c r="AA27" i="16"/>
  <c r="Z27" i="16"/>
  <c r="Y27" i="16"/>
  <c r="X27" i="16"/>
  <c r="W27" i="16"/>
  <c r="P27" i="16"/>
  <c r="O27" i="16"/>
  <c r="AQ27" i="16" s="1"/>
  <c r="N27" i="16"/>
  <c r="AC27" i="16" s="1"/>
  <c r="M27" i="16"/>
  <c r="AT26" i="16"/>
  <c r="AI26" i="16"/>
  <c r="AN26" i="16" s="1"/>
  <c r="AH26" i="16"/>
  <c r="AF26" i="16"/>
  <c r="AE26" i="16"/>
  <c r="AC26" i="16"/>
  <c r="AA26" i="16"/>
  <c r="Z26" i="16"/>
  <c r="Y26" i="16"/>
  <c r="X26" i="16"/>
  <c r="W26" i="16"/>
  <c r="P26" i="16"/>
  <c r="O26" i="16"/>
  <c r="AD26" i="16" s="1"/>
  <c r="N26" i="16"/>
  <c r="M26" i="16"/>
  <c r="AR26" i="16" s="1"/>
  <c r="AR25" i="16"/>
  <c r="AP25" i="16"/>
  <c r="AI25" i="16"/>
  <c r="AN25" i="16" s="1"/>
  <c r="AH25" i="16"/>
  <c r="AF25" i="16"/>
  <c r="AE25" i="16"/>
  <c r="AD25" i="16"/>
  <c r="AB25" i="16"/>
  <c r="AA25" i="16"/>
  <c r="Z25" i="16"/>
  <c r="Y25" i="16"/>
  <c r="X25" i="16"/>
  <c r="W25" i="16"/>
  <c r="P25" i="16"/>
  <c r="O25" i="16"/>
  <c r="AQ25" i="16" s="1"/>
  <c r="N25" i="16"/>
  <c r="AO25" i="16" s="1"/>
  <c r="M25" i="16"/>
  <c r="AT24" i="16"/>
  <c r="AI24" i="16"/>
  <c r="AH24" i="16"/>
  <c r="AF24" i="16"/>
  <c r="AE24" i="16"/>
  <c r="AC24" i="16"/>
  <c r="AA24" i="16"/>
  <c r="Z24" i="16"/>
  <c r="Y24" i="16"/>
  <c r="X24" i="16"/>
  <c r="W24" i="16"/>
  <c r="P24" i="16"/>
  <c r="O24" i="16"/>
  <c r="AD24" i="16" s="1"/>
  <c r="N24" i="16"/>
  <c r="M24" i="16"/>
  <c r="AR24" i="16" s="1"/>
  <c r="AU23" i="16"/>
  <c r="AP23" i="16"/>
  <c r="AN23" i="16"/>
  <c r="AI23" i="16"/>
  <c r="AT23" i="16" s="1"/>
  <c r="AH23" i="16"/>
  <c r="AF23" i="16"/>
  <c r="AE23" i="16"/>
  <c r="AD23" i="16"/>
  <c r="AB23" i="16"/>
  <c r="AA23" i="16"/>
  <c r="Z23" i="16"/>
  <c r="Y23" i="16"/>
  <c r="X23" i="16"/>
  <c r="W23" i="16"/>
  <c r="P23" i="16"/>
  <c r="O23" i="16"/>
  <c r="AQ23" i="16" s="1"/>
  <c r="N23" i="16"/>
  <c r="AO23" i="16" s="1"/>
  <c r="M23" i="16"/>
  <c r="AT22" i="16"/>
  <c r="AO22" i="16"/>
  <c r="AI22" i="16"/>
  <c r="AH22" i="16"/>
  <c r="AF22" i="16"/>
  <c r="AE22" i="16"/>
  <c r="AC22" i="16"/>
  <c r="AA22" i="16"/>
  <c r="Z22" i="16"/>
  <c r="Y22" i="16"/>
  <c r="X22" i="16"/>
  <c r="W22" i="16"/>
  <c r="P22" i="16"/>
  <c r="O22" i="16"/>
  <c r="AQ22" i="16" s="1"/>
  <c r="N22" i="16"/>
  <c r="M22" i="16"/>
  <c r="AR22" i="16" s="1"/>
  <c r="AR21" i="16"/>
  <c r="AP21" i="16"/>
  <c r="AI21" i="16"/>
  <c r="AT21" i="16" s="1"/>
  <c r="AH21" i="16"/>
  <c r="AF21" i="16"/>
  <c r="AE21" i="16"/>
  <c r="AD21" i="16"/>
  <c r="AB21" i="16"/>
  <c r="AA21" i="16"/>
  <c r="Z21" i="16"/>
  <c r="Y21" i="16"/>
  <c r="X21" i="16"/>
  <c r="W21" i="16"/>
  <c r="P21" i="16"/>
  <c r="O21" i="16"/>
  <c r="AQ21" i="16" s="1"/>
  <c r="N21" i="16"/>
  <c r="AC21" i="16" s="1"/>
  <c r="M21" i="16"/>
  <c r="AI20" i="16"/>
  <c r="AH20" i="16"/>
  <c r="W20" i="16"/>
  <c r="AU19" i="16"/>
  <c r="AP19" i="16"/>
  <c r="AN19" i="16"/>
  <c r="AI19" i="16"/>
  <c r="AT19" i="16" s="1"/>
  <c r="AH19" i="16"/>
  <c r="AF19" i="16"/>
  <c r="AE19" i="16"/>
  <c r="AD19" i="16"/>
  <c r="AB19" i="16"/>
  <c r="AA19" i="16"/>
  <c r="Z19" i="16"/>
  <c r="Y19" i="16"/>
  <c r="X19" i="16"/>
  <c r="W19" i="16"/>
  <c r="P19" i="16"/>
  <c r="O19" i="16"/>
  <c r="AQ19" i="16" s="1"/>
  <c r="N19" i="16"/>
  <c r="AO19" i="16" s="1"/>
  <c r="M19" i="16"/>
  <c r="AT18" i="16"/>
  <c r="AP18" i="16"/>
  <c r="AO18" i="16"/>
  <c r="AI18" i="16"/>
  <c r="AH18" i="16"/>
  <c r="AF18" i="16"/>
  <c r="AE18" i="16"/>
  <c r="AC18" i="16"/>
  <c r="AA18" i="16"/>
  <c r="Z18" i="16"/>
  <c r="Y18" i="16"/>
  <c r="X18" i="16"/>
  <c r="W18" i="16"/>
  <c r="P18" i="16"/>
  <c r="O18" i="16"/>
  <c r="AQ18" i="16" s="1"/>
  <c r="N18" i="16"/>
  <c r="M18" i="16"/>
  <c r="AR18" i="16" s="1"/>
  <c r="AR17" i="16"/>
  <c r="AP17" i="16"/>
  <c r="AI17" i="16"/>
  <c r="AT17" i="16" s="1"/>
  <c r="AH17" i="16"/>
  <c r="AF17" i="16"/>
  <c r="AE17" i="16"/>
  <c r="AD17" i="16"/>
  <c r="AB17" i="16"/>
  <c r="AA17" i="16"/>
  <c r="Z17" i="16"/>
  <c r="Y17" i="16"/>
  <c r="X17" i="16"/>
  <c r="W17" i="16"/>
  <c r="P17" i="16"/>
  <c r="O17" i="16"/>
  <c r="AQ17" i="16" s="1"/>
  <c r="N17" i="16"/>
  <c r="AC17" i="16" s="1"/>
  <c r="M17" i="16"/>
  <c r="AT16" i="16"/>
  <c r="AI16" i="16"/>
  <c r="AN16" i="16" s="1"/>
  <c r="AH16" i="16"/>
  <c r="AF16" i="16"/>
  <c r="AE16" i="16"/>
  <c r="AC16" i="16"/>
  <c r="AA16" i="16"/>
  <c r="Z16" i="16"/>
  <c r="Y16" i="16"/>
  <c r="X16" i="16"/>
  <c r="W16" i="16"/>
  <c r="P16" i="16"/>
  <c r="O16" i="16"/>
  <c r="AD16" i="16" s="1"/>
  <c r="N16" i="16"/>
  <c r="M16" i="16"/>
  <c r="AR16" i="16" s="1"/>
  <c r="AR15" i="16"/>
  <c r="AP15" i="16"/>
  <c r="AI15" i="16"/>
  <c r="AN15" i="16" s="1"/>
  <c r="AH15" i="16"/>
  <c r="AF15" i="16"/>
  <c r="AE15" i="16"/>
  <c r="AD15" i="16"/>
  <c r="AB15" i="16"/>
  <c r="AA15" i="16"/>
  <c r="Z15" i="16"/>
  <c r="Y15" i="16"/>
  <c r="X15" i="16"/>
  <c r="W15" i="16"/>
  <c r="P15" i="16"/>
  <c r="O15" i="16"/>
  <c r="AQ15" i="16" s="1"/>
  <c r="N15" i="16"/>
  <c r="AO15" i="16" s="1"/>
  <c r="M15" i="16"/>
  <c r="AI14" i="16"/>
  <c r="AH14" i="16"/>
  <c r="W14" i="16"/>
  <c r="AR13" i="16"/>
  <c r="AP13" i="16"/>
  <c r="AI13" i="16"/>
  <c r="AT13" i="16" s="1"/>
  <c r="AH13" i="16"/>
  <c r="AF13" i="16"/>
  <c r="AE13" i="16"/>
  <c r="AD13" i="16"/>
  <c r="AB13" i="16"/>
  <c r="AA13" i="16"/>
  <c r="Z13" i="16"/>
  <c r="Y13" i="16"/>
  <c r="X13" i="16"/>
  <c r="W13" i="16"/>
  <c r="P13" i="16"/>
  <c r="O13" i="16"/>
  <c r="AQ13" i="16" s="1"/>
  <c r="N13" i="16"/>
  <c r="AC13" i="16" s="1"/>
  <c r="M13" i="16"/>
  <c r="AT12" i="16"/>
  <c r="AI12" i="16"/>
  <c r="AN12" i="16" s="1"/>
  <c r="AH12" i="16"/>
  <c r="AF12" i="16"/>
  <c r="AE12" i="16"/>
  <c r="AC12" i="16"/>
  <c r="AA12" i="16"/>
  <c r="Z12" i="16"/>
  <c r="Y12" i="16"/>
  <c r="X12" i="16"/>
  <c r="W12" i="16"/>
  <c r="P12" i="16"/>
  <c r="O12" i="16"/>
  <c r="AD12" i="16" s="1"/>
  <c r="N12" i="16"/>
  <c r="M12" i="16"/>
  <c r="AR12" i="16" s="1"/>
  <c r="AR11" i="16"/>
  <c r="AP11" i="16"/>
  <c r="AI11" i="16"/>
  <c r="AN11" i="16" s="1"/>
  <c r="AH11" i="16"/>
  <c r="AF11" i="16"/>
  <c r="AE11" i="16"/>
  <c r="AD11" i="16"/>
  <c r="AB11" i="16"/>
  <c r="AA11" i="16"/>
  <c r="Z11" i="16"/>
  <c r="Y11" i="16"/>
  <c r="X11" i="16"/>
  <c r="W11" i="16"/>
  <c r="P11" i="16"/>
  <c r="O11" i="16"/>
  <c r="AQ11" i="16" s="1"/>
  <c r="N11" i="16"/>
  <c r="AO11" i="16" s="1"/>
  <c r="M11" i="16"/>
  <c r="AT10" i="16"/>
  <c r="AO10" i="16"/>
  <c r="AI10" i="16"/>
  <c r="AH10" i="16"/>
  <c r="AF10" i="16"/>
  <c r="AE10" i="16"/>
  <c r="AC10" i="16"/>
  <c r="AA10" i="16"/>
  <c r="Z10" i="16"/>
  <c r="Y10" i="16"/>
  <c r="X10" i="16"/>
  <c r="W10" i="16"/>
  <c r="P10" i="16"/>
  <c r="O10" i="16"/>
  <c r="AD10" i="16" s="1"/>
  <c r="N10" i="16"/>
  <c r="M10" i="16"/>
  <c r="AR10" i="16" s="1"/>
  <c r="AU9" i="16"/>
  <c r="AR9" i="16"/>
  <c r="AP9" i="16"/>
  <c r="AN9" i="16"/>
  <c r="AI9" i="16"/>
  <c r="AT9" i="16" s="1"/>
  <c r="AH9" i="16"/>
  <c r="AF9" i="16"/>
  <c r="AE9" i="16"/>
  <c r="AD9" i="16"/>
  <c r="AB9" i="16"/>
  <c r="AA9" i="16"/>
  <c r="Z9" i="16"/>
  <c r="Y9" i="16"/>
  <c r="X9" i="16"/>
  <c r="W9" i="16"/>
  <c r="P9" i="16"/>
  <c r="O9" i="16"/>
  <c r="AQ9" i="16" s="1"/>
  <c r="N9" i="16"/>
  <c r="AO9" i="16" s="1"/>
  <c r="AV9" i="16" s="1"/>
  <c r="M9" i="16"/>
  <c r="AT8" i="16"/>
  <c r="AP8" i="16"/>
  <c r="AO8" i="16"/>
  <c r="AI8" i="16"/>
  <c r="AH8" i="16"/>
  <c r="AF8" i="16"/>
  <c r="AE8" i="16"/>
  <c r="AC8" i="16"/>
  <c r="AA8" i="16"/>
  <c r="Z8" i="16"/>
  <c r="Y8" i="16"/>
  <c r="X8" i="16"/>
  <c r="W8" i="16"/>
  <c r="P8" i="16"/>
  <c r="O8" i="16"/>
  <c r="AQ8" i="16" s="1"/>
  <c r="N8" i="16"/>
  <c r="M8" i="16"/>
  <c r="AR8" i="16" s="1"/>
  <c r="AR7" i="16"/>
  <c r="AP7" i="16"/>
  <c r="AI7" i="16"/>
  <c r="AT7" i="16" s="1"/>
  <c r="AH7" i="16"/>
  <c r="AF7" i="16"/>
  <c r="AE7" i="16"/>
  <c r="AD7" i="16"/>
  <c r="AB7" i="16"/>
  <c r="AA7" i="16"/>
  <c r="Z7" i="16"/>
  <c r="Y7" i="16"/>
  <c r="X7" i="16"/>
  <c r="W7" i="16"/>
  <c r="P7" i="16"/>
  <c r="O7" i="16"/>
  <c r="AQ7" i="16" s="1"/>
  <c r="N7" i="16"/>
  <c r="AC7" i="16" s="1"/>
  <c r="M7" i="16"/>
  <c r="AT6" i="16"/>
  <c r="AI6" i="16"/>
  <c r="AN6" i="16" s="1"/>
  <c r="AH6" i="16"/>
  <c r="AF6" i="16"/>
  <c r="AE6" i="16"/>
  <c r="AC6" i="16"/>
  <c r="AA6" i="16"/>
  <c r="Z6" i="16"/>
  <c r="Y6" i="16"/>
  <c r="X6" i="16"/>
  <c r="W6" i="16"/>
  <c r="P6" i="16"/>
  <c r="O6" i="16"/>
  <c r="AD6" i="16" s="1"/>
  <c r="N6" i="16"/>
  <c r="M6" i="16"/>
  <c r="AR6" i="16" s="1"/>
  <c r="AI5" i="16"/>
  <c r="AH5" i="16"/>
  <c r="W5" i="16"/>
  <c r="AI4" i="16"/>
  <c r="AR3" i="16"/>
  <c r="AP3" i="16"/>
  <c r="AI3" i="16"/>
  <c r="AH3" i="16"/>
  <c r="AN2" i="16"/>
  <c r="AM2" i="16"/>
  <c r="AL2" i="16"/>
  <c r="AK2" i="16"/>
  <c r="AJ2" i="16"/>
  <c r="AJ84" i="16" s="1"/>
  <c r="AA2" i="16"/>
  <c r="A2" i="16"/>
  <c r="AU1" i="16"/>
  <c r="AU57" i="16" s="1"/>
  <c r="AR1" i="16"/>
  <c r="AR57" i="16" s="1"/>
  <c r="AQ1" i="16"/>
  <c r="AQ3" i="16" s="1"/>
  <c r="AP1" i="16"/>
  <c r="AP51" i="16" s="1"/>
  <c r="AO1" i="16"/>
  <c r="AA1" i="16"/>
  <c r="A1" i="16"/>
  <c r="AJ1" i="16" s="1"/>
  <c r="AR13" i="15"/>
  <c r="AP13" i="15"/>
  <c r="AI13" i="15"/>
  <c r="AT13" i="15" s="1"/>
  <c r="AH13" i="15"/>
  <c r="AF13" i="15"/>
  <c r="AE13" i="15"/>
  <c r="AD13" i="15"/>
  <c r="AB13" i="15"/>
  <c r="AA13" i="15"/>
  <c r="Z13" i="15"/>
  <c r="Y13" i="15"/>
  <c r="X13" i="15"/>
  <c r="W13" i="15"/>
  <c r="P13" i="15"/>
  <c r="O13" i="15"/>
  <c r="AQ13" i="15" s="1"/>
  <c r="N13" i="15"/>
  <c r="AC13" i="15" s="1"/>
  <c r="M13" i="15"/>
  <c r="AT12" i="15"/>
  <c r="AP12" i="15"/>
  <c r="AO12" i="15"/>
  <c r="AV12" i="15" s="1"/>
  <c r="AJ12" i="15"/>
  <c r="AI12" i="15"/>
  <c r="AN12" i="15" s="1"/>
  <c r="AH12" i="15"/>
  <c r="AF12" i="15"/>
  <c r="AE12" i="15"/>
  <c r="AC12" i="15"/>
  <c r="AA12" i="15"/>
  <c r="Z12" i="15"/>
  <c r="Y12" i="15"/>
  <c r="X12" i="15"/>
  <c r="W12" i="15"/>
  <c r="P12" i="15"/>
  <c r="O12" i="15"/>
  <c r="AD12" i="15" s="1"/>
  <c r="N12" i="15"/>
  <c r="M12" i="15"/>
  <c r="AR12" i="15" s="1"/>
  <c r="AI11" i="15"/>
  <c r="AH11" i="15"/>
  <c r="W11" i="15"/>
  <c r="AT10" i="15"/>
  <c r="AP10" i="15"/>
  <c r="AO10" i="15"/>
  <c r="AV10" i="15" s="1"/>
  <c r="AI10" i="15"/>
  <c r="AH10" i="15"/>
  <c r="AF10" i="15"/>
  <c r="AE10" i="15"/>
  <c r="AC10" i="15"/>
  <c r="AA10" i="15"/>
  <c r="Z10" i="15"/>
  <c r="Y10" i="15"/>
  <c r="X10" i="15"/>
  <c r="W10" i="15"/>
  <c r="P10" i="15"/>
  <c r="O10" i="15"/>
  <c r="AQ10" i="15" s="1"/>
  <c r="N10" i="15"/>
  <c r="M10" i="15"/>
  <c r="AR10" i="15" s="1"/>
  <c r="AR9" i="15"/>
  <c r="AP9" i="15"/>
  <c r="AI9" i="15"/>
  <c r="AT9" i="15" s="1"/>
  <c r="AH9" i="15"/>
  <c r="AF9" i="15"/>
  <c r="AE9" i="15"/>
  <c r="AD9" i="15"/>
  <c r="AB9" i="15"/>
  <c r="AA9" i="15"/>
  <c r="Z9" i="15"/>
  <c r="Y9" i="15"/>
  <c r="X9" i="15"/>
  <c r="W9" i="15"/>
  <c r="P9" i="15"/>
  <c r="O9" i="15"/>
  <c r="AQ9" i="15" s="1"/>
  <c r="N9" i="15"/>
  <c r="AC9" i="15" s="1"/>
  <c r="M9" i="15"/>
  <c r="AT8" i="15"/>
  <c r="AP8" i="15"/>
  <c r="AO8" i="15"/>
  <c r="AV8" i="15" s="1"/>
  <c r="AJ8" i="15"/>
  <c r="AI8" i="15"/>
  <c r="AN8" i="15" s="1"/>
  <c r="AH8" i="15"/>
  <c r="AF8" i="15"/>
  <c r="AE8" i="15"/>
  <c r="AC8" i="15"/>
  <c r="AA8" i="15"/>
  <c r="Z8" i="15"/>
  <c r="Y8" i="15"/>
  <c r="X8" i="15"/>
  <c r="W8" i="15"/>
  <c r="P8" i="15"/>
  <c r="O8" i="15"/>
  <c r="AD8" i="15" s="1"/>
  <c r="N8" i="15"/>
  <c r="M8" i="15"/>
  <c r="AR8" i="15" s="1"/>
  <c r="AR7" i="15"/>
  <c r="AP7" i="15"/>
  <c r="AI7" i="15"/>
  <c r="AN7" i="15" s="1"/>
  <c r="AH7" i="15"/>
  <c r="AF7" i="15"/>
  <c r="AE7" i="15"/>
  <c r="AD7" i="15"/>
  <c r="AB7" i="15"/>
  <c r="AA7" i="15"/>
  <c r="Z7" i="15"/>
  <c r="Y7" i="15"/>
  <c r="X7" i="15"/>
  <c r="W7" i="15"/>
  <c r="P7" i="15"/>
  <c r="O7" i="15"/>
  <c r="AQ7" i="15" s="1"/>
  <c r="N7" i="15"/>
  <c r="AO7" i="15" s="1"/>
  <c r="AV7" i="15" s="1"/>
  <c r="M7" i="15"/>
  <c r="AT6" i="15"/>
  <c r="AP6" i="15"/>
  <c r="AO6" i="15"/>
  <c r="AV6" i="15" s="1"/>
  <c r="AJ6" i="15"/>
  <c r="AI6" i="15"/>
  <c r="AH6" i="15"/>
  <c r="AF6" i="15"/>
  <c r="AE6" i="15"/>
  <c r="AC6" i="15"/>
  <c r="AA6" i="15"/>
  <c r="Z6" i="15"/>
  <c r="Y6" i="15"/>
  <c r="X6" i="15"/>
  <c r="W6" i="15"/>
  <c r="P6" i="15"/>
  <c r="O6" i="15"/>
  <c r="AD6" i="15" s="1"/>
  <c r="N6" i="15"/>
  <c r="M6" i="15"/>
  <c r="AR6" i="15" s="1"/>
  <c r="AI5" i="15"/>
  <c r="AH5" i="15"/>
  <c r="W5" i="15"/>
  <c r="AI4" i="15"/>
  <c r="AR3" i="15"/>
  <c r="AP3" i="15"/>
  <c r="AI3" i="15"/>
  <c r="AH3" i="15"/>
  <c r="AN2" i="15"/>
  <c r="AN6" i="15" s="1"/>
  <c r="AM2" i="15"/>
  <c r="AL2" i="15"/>
  <c r="AK2" i="15"/>
  <c r="AJ2" i="15"/>
  <c r="AJ10" i="15" s="1"/>
  <c r="AA2" i="15"/>
  <c r="A2" i="15"/>
  <c r="AU1" i="15"/>
  <c r="AU12" i="15" s="1"/>
  <c r="AR1" i="15"/>
  <c r="AQ1" i="15"/>
  <c r="AQ3" i="15" s="1"/>
  <c r="AP1" i="15"/>
  <c r="AO1" i="15"/>
  <c r="AO3" i="15" s="1"/>
  <c r="AH1" i="15"/>
  <c r="AH2" i="15" s="1"/>
  <c r="AA1" i="15"/>
  <c r="A1" i="15"/>
  <c r="AJ1" i="15" s="1"/>
  <c r="AR7" i="14"/>
  <c r="AP7" i="14"/>
  <c r="AI7" i="14"/>
  <c r="AN7" i="14" s="1"/>
  <c r="AH7" i="14"/>
  <c r="AF7" i="14"/>
  <c r="AE7" i="14"/>
  <c r="AD7" i="14"/>
  <c r="AB7" i="14"/>
  <c r="AA7" i="14"/>
  <c r="Z7" i="14"/>
  <c r="Y7" i="14"/>
  <c r="X7" i="14"/>
  <c r="W7" i="14"/>
  <c r="P7" i="14"/>
  <c r="O7" i="14"/>
  <c r="AQ7" i="14" s="1"/>
  <c r="N7" i="14"/>
  <c r="AO7" i="14" s="1"/>
  <c r="M7" i="14"/>
  <c r="AT6" i="14"/>
  <c r="AJ6" i="14"/>
  <c r="AI6" i="14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M6" i="14"/>
  <c r="AR6" i="14" s="1"/>
  <c r="AI5" i="14"/>
  <c r="AH5" i="14"/>
  <c r="W5" i="14"/>
  <c r="AI4" i="14"/>
  <c r="AR3" i="14"/>
  <c r="AP3" i="14"/>
  <c r="AI3" i="14"/>
  <c r="AH3" i="14"/>
  <c r="AN2" i="14"/>
  <c r="AN6" i="14" s="1"/>
  <c r="AM2" i="14"/>
  <c r="AL2" i="14"/>
  <c r="AK2" i="14"/>
  <c r="AJ2" i="14"/>
  <c r="AA2" i="14"/>
  <c r="A2" i="14"/>
  <c r="AU1" i="14"/>
  <c r="AU3" i="14" s="1"/>
  <c r="AR1" i="14"/>
  <c r="AQ1" i="14"/>
  <c r="AQ3" i="14" s="1"/>
  <c r="AP1" i="14"/>
  <c r="AP6" i="14" s="1"/>
  <c r="AO1" i="14"/>
  <c r="AO6" i="14" s="1"/>
  <c r="AH1" i="14"/>
  <c r="AH2" i="14" s="1"/>
  <c r="AA1" i="14"/>
  <c r="A1" i="14"/>
  <c r="AJ1" i="14" s="1"/>
  <c r="AR7" i="13"/>
  <c r="AP7" i="13"/>
  <c r="AI7" i="13"/>
  <c r="AN7" i="13" s="1"/>
  <c r="AH7" i="13"/>
  <c r="AF7" i="13"/>
  <c r="AE7" i="13"/>
  <c r="AD7" i="13"/>
  <c r="AB7" i="13"/>
  <c r="AA7" i="13"/>
  <c r="Z7" i="13"/>
  <c r="Y7" i="13"/>
  <c r="X7" i="13"/>
  <c r="W7" i="13"/>
  <c r="P7" i="13"/>
  <c r="O7" i="13"/>
  <c r="AQ7" i="13" s="1"/>
  <c r="N7" i="13"/>
  <c r="AO7" i="13" s="1"/>
  <c r="AV7" i="13" s="1"/>
  <c r="M7" i="13"/>
  <c r="AT6" i="13"/>
  <c r="AP6" i="13"/>
  <c r="AO6" i="13"/>
  <c r="AV6" i="13" s="1"/>
  <c r="AJ6" i="13"/>
  <c r="AI6" i="13"/>
  <c r="AH6" i="13"/>
  <c r="AF6" i="13"/>
  <c r="AE6" i="13"/>
  <c r="AC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R3" i="13"/>
  <c r="AP3" i="13"/>
  <c r="AI3" i="13"/>
  <c r="AH3" i="13"/>
  <c r="AN2" i="13"/>
  <c r="AN6" i="13" s="1"/>
  <c r="AM2" i="13"/>
  <c r="AL2" i="13"/>
  <c r="AK2" i="13"/>
  <c r="AJ2" i="13"/>
  <c r="AA2" i="13"/>
  <c r="A2" i="13"/>
  <c r="AU1" i="13"/>
  <c r="AU3" i="13" s="1"/>
  <c r="AR1" i="13"/>
  <c r="AQ1" i="13"/>
  <c r="AQ3" i="13" s="1"/>
  <c r="AP1" i="13"/>
  <c r="AO1" i="13"/>
  <c r="AO3" i="13" s="1"/>
  <c r="AH1" i="13"/>
  <c r="AH2" i="13" s="1"/>
  <c r="AA1" i="13"/>
  <c r="A1" i="13"/>
  <c r="AJ1" i="13" s="1"/>
  <c r="AU9" i="12"/>
  <c r="AR9" i="12"/>
  <c r="AP9" i="12"/>
  <c r="AI9" i="12"/>
  <c r="AN9" i="12" s="1"/>
  <c r="AH9" i="12"/>
  <c r="AF9" i="12"/>
  <c r="AE9" i="12"/>
  <c r="AD9" i="12"/>
  <c r="AB9" i="12"/>
  <c r="AA9" i="12"/>
  <c r="Z9" i="12"/>
  <c r="Y9" i="12"/>
  <c r="X9" i="12"/>
  <c r="W9" i="12"/>
  <c r="P9" i="12"/>
  <c r="O9" i="12"/>
  <c r="AQ9" i="12" s="1"/>
  <c r="N9" i="12"/>
  <c r="AO9" i="12" s="1"/>
  <c r="M9" i="12"/>
  <c r="AT8" i="12"/>
  <c r="AP8" i="12"/>
  <c r="AO8" i="12"/>
  <c r="AV8" i="12" s="1"/>
  <c r="AJ8" i="12"/>
  <c r="AI8" i="12"/>
  <c r="AH8" i="12"/>
  <c r="AF8" i="12"/>
  <c r="AE8" i="12"/>
  <c r="AC8" i="12"/>
  <c r="AA8" i="12"/>
  <c r="Z8" i="12"/>
  <c r="Y8" i="12"/>
  <c r="X8" i="12"/>
  <c r="W8" i="12"/>
  <c r="P8" i="12"/>
  <c r="O8" i="12"/>
  <c r="AD8" i="12" s="1"/>
  <c r="N8" i="12"/>
  <c r="M8" i="12"/>
  <c r="AR8" i="12" s="1"/>
  <c r="AU7" i="12"/>
  <c r="AR7" i="12"/>
  <c r="AP7" i="12"/>
  <c r="AI7" i="12"/>
  <c r="AT7" i="12" s="1"/>
  <c r="AH7" i="12"/>
  <c r="AF7" i="12"/>
  <c r="AE7" i="12"/>
  <c r="AD7" i="12"/>
  <c r="AB7" i="12"/>
  <c r="AA7" i="12"/>
  <c r="Z7" i="12"/>
  <c r="Y7" i="12"/>
  <c r="X7" i="12"/>
  <c r="W7" i="12"/>
  <c r="P7" i="12"/>
  <c r="O7" i="12"/>
  <c r="AQ7" i="12" s="1"/>
  <c r="N7" i="12"/>
  <c r="AO7" i="12" s="1"/>
  <c r="AV7" i="12" s="1"/>
  <c r="M7" i="12"/>
  <c r="AT6" i="12"/>
  <c r="AI6" i="12"/>
  <c r="AH6" i="12"/>
  <c r="AF6" i="12"/>
  <c r="AE6" i="12"/>
  <c r="AC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R3" i="12"/>
  <c r="AP3" i="12"/>
  <c r="AI3" i="12"/>
  <c r="AH3" i="12"/>
  <c r="AN2" i="12"/>
  <c r="AN8" i="12" s="1"/>
  <c r="AM2" i="12"/>
  <c r="AL2" i="12"/>
  <c r="AK2" i="12"/>
  <c r="AJ2" i="12"/>
  <c r="AJ6" i="12" s="1"/>
  <c r="AA2" i="12"/>
  <c r="A2" i="12"/>
  <c r="AU1" i="12"/>
  <c r="AU8" i="12" s="1"/>
  <c r="AR1" i="12"/>
  <c r="AQ1" i="12"/>
  <c r="AQ3" i="12" s="1"/>
  <c r="AP1" i="12"/>
  <c r="AP6" i="12" s="1"/>
  <c r="AO1" i="12"/>
  <c r="AO3" i="12" s="1"/>
  <c r="AA1" i="12"/>
  <c r="A1" i="12"/>
  <c r="AJ1" i="12" s="1"/>
  <c r="AP103" i="11"/>
  <c r="AI103" i="11"/>
  <c r="AT103" i="11" s="1"/>
  <c r="AH103" i="11"/>
  <c r="AF103" i="11"/>
  <c r="AE103" i="11"/>
  <c r="AD103" i="11"/>
  <c r="AB103" i="11"/>
  <c r="AA103" i="11"/>
  <c r="Z103" i="11"/>
  <c r="Y103" i="11"/>
  <c r="X103" i="11"/>
  <c r="W103" i="11"/>
  <c r="P103" i="11"/>
  <c r="O103" i="11"/>
  <c r="AQ103" i="11" s="1"/>
  <c r="N103" i="11"/>
  <c r="AO103" i="11" s="1"/>
  <c r="AV103" i="11" s="1"/>
  <c r="M103" i="11"/>
  <c r="AT102" i="11"/>
  <c r="AP102" i="11"/>
  <c r="AO102" i="11"/>
  <c r="AV102" i="11" s="1"/>
  <c r="AI102" i="11"/>
  <c r="AH102" i="11"/>
  <c r="AF102" i="11"/>
  <c r="AE102" i="11"/>
  <c r="AC102" i="11"/>
  <c r="AA102" i="11"/>
  <c r="Z102" i="11"/>
  <c r="Y102" i="11"/>
  <c r="X102" i="11"/>
  <c r="W102" i="11"/>
  <c r="P102" i="11"/>
  <c r="O102" i="11"/>
  <c r="AQ102" i="11" s="1"/>
  <c r="N102" i="11"/>
  <c r="M102" i="11"/>
  <c r="AR102" i="11" s="1"/>
  <c r="AP101" i="11"/>
  <c r="AI101" i="11"/>
  <c r="AT101" i="11" s="1"/>
  <c r="AH101" i="11"/>
  <c r="AF101" i="11"/>
  <c r="AE101" i="11"/>
  <c r="AD101" i="11"/>
  <c r="AB101" i="11"/>
  <c r="AA101" i="11"/>
  <c r="Z101" i="11"/>
  <c r="Y101" i="11"/>
  <c r="X101" i="11"/>
  <c r="W101" i="11"/>
  <c r="P101" i="11"/>
  <c r="O101" i="11"/>
  <c r="N101" i="11"/>
  <c r="AC101" i="11" s="1"/>
  <c r="M101" i="11"/>
  <c r="AT100" i="11"/>
  <c r="AP100" i="11"/>
  <c r="AO100" i="11"/>
  <c r="AV100" i="11" s="1"/>
  <c r="AI100" i="11"/>
  <c r="AH100" i="11"/>
  <c r="AF100" i="11"/>
  <c r="AE100" i="11"/>
  <c r="AC100" i="11"/>
  <c r="AA100" i="11"/>
  <c r="Z100" i="11"/>
  <c r="Y100" i="11"/>
  <c r="X100" i="11"/>
  <c r="W100" i="11"/>
  <c r="P100" i="11"/>
  <c r="O100" i="11"/>
  <c r="AD100" i="11" s="1"/>
  <c r="N100" i="11"/>
  <c r="M100" i="11"/>
  <c r="AR100" i="11" s="1"/>
  <c r="AR99" i="11"/>
  <c r="AP99" i="11"/>
  <c r="AI99" i="11"/>
  <c r="AH99" i="11"/>
  <c r="AF99" i="11"/>
  <c r="AE99" i="11"/>
  <c r="AD99" i="11"/>
  <c r="AB99" i="11"/>
  <c r="AA99" i="11"/>
  <c r="Z99" i="11"/>
  <c r="Y99" i="11"/>
  <c r="X99" i="11"/>
  <c r="W99" i="11"/>
  <c r="P99" i="11"/>
  <c r="O99" i="11"/>
  <c r="N99" i="11"/>
  <c r="AO99" i="11" s="1"/>
  <c r="AV99" i="11" s="1"/>
  <c r="M99" i="11"/>
  <c r="AT98" i="11"/>
  <c r="AP98" i="11"/>
  <c r="AO98" i="11"/>
  <c r="AV98" i="11" s="1"/>
  <c r="AI98" i="11"/>
  <c r="AH98" i="11"/>
  <c r="AF98" i="11"/>
  <c r="AE98" i="11"/>
  <c r="AC98" i="11"/>
  <c r="AA98" i="11"/>
  <c r="Z98" i="11"/>
  <c r="Y98" i="11"/>
  <c r="X98" i="11"/>
  <c r="W98" i="11"/>
  <c r="P98" i="11"/>
  <c r="O98" i="11"/>
  <c r="AD98" i="11" s="1"/>
  <c r="N98" i="11"/>
  <c r="M98" i="11"/>
  <c r="AR98" i="11" s="1"/>
  <c r="AP97" i="11"/>
  <c r="AI97" i="11"/>
  <c r="AT97" i="11" s="1"/>
  <c r="AH97" i="11"/>
  <c r="AF97" i="11"/>
  <c r="AE97" i="11"/>
  <c r="AD97" i="11"/>
  <c r="AB97" i="11"/>
  <c r="AA97" i="11"/>
  <c r="Z97" i="11"/>
  <c r="Y97" i="11"/>
  <c r="X97" i="11"/>
  <c r="W97" i="11"/>
  <c r="P97" i="11"/>
  <c r="O97" i="11"/>
  <c r="N97" i="11"/>
  <c r="AO97" i="11" s="1"/>
  <c r="AV97" i="11" s="1"/>
  <c r="M97" i="11"/>
  <c r="AT96" i="11"/>
  <c r="AP96" i="11"/>
  <c r="AO96" i="11"/>
  <c r="AV96" i="11" s="1"/>
  <c r="AI96" i="11"/>
  <c r="AH96" i="11"/>
  <c r="AF96" i="11"/>
  <c r="AE96" i="11"/>
  <c r="AC96" i="11"/>
  <c r="AA96" i="11"/>
  <c r="Z96" i="11"/>
  <c r="Y96" i="11"/>
  <c r="X96" i="11"/>
  <c r="W96" i="11"/>
  <c r="P96" i="11"/>
  <c r="O96" i="11"/>
  <c r="N96" i="11"/>
  <c r="M96" i="11"/>
  <c r="AR96" i="11" s="1"/>
  <c r="AP95" i="11"/>
  <c r="AI95" i="11"/>
  <c r="AT95" i="11" s="1"/>
  <c r="AH95" i="11"/>
  <c r="AF95" i="11"/>
  <c r="AE95" i="11"/>
  <c r="AD95" i="11"/>
  <c r="AB95" i="11"/>
  <c r="AA95" i="11"/>
  <c r="Z95" i="11"/>
  <c r="Y95" i="11"/>
  <c r="X95" i="11"/>
  <c r="W95" i="11"/>
  <c r="P95" i="11"/>
  <c r="O95" i="11"/>
  <c r="N95" i="11"/>
  <c r="AC95" i="11" s="1"/>
  <c r="M95" i="11"/>
  <c r="AI94" i="11"/>
  <c r="AH94" i="11"/>
  <c r="W94" i="11"/>
  <c r="AP93" i="11"/>
  <c r="AI93" i="11"/>
  <c r="AT93" i="11" s="1"/>
  <c r="AH93" i="11"/>
  <c r="AF93" i="11"/>
  <c r="AE93" i="11"/>
  <c r="AD93" i="11"/>
  <c r="AB93" i="11"/>
  <c r="AA93" i="11"/>
  <c r="Z93" i="11"/>
  <c r="Y93" i="11"/>
  <c r="X93" i="11"/>
  <c r="W93" i="11"/>
  <c r="P93" i="11"/>
  <c r="O93" i="11"/>
  <c r="N93" i="11"/>
  <c r="AO93" i="11" s="1"/>
  <c r="AV93" i="11" s="1"/>
  <c r="M93" i="11"/>
  <c r="AT92" i="11"/>
  <c r="AI92" i="11"/>
  <c r="AH92" i="11"/>
  <c r="AF92" i="11"/>
  <c r="AE92" i="11"/>
  <c r="AC92" i="11"/>
  <c r="AA92" i="11"/>
  <c r="Z92" i="11"/>
  <c r="Y92" i="11"/>
  <c r="X92" i="11"/>
  <c r="W92" i="11"/>
  <c r="P92" i="11"/>
  <c r="O92" i="11"/>
  <c r="AQ92" i="11" s="1"/>
  <c r="N92" i="11"/>
  <c r="M92" i="11"/>
  <c r="AR92" i="11" s="1"/>
  <c r="AP91" i="11"/>
  <c r="AI91" i="11"/>
  <c r="AT91" i="11" s="1"/>
  <c r="AH91" i="11"/>
  <c r="AF91" i="11"/>
  <c r="AE91" i="11"/>
  <c r="AD91" i="11"/>
  <c r="AB91" i="11"/>
  <c r="AA91" i="11"/>
  <c r="Z91" i="11"/>
  <c r="Y91" i="11"/>
  <c r="X91" i="11"/>
  <c r="W91" i="11"/>
  <c r="P91" i="11"/>
  <c r="O91" i="11"/>
  <c r="N91" i="11"/>
  <c r="AC91" i="11" s="1"/>
  <c r="M91" i="11"/>
  <c r="AI90" i="11"/>
  <c r="AH90" i="11"/>
  <c r="W90" i="11"/>
  <c r="AI89" i="11"/>
  <c r="AT89" i="11" s="1"/>
  <c r="AH89" i="11"/>
  <c r="AF89" i="11"/>
  <c r="AE89" i="11"/>
  <c r="AD89" i="11"/>
  <c r="AB89" i="11"/>
  <c r="AA89" i="11"/>
  <c r="Z89" i="11"/>
  <c r="Y89" i="11"/>
  <c r="X89" i="11"/>
  <c r="W89" i="11"/>
  <c r="P89" i="11"/>
  <c r="O89" i="11"/>
  <c r="N89" i="11"/>
  <c r="M89" i="11"/>
  <c r="AT88" i="11"/>
  <c r="AI88" i="11"/>
  <c r="AH88" i="11"/>
  <c r="AF88" i="11"/>
  <c r="AE88" i="11"/>
  <c r="AC88" i="11"/>
  <c r="AA88" i="11"/>
  <c r="Z88" i="11"/>
  <c r="Y88" i="11"/>
  <c r="X88" i="11"/>
  <c r="W88" i="11"/>
  <c r="P88" i="11"/>
  <c r="O88" i="11"/>
  <c r="AQ88" i="11" s="1"/>
  <c r="N88" i="11"/>
  <c r="M88" i="11"/>
  <c r="AP87" i="11"/>
  <c r="AI87" i="11"/>
  <c r="AT87" i="11" s="1"/>
  <c r="AH87" i="11"/>
  <c r="AF87" i="11"/>
  <c r="AE87" i="11"/>
  <c r="AD87" i="11"/>
  <c r="AB87" i="11"/>
  <c r="AA87" i="11"/>
  <c r="Z87" i="11"/>
  <c r="Y87" i="11"/>
  <c r="X87" i="11"/>
  <c r="W87" i="11"/>
  <c r="P87" i="11"/>
  <c r="O87" i="11"/>
  <c r="N87" i="11"/>
  <c r="M87" i="11"/>
  <c r="AI86" i="11"/>
  <c r="AH86" i="11"/>
  <c r="W86" i="11"/>
  <c r="AN85" i="11"/>
  <c r="AI85" i="11"/>
  <c r="AT85" i="11" s="1"/>
  <c r="AH85" i="11"/>
  <c r="AF85" i="11"/>
  <c r="AE85" i="11"/>
  <c r="AD85" i="11"/>
  <c r="AB85" i="11"/>
  <c r="AA85" i="11"/>
  <c r="Z85" i="11"/>
  <c r="Y85" i="11"/>
  <c r="X85" i="11"/>
  <c r="W85" i="11"/>
  <c r="P85" i="11"/>
  <c r="O85" i="11"/>
  <c r="AQ85" i="11" s="1"/>
  <c r="N85" i="11"/>
  <c r="M85" i="11"/>
  <c r="AT84" i="11"/>
  <c r="AO84" i="11"/>
  <c r="AI84" i="11"/>
  <c r="AN84" i="11" s="1"/>
  <c r="AH84" i="11"/>
  <c r="AF84" i="11"/>
  <c r="AE84" i="11"/>
  <c r="AC84" i="11"/>
  <c r="AA84" i="11"/>
  <c r="Z84" i="11"/>
  <c r="Y84" i="11"/>
  <c r="X84" i="11"/>
  <c r="W84" i="11"/>
  <c r="P84" i="11"/>
  <c r="O84" i="11"/>
  <c r="AQ84" i="11" s="1"/>
  <c r="N84" i="11"/>
  <c r="M84" i="11"/>
  <c r="AP83" i="11"/>
  <c r="AI83" i="11"/>
  <c r="AT83" i="11" s="1"/>
  <c r="AH83" i="11"/>
  <c r="AF83" i="11"/>
  <c r="AE83" i="11"/>
  <c r="AD83" i="11"/>
  <c r="AB83" i="11"/>
  <c r="AA83" i="11"/>
  <c r="Z83" i="11"/>
  <c r="Y83" i="11"/>
  <c r="X83" i="11"/>
  <c r="W83" i="11"/>
  <c r="P83" i="11"/>
  <c r="O83" i="11"/>
  <c r="N83" i="11"/>
  <c r="M83" i="11"/>
  <c r="AT82" i="11"/>
  <c r="AI82" i="11"/>
  <c r="AH82" i="11"/>
  <c r="AF82" i="11"/>
  <c r="AE82" i="11"/>
  <c r="AC82" i="11"/>
  <c r="AA82" i="11"/>
  <c r="Z82" i="11"/>
  <c r="Y82" i="11"/>
  <c r="X82" i="11"/>
  <c r="W82" i="11"/>
  <c r="P82" i="11"/>
  <c r="O82" i="11"/>
  <c r="AD82" i="11" s="1"/>
  <c r="N82" i="11"/>
  <c r="M82" i="11"/>
  <c r="AR82" i="11" s="1"/>
  <c r="AR81" i="11"/>
  <c r="AI81" i="11"/>
  <c r="AH81" i="11"/>
  <c r="AF81" i="11"/>
  <c r="AE81" i="11"/>
  <c r="AD81" i="11"/>
  <c r="AB81" i="11"/>
  <c r="AA81" i="11"/>
  <c r="Z81" i="11"/>
  <c r="Y81" i="11"/>
  <c r="X81" i="11"/>
  <c r="W81" i="11"/>
  <c r="P81" i="11"/>
  <c r="O81" i="11"/>
  <c r="AQ81" i="11" s="1"/>
  <c r="N81" i="11"/>
  <c r="AO81" i="11" s="1"/>
  <c r="M81" i="11"/>
  <c r="AI80" i="11"/>
  <c r="AH80" i="11"/>
  <c r="W80" i="11"/>
  <c r="AP79" i="11"/>
  <c r="AI79" i="11"/>
  <c r="AT79" i="11" s="1"/>
  <c r="AH79" i="11"/>
  <c r="AF79" i="11"/>
  <c r="AE79" i="11"/>
  <c r="AD79" i="11"/>
  <c r="AB79" i="11"/>
  <c r="AA79" i="11"/>
  <c r="Z79" i="11"/>
  <c r="Y79" i="11"/>
  <c r="X79" i="11"/>
  <c r="W79" i="11"/>
  <c r="P79" i="11"/>
  <c r="O79" i="11"/>
  <c r="AQ79" i="11" s="1"/>
  <c r="N79" i="11"/>
  <c r="M79" i="11"/>
  <c r="AT78" i="11"/>
  <c r="AI78" i="11"/>
  <c r="AN78" i="11" s="1"/>
  <c r="AH78" i="11"/>
  <c r="AF78" i="11"/>
  <c r="AE78" i="11"/>
  <c r="AC78" i="11"/>
  <c r="AA78" i="11"/>
  <c r="Z78" i="11"/>
  <c r="Y78" i="11"/>
  <c r="X78" i="11"/>
  <c r="W78" i="11"/>
  <c r="P78" i="11"/>
  <c r="O78" i="11"/>
  <c r="AD78" i="11" s="1"/>
  <c r="N78" i="11"/>
  <c r="M78" i="11"/>
  <c r="AR78" i="11" s="1"/>
  <c r="AR77" i="11"/>
  <c r="AP77" i="11"/>
  <c r="AI77" i="11"/>
  <c r="AH77" i="11"/>
  <c r="AF77" i="11"/>
  <c r="AE77" i="11"/>
  <c r="AD77" i="11"/>
  <c r="AB77" i="11"/>
  <c r="AA77" i="11"/>
  <c r="Z77" i="11"/>
  <c r="Y77" i="11"/>
  <c r="X77" i="11"/>
  <c r="W77" i="11"/>
  <c r="P77" i="11"/>
  <c r="O77" i="11"/>
  <c r="N77" i="11"/>
  <c r="AO77" i="11" s="1"/>
  <c r="AV77" i="11" s="1"/>
  <c r="M77" i="11"/>
  <c r="AT76" i="11"/>
  <c r="AI76" i="11"/>
  <c r="AH76" i="11"/>
  <c r="AF76" i="11"/>
  <c r="AE76" i="11"/>
  <c r="AC76" i="11"/>
  <c r="AA76" i="11"/>
  <c r="Z76" i="11"/>
  <c r="Y76" i="11"/>
  <c r="X76" i="11"/>
  <c r="W76" i="11"/>
  <c r="P76" i="11"/>
  <c r="O76" i="11"/>
  <c r="AD76" i="11" s="1"/>
  <c r="N76" i="11"/>
  <c r="M76" i="11"/>
  <c r="AR76" i="11" s="1"/>
  <c r="AI75" i="11"/>
  <c r="AH75" i="11"/>
  <c r="W75" i="11"/>
  <c r="AT74" i="11"/>
  <c r="AP74" i="11"/>
  <c r="AO74" i="11"/>
  <c r="AV74" i="11" s="1"/>
  <c r="AI74" i="11"/>
  <c r="AN74" i="11" s="1"/>
  <c r="AH74" i="11"/>
  <c r="AF74" i="11"/>
  <c r="AE74" i="11"/>
  <c r="AC74" i="11"/>
  <c r="AA74" i="11"/>
  <c r="Z74" i="11"/>
  <c r="Y74" i="11"/>
  <c r="X74" i="11"/>
  <c r="W74" i="11"/>
  <c r="P74" i="11"/>
  <c r="O74" i="11"/>
  <c r="AD74" i="11" s="1"/>
  <c r="N74" i="11"/>
  <c r="M74" i="11"/>
  <c r="AR74" i="11" s="1"/>
  <c r="AR73" i="11"/>
  <c r="AP73" i="11"/>
  <c r="AI73" i="11"/>
  <c r="AH73" i="11"/>
  <c r="AF73" i="11"/>
  <c r="AE73" i="11"/>
  <c r="AD73" i="11"/>
  <c r="AB73" i="11"/>
  <c r="AA73" i="11"/>
  <c r="Z73" i="11"/>
  <c r="Y73" i="11"/>
  <c r="X73" i="11"/>
  <c r="W73" i="11"/>
  <c r="P73" i="11"/>
  <c r="O73" i="11"/>
  <c r="N73" i="11"/>
  <c r="AO73" i="11" s="1"/>
  <c r="AV73" i="11" s="1"/>
  <c r="M73" i="11"/>
  <c r="AT72" i="11"/>
  <c r="AP72" i="11"/>
  <c r="AO72" i="11"/>
  <c r="AV72" i="11" s="1"/>
  <c r="AI72" i="11"/>
  <c r="AH72" i="11"/>
  <c r="AF72" i="11"/>
  <c r="AE72" i="11"/>
  <c r="AC72" i="11"/>
  <c r="AA72" i="11"/>
  <c r="Z72" i="11"/>
  <c r="Y72" i="11"/>
  <c r="X72" i="11"/>
  <c r="W72" i="11"/>
  <c r="P72" i="11"/>
  <c r="O72" i="11"/>
  <c r="AD72" i="11" s="1"/>
  <c r="N72" i="11"/>
  <c r="M72" i="11"/>
  <c r="AR72" i="11" s="1"/>
  <c r="AI71" i="11"/>
  <c r="AH71" i="11"/>
  <c r="W71" i="11"/>
  <c r="AT70" i="11"/>
  <c r="AI70" i="11"/>
  <c r="AN70" i="11" s="1"/>
  <c r="AH70" i="11"/>
  <c r="AF70" i="11"/>
  <c r="AE70" i="11"/>
  <c r="AC70" i="11"/>
  <c r="AA70" i="11"/>
  <c r="Z70" i="11"/>
  <c r="Y70" i="11"/>
  <c r="X70" i="11"/>
  <c r="W70" i="11"/>
  <c r="P70" i="11"/>
  <c r="O70" i="11"/>
  <c r="AD70" i="11" s="1"/>
  <c r="N70" i="11"/>
  <c r="M70" i="11"/>
  <c r="AR70" i="11" s="1"/>
  <c r="AR69" i="11"/>
  <c r="AP69" i="11"/>
  <c r="AI69" i="11"/>
  <c r="AH69" i="11"/>
  <c r="AF69" i="11"/>
  <c r="AE69" i="11"/>
  <c r="AD69" i="11"/>
  <c r="AB69" i="11"/>
  <c r="AA69" i="11"/>
  <c r="Z69" i="11"/>
  <c r="Y69" i="11"/>
  <c r="X69" i="11"/>
  <c r="W69" i="11"/>
  <c r="P69" i="11"/>
  <c r="O69" i="11"/>
  <c r="N69" i="11"/>
  <c r="AO69" i="11" s="1"/>
  <c r="AV69" i="11" s="1"/>
  <c r="M69" i="11"/>
  <c r="AI68" i="11"/>
  <c r="AH68" i="11"/>
  <c r="W68" i="11"/>
  <c r="AP67" i="11"/>
  <c r="AI67" i="11"/>
  <c r="AT67" i="11" s="1"/>
  <c r="AH67" i="11"/>
  <c r="AF67" i="11"/>
  <c r="AE67" i="11"/>
  <c r="AD67" i="11"/>
  <c r="AB67" i="11"/>
  <c r="AA67" i="11"/>
  <c r="Z67" i="11"/>
  <c r="Y67" i="11"/>
  <c r="X67" i="11"/>
  <c r="W67" i="11"/>
  <c r="P67" i="11"/>
  <c r="O67" i="11"/>
  <c r="N67" i="11"/>
  <c r="M67" i="11"/>
  <c r="AT66" i="11"/>
  <c r="AI66" i="11"/>
  <c r="AH66" i="11"/>
  <c r="AF66" i="11"/>
  <c r="AE66" i="11"/>
  <c r="AC66" i="11"/>
  <c r="AA66" i="11"/>
  <c r="Z66" i="11"/>
  <c r="Y66" i="11"/>
  <c r="X66" i="11"/>
  <c r="W66" i="11"/>
  <c r="P66" i="11"/>
  <c r="O66" i="11"/>
  <c r="AD66" i="11" s="1"/>
  <c r="N66" i="11"/>
  <c r="M66" i="11"/>
  <c r="AR66" i="11" s="1"/>
  <c r="AR65" i="11"/>
  <c r="AI65" i="11"/>
  <c r="AH65" i="11"/>
  <c r="AF65" i="11"/>
  <c r="AE65" i="11"/>
  <c r="AD65" i="11"/>
  <c r="AB65" i="11"/>
  <c r="AA65" i="11"/>
  <c r="Z65" i="11"/>
  <c r="Y65" i="11"/>
  <c r="X65" i="11"/>
  <c r="W65" i="11"/>
  <c r="P65" i="11"/>
  <c r="O65" i="11"/>
  <c r="AQ65" i="11" s="1"/>
  <c r="N65" i="11"/>
  <c r="M65" i="11"/>
  <c r="AT64" i="11"/>
  <c r="AP64" i="11"/>
  <c r="AO64" i="11"/>
  <c r="AV64" i="11" s="1"/>
  <c r="AJ64" i="11"/>
  <c r="AI64" i="11"/>
  <c r="AH64" i="11"/>
  <c r="AF64" i="11"/>
  <c r="AE64" i="11"/>
  <c r="AC64" i="11"/>
  <c r="AA64" i="11"/>
  <c r="Z64" i="11"/>
  <c r="Y64" i="11"/>
  <c r="X64" i="11"/>
  <c r="W64" i="11"/>
  <c r="P64" i="11"/>
  <c r="O64" i="11"/>
  <c r="AD64" i="11" s="1"/>
  <c r="N64" i="11"/>
  <c r="M64" i="11"/>
  <c r="AR64" i="11" s="1"/>
  <c r="AI63" i="11"/>
  <c r="AH63" i="11"/>
  <c r="W63" i="11"/>
  <c r="AT62" i="11"/>
  <c r="AP62" i="11"/>
  <c r="AO62" i="11"/>
  <c r="AV62" i="11" s="1"/>
  <c r="AI62" i="11"/>
  <c r="AH62" i="11"/>
  <c r="AF62" i="11"/>
  <c r="AE62" i="11"/>
  <c r="AC62" i="11"/>
  <c r="AA62" i="11"/>
  <c r="Z62" i="11"/>
  <c r="Y62" i="11"/>
  <c r="X62" i="11"/>
  <c r="W62" i="11"/>
  <c r="P62" i="11"/>
  <c r="O62" i="11"/>
  <c r="AD62" i="11" s="1"/>
  <c r="N62" i="11"/>
  <c r="M62" i="11"/>
  <c r="AR62" i="11" s="1"/>
  <c r="AR61" i="11"/>
  <c r="AI61" i="11"/>
  <c r="AH61" i="11"/>
  <c r="AF61" i="11"/>
  <c r="AE61" i="11"/>
  <c r="AD61" i="11"/>
  <c r="AB61" i="11"/>
  <c r="AA61" i="11"/>
  <c r="Z61" i="11"/>
  <c r="Y61" i="11"/>
  <c r="X61" i="11"/>
  <c r="W61" i="11"/>
  <c r="P61" i="11"/>
  <c r="O61" i="11"/>
  <c r="N61" i="11"/>
  <c r="M61" i="11"/>
  <c r="AT60" i="11"/>
  <c r="AP60" i="11"/>
  <c r="AO60" i="11"/>
  <c r="AV60" i="11" s="1"/>
  <c r="AI60" i="11"/>
  <c r="AH60" i="11"/>
  <c r="AF60" i="11"/>
  <c r="AE60" i="11"/>
  <c r="AC60" i="11"/>
  <c r="AA60" i="11"/>
  <c r="Z60" i="11"/>
  <c r="Y60" i="11"/>
  <c r="X60" i="11"/>
  <c r="W60" i="11"/>
  <c r="P60" i="11"/>
  <c r="O60" i="11"/>
  <c r="AD60" i="11" s="1"/>
  <c r="N60" i="11"/>
  <c r="M60" i="11"/>
  <c r="AR60" i="11" s="1"/>
  <c r="AP59" i="11"/>
  <c r="AN59" i="11"/>
  <c r="AI59" i="11"/>
  <c r="AT59" i="11" s="1"/>
  <c r="AH59" i="11"/>
  <c r="AF59" i="11"/>
  <c r="AE59" i="11"/>
  <c r="AD59" i="11"/>
  <c r="AB59" i="11"/>
  <c r="AA59" i="11"/>
  <c r="Z59" i="11"/>
  <c r="Y59" i="11"/>
  <c r="X59" i="11"/>
  <c r="W59" i="11"/>
  <c r="P59" i="11"/>
  <c r="O59" i="11"/>
  <c r="N59" i="11"/>
  <c r="AO59" i="11" s="1"/>
  <c r="AV59" i="11" s="1"/>
  <c r="M59" i="11"/>
  <c r="AT58" i="11"/>
  <c r="AP58" i="11"/>
  <c r="AO58" i="11"/>
  <c r="AV58" i="11" s="1"/>
  <c r="AI58" i="11"/>
  <c r="AH58" i="11"/>
  <c r="AF58" i="11"/>
  <c r="AE58" i="11"/>
  <c r="AC58" i="11"/>
  <c r="AA58" i="11"/>
  <c r="Z58" i="11"/>
  <c r="Y58" i="11"/>
  <c r="X58" i="11"/>
  <c r="W58" i="11"/>
  <c r="P58" i="11"/>
  <c r="O58" i="11"/>
  <c r="N58" i="11"/>
  <c r="M58" i="11"/>
  <c r="AR57" i="11"/>
  <c r="AP57" i="11"/>
  <c r="AI57" i="11"/>
  <c r="AT57" i="11" s="1"/>
  <c r="AH57" i="11"/>
  <c r="AF57" i="11"/>
  <c r="AE57" i="11"/>
  <c r="AD57" i="11"/>
  <c r="AB57" i="11"/>
  <c r="AA57" i="11"/>
  <c r="Z57" i="11"/>
  <c r="Y57" i="11"/>
  <c r="X57" i="11"/>
  <c r="W57" i="11"/>
  <c r="P57" i="11"/>
  <c r="O57" i="11"/>
  <c r="AQ57" i="11" s="1"/>
  <c r="N57" i="11"/>
  <c r="M57" i="11"/>
  <c r="AT56" i="11"/>
  <c r="AI56" i="11"/>
  <c r="AN56" i="11" s="1"/>
  <c r="AH56" i="11"/>
  <c r="AF56" i="11"/>
  <c r="AE56" i="11"/>
  <c r="AC56" i="11"/>
  <c r="AA56" i="11"/>
  <c r="Z56" i="11"/>
  <c r="Y56" i="11"/>
  <c r="X56" i="11"/>
  <c r="W56" i="11"/>
  <c r="P56" i="11"/>
  <c r="O56" i="11"/>
  <c r="AD56" i="11" s="1"/>
  <c r="N56" i="11"/>
  <c r="M56" i="11"/>
  <c r="AR56" i="11" s="1"/>
  <c r="AR55" i="11"/>
  <c r="AP55" i="11"/>
  <c r="AI55" i="11"/>
  <c r="AH55" i="11"/>
  <c r="AF55" i="11"/>
  <c r="AE55" i="11"/>
  <c r="AD55" i="11"/>
  <c r="AB55" i="11"/>
  <c r="AA55" i="11"/>
  <c r="Z55" i="11"/>
  <c r="Y55" i="11"/>
  <c r="X55" i="11"/>
  <c r="W55" i="11"/>
  <c r="P55" i="11"/>
  <c r="O55" i="11"/>
  <c r="N55" i="11"/>
  <c r="AO55" i="11" s="1"/>
  <c r="AV55" i="11" s="1"/>
  <c r="M55" i="11"/>
  <c r="AT54" i="11"/>
  <c r="AI54" i="11"/>
  <c r="AH54" i="11"/>
  <c r="AF54" i="11"/>
  <c r="AE54" i="11"/>
  <c r="AC54" i="11"/>
  <c r="AA54" i="11"/>
  <c r="Z54" i="11"/>
  <c r="Y54" i="11"/>
  <c r="X54" i="11"/>
  <c r="W54" i="11"/>
  <c r="P54" i="11"/>
  <c r="O54" i="11"/>
  <c r="AD54" i="11" s="1"/>
  <c r="N54" i="11"/>
  <c r="M54" i="11"/>
  <c r="AR54" i="11" s="1"/>
  <c r="AP53" i="11"/>
  <c r="AN53" i="11"/>
  <c r="AI53" i="11"/>
  <c r="AT53" i="11" s="1"/>
  <c r="AH53" i="11"/>
  <c r="AF53" i="11"/>
  <c r="AE53" i="11"/>
  <c r="AD53" i="11"/>
  <c r="AB53" i="11"/>
  <c r="AA53" i="11"/>
  <c r="Z53" i="11"/>
  <c r="Y53" i="11"/>
  <c r="X53" i="11"/>
  <c r="W53" i="11"/>
  <c r="P53" i="11"/>
  <c r="O53" i="11"/>
  <c r="N53" i="11"/>
  <c r="AO53" i="11" s="1"/>
  <c r="AV53" i="11" s="1"/>
  <c r="M53" i="11"/>
  <c r="AI52" i="11"/>
  <c r="AH52" i="11"/>
  <c r="W52" i="11"/>
  <c r="AR51" i="11"/>
  <c r="AP51" i="11"/>
  <c r="AI51" i="11"/>
  <c r="AH51" i="11"/>
  <c r="AF51" i="11"/>
  <c r="AE51" i="11"/>
  <c r="AD51" i="11"/>
  <c r="AB51" i="11"/>
  <c r="AA51" i="11"/>
  <c r="Z51" i="11"/>
  <c r="Y51" i="11"/>
  <c r="X51" i="11"/>
  <c r="W51" i="11"/>
  <c r="P51" i="11"/>
  <c r="O51" i="11"/>
  <c r="N51" i="11"/>
  <c r="AO51" i="11" s="1"/>
  <c r="AV51" i="11" s="1"/>
  <c r="M51" i="11"/>
  <c r="AT50" i="11"/>
  <c r="AP50" i="11"/>
  <c r="AO50" i="11"/>
  <c r="AV50" i="11" s="1"/>
  <c r="AI50" i="11"/>
  <c r="AH50" i="11"/>
  <c r="AF50" i="11"/>
  <c r="AE50" i="11"/>
  <c r="AC50" i="11"/>
  <c r="AA50" i="11"/>
  <c r="Z50" i="11"/>
  <c r="Y50" i="11"/>
  <c r="X50" i="11"/>
  <c r="W50" i="11"/>
  <c r="P50" i="11"/>
  <c r="O50" i="11"/>
  <c r="AD50" i="11" s="1"/>
  <c r="N50" i="11"/>
  <c r="M50" i="11"/>
  <c r="AR50" i="11" s="1"/>
  <c r="AR49" i="11"/>
  <c r="AP49" i="11"/>
  <c r="AI49" i="11"/>
  <c r="AT49" i="11" s="1"/>
  <c r="AH49" i="11"/>
  <c r="AF49" i="11"/>
  <c r="AE49" i="11"/>
  <c r="AD49" i="11"/>
  <c r="AB49" i="11"/>
  <c r="AA49" i="11"/>
  <c r="Z49" i="11"/>
  <c r="Y49" i="11"/>
  <c r="X49" i="11"/>
  <c r="W49" i="11"/>
  <c r="P49" i="11"/>
  <c r="O49" i="11"/>
  <c r="N49" i="11"/>
  <c r="AO49" i="11" s="1"/>
  <c r="AV49" i="11" s="1"/>
  <c r="M49" i="11"/>
  <c r="AV48" i="11"/>
  <c r="AT48" i="11"/>
  <c r="AP48" i="11"/>
  <c r="AO48" i="11"/>
  <c r="AI48" i="11"/>
  <c r="AN48" i="11" s="1"/>
  <c r="AH48" i="11"/>
  <c r="AF48" i="11"/>
  <c r="AE48" i="11"/>
  <c r="AC48" i="11"/>
  <c r="AA48" i="11"/>
  <c r="Z48" i="11"/>
  <c r="Y48" i="11"/>
  <c r="X48" i="11"/>
  <c r="W48" i="11"/>
  <c r="P48" i="11"/>
  <c r="O48" i="11"/>
  <c r="N48" i="11"/>
  <c r="M48" i="11"/>
  <c r="AI47" i="11"/>
  <c r="AH47" i="11"/>
  <c r="W47" i="11"/>
  <c r="AT46" i="11"/>
  <c r="AP46" i="11"/>
  <c r="AO46" i="11"/>
  <c r="AV46" i="11" s="1"/>
  <c r="AI46" i="11"/>
  <c r="AH46" i="11"/>
  <c r="AF46" i="11"/>
  <c r="AE46" i="11"/>
  <c r="AC46" i="11"/>
  <c r="AA46" i="11"/>
  <c r="Z46" i="11"/>
  <c r="Y46" i="11"/>
  <c r="X46" i="11"/>
  <c r="W46" i="11"/>
  <c r="P46" i="11"/>
  <c r="O46" i="11"/>
  <c r="AD46" i="11" s="1"/>
  <c r="N46" i="11"/>
  <c r="M46" i="11"/>
  <c r="AR46" i="11" s="1"/>
  <c r="AR45" i="11"/>
  <c r="AP45" i="11"/>
  <c r="AI45" i="11"/>
  <c r="AT45" i="11" s="1"/>
  <c r="AH45" i="11"/>
  <c r="AF45" i="11"/>
  <c r="AE45" i="11"/>
  <c r="AD45" i="11"/>
  <c r="AB45" i="11"/>
  <c r="AA45" i="11"/>
  <c r="Z45" i="11"/>
  <c r="Y45" i="11"/>
  <c r="X45" i="11"/>
  <c r="W45" i="11"/>
  <c r="P45" i="11"/>
  <c r="O45" i="11"/>
  <c r="N45" i="11"/>
  <c r="M45" i="11"/>
  <c r="AT44" i="11"/>
  <c r="AI44" i="11"/>
  <c r="AH44" i="11"/>
  <c r="AF44" i="11"/>
  <c r="AE44" i="11"/>
  <c r="AC44" i="11"/>
  <c r="AA44" i="11"/>
  <c r="Z44" i="11"/>
  <c r="Y44" i="11"/>
  <c r="X44" i="11"/>
  <c r="W44" i="11"/>
  <c r="P44" i="11"/>
  <c r="O44" i="11"/>
  <c r="N44" i="11"/>
  <c r="M44" i="11"/>
  <c r="AI43" i="11"/>
  <c r="AH43" i="11"/>
  <c r="W43" i="11"/>
  <c r="AT42" i="11"/>
  <c r="AP42" i="11"/>
  <c r="AO42" i="11"/>
  <c r="AV42" i="11" s="1"/>
  <c r="AI42" i="11"/>
  <c r="AH42" i="11"/>
  <c r="AF42" i="11"/>
  <c r="AE42" i="11"/>
  <c r="AC42" i="11"/>
  <c r="AA42" i="11"/>
  <c r="Z42" i="11"/>
  <c r="Y42" i="11"/>
  <c r="X42" i="11"/>
  <c r="W42" i="11"/>
  <c r="P42" i="11"/>
  <c r="O42" i="11"/>
  <c r="AD42" i="11" s="1"/>
  <c r="N42" i="11"/>
  <c r="M42" i="11"/>
  <c r="AR42" i="11" s="1"/>
  <c r="AR41" i="11"/>
  <c r="AP41" i="11"/>
  <c r="AI41" i="11"/>
  <c r="AT41" i="11" s="1"/>
  <c r="AH41" i="11"/>
  <c r="AF41" i="11"/>
  <c r="AE41" i="11"/>
  <c r="AD41" i="11"/>
  <c r="AB41" i="11"/>
  <c r="AA41" i="11"/>
  <c r="Z41" i="11"/>
  <c r="Y41" i="11"/>
  <c r="X41" i="11"/>
  <c r="W41" i="11"/>
  <c r="P41" i="11"/>
  <c r="O41" i="11"/>
  <c r="AQ41" i="11" s="1"/>
  <c r="N41" i="11"/>
  <c r="M41" i="11"/>
  <c r="AT40" i="11"/>
  <c r="AO40" i="11"/>
  <c r="AI40" i="11"/>
  <c r="AN40" i="11" s="1"/>
  <c r="AH40" i="11"/>
  <c r="AF40" i="11"/>
  <c r="AE40" i="11"/>
  <c r="AC40" i="11"/>
  <c r="AA40" i="11"/>
  <c r="Z40" i="11"/>
  <c r="Y40" i="11"/>
  <c r="X40" i="11"/>
  <c r="W40" i="11"/>
  <c r="P40" i="11"/>
  <c r="O40" i="11"/>
  <c r="N40" i="11"/>
  <c r="M40" i="11"/>
  <c r="AI39" i="11"/>
  <c r="AH39" i="11"/>
  <c r="W39" i="11"/>
  <c r="AV38" i="11"/>
  <c r="AT38" i="11"/>
  <c r="AP38" i="11"/>
  <c r="AO38" i="11"/>
  <c r="AI38" i="11"/>
  <c r="AH38" i="11"/>
  <c r="AF38" i="11"/>
  <c r="AE38" i="11"/>
  <c r="AC38" i="11"/>
  <c r="AA38" i="11"/>
  <c r="Z38" i="11"/>
  <c r="Y38" i="11"/>
  <c r="X38" i="11"/>
  <c r="W38" i="11"/>
  <c r="P38" i="11"/>
  <c r="O38" i="11"/>
  <c r="AD38" i="11" s="1"/>
  <c r="N38" i="11"/>
  <c r="M38" i="11"/>
  <c r="AR37" i="11"/>
  <c r="AP37" i="11"/>
  <c r="AI37" i="11"/>
  <c r="AT37" i="11" s="1"/>
  <c r="AH37" i="11"/>
  <c r="AF37" i="11"/>
  <c r="AE37" i="11"/>
  <c r="AD37" i="11"/>
  <c r="AB37" i="11"/>
  <c r="AA37" i="11"/>
  <c r="Z37" i="11"/>
  <c r="Y37" i="11"/>
  <c r="X37" i="11"/>
  <c r="W37" i="11"/>
  <c r="P37" i="11"/>
  <c r="O37" i="11"/>
  <c r="N37" i="11"/>
  <c r="M37" i="11"/>
  <c r="AT36" i="11"/>
  <c r="AP36" i="11"/>
  <c r="AO36" i="11"/>
  <c r="AV36" i="11" s="1"/>
  <c r="AI36" i="11"/>
  <c r="AN36" i="11" s="1"/>
  <c r="AH36" i="11"/>
  <c r="AF36" i="11"/>
  <c r="AE36" i="11"/>
  <c r="AC36" i="11"/>
  <c r="AA36" i="11"/>
  <c r="Z36" i="11"/>
  <c r="Y36" i="11"/>
  <c r="X36" i="11"/>
  <c r="W36" i="11"/>
  <c r="P36" i="11"/>
  <c r="O36" i="11"/>
  <c r="N36" i="11"/>
  <c r="M36" i="11"/>
  <c r="AR35" i="11"/>
  <c r="AP35" i="11"/>
  <c r="AI35" i="11"/>
  <c r="AH35" i="11"/>
  <c r="AF35" i="11"/>
  <c r="AE35" i="11"/>
  <c r="AD35" i="11"/>
  <c r="AB35" i="11"/>
  <c r="AA35" i="11"/>
  <c r="Z35" i="11"/>
  <c r="Y35" i="11"/>
  <c r="X35" i="11"/>
  <c r="W35" i="11"/>
  <c r="P35" i="11"/>
  <c r="O35" i="11"/>
  <c r="N35" i="11"/>
  <c r="M35" i="11"/>
  <c r="AT34" i="11"/>
  <c r="AP34" i="11"/>
  <c r="AO34" i="11"/>
  <c r="AV34" i="11" s="1"/>
  <c r="AJ34" i="11"/>
  <c r="AI34" i="11"/>
  <c r="AN34" i="11" s="1"/>
  <c r="AH34" i="11"/>
  <c r="AF34" i="11"/>
  <c r="AE34" i="11"/>
  <c r="AC34" i="11"/>
  <c r="AA34" i="11"/>
  <c r="Z34" i="11"/>
  <c r="Y34" i="11"/>
  <c r="X34" i="11"/>
  <c r="W34" i="11"/>
  <c r="P34" i="11"/>
  <c r="O34" i="11"/>
  <c r="N34" i="11"/>
  <c r="M34" i="11"/>
  <c r="AR34" i="11" s="1"/>
  <c r="AR33" i="11"/>
  <c r="AP33" i="11"/>
  <c r="AI33" i="11"/>
  <c r="AN33" i="11" s="1"/>
  <c r="AH33" i="11"/>
  <c r="AF33" i="11"/>
  <c r="AE33" i="11"/>
  <c r="AD33" i="11"/>
  <c r="AB33" i="11"/>
  <c r="AA33" i="11"/>
  <c r="Z33" i="11"/>
  <c r="Y33" i="11"/>
  <c r="X33" i="11"/>
  <c r="W33" i="11"/>
  <c r="P33" i="11"/>
  <c r="O33" i="11"/>
  <c r="AQ33" i="11" s="1"/>
  <c r="N33" i="11"/>
  <c r="AO33" i="11" s="1"/>
  <c r="AV33" i="11" s="1"/>
  <c r="M33" i="11"/>
  <c r="AT32" i="11"/>
  <c r="AP32" i="11"/>
  <c r="AO32" i="11"/>
  <c r="AV32" i="11" s="1"/>
  <c r="AI32" i="11"/>
  <c r="AH32" i="11"/>
  <c r="AF32" i="11"/>
  <c r="AE32" i="11"/>
  <c r="AC32" i="11"/>
  <c r="AA32" i="11"/>
  <c r="Z32" i="11"/>
  <c r="Y32" i="11"/>
  <c r="X32" i="11"/>
  <c r="W32" i="11"/>
  <c r="P32" i="11"/>
  <c r="O32" i="11"/>
  <c r="AD32" i="11" s="1"/>
  <c r="N32" i="11"/>
  <c r="M32" i="11"/>
  <c r="AR31" i="11"/>
  <c r="AP31" i="11"/>
  <c r="AI31" i="11"/>
  <c r="AT31" i="11" s="1"/>
  <c r="AH31" i="11"/>
  <c r="AF31" i="11"/>
  <c r="AE31" i="11"/>
  <c r="AD31" i="11"/>
  <c r="AB31" i="11"/>
  <c r="AA31" i="11"/>
  <c r="Z31" i="11"/>
  <c r="Y31" i="11"/>
  <c r="X31" i="11"/>
  <c r="W31" i="11"/>
  <c r="P31" i="11"/>
  <c r="O31" i="11"/>
  <c r="N31" i="11"/>
  <c r="M31" i="11"/>
  <c r="AI30" i="11"/>
  <c r="AH30" i="11"/>
  <c r="W30" i="11"/>
  <c r="AR29" i="11"/>
  <c r="AP29" i="11"/>
  <c r="AN29" i="11"/>
  <c r="AI29" i="1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AQ29" i="11" s="1"/>
  <c r="N29" i="11"/>
  <c r="AO29" i="11" s="1"/>
  <c r="AV29" i="11" s="1"/>
  <c r="M29" i="11"/>
  <c r="AT28" i="11"/>
  <c r="AQ28" i="11"/>
  <c r="AP28" i="11"/>
  <c r="AO28" i="11"/>
  <c r="AV28" i="11" s="1"/>
  <c r="AI28" i="1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R27" i="11"/>
  <c r="AP27" i="11"/>
  <c r="AI27" i="11"/>
  <c r="AH27" i="11"/>
  <c r="AF27" i="11"/>
  <c r="AE27" i="11"/>
  <c r="AD27" i="11"/>
  <c r="AB27" i="11"/>
  <c r="AA27" i="11"/>
  <c r="Z27" i="11"/>
  <c r="Y27" i="11"/>
  <c r="X27" i="11"/>
  <c r="W27" i="11"/>
  <c r="P27" i="11"/>
  <c r="O27" i="11"/>
  <c r="N27" i="11"/>
  <c r="M27" i="11"/>
  <c r="AV26" i="11"/>
  <c r="AT26" i="11"/>
  <c r="AP26" i="11"/>
  <c r="AO26" i="11"/>
  <c r="AJ26" i="11"/>
  <c r="AI26" i="11"/>
  <c r="AN26" i="11" s="1"/>
  <c r="AH26" i="11"/>
  <c r="AF26" i="11"/>
  <c r="AE26" i="11"/>
  <c r="AC26" i="11"/>
  <c r="AA26" i="11"/>
  <c r="Z26" i="11"/>
  <c r="Y26" i="11"/>
  <c r="X26" i="11"/>
  <c r="W26" i="11"/>
  <c r="P26" i="11"/>
  <c r="O26" i="11"/>
  <c r="N26" i="11"/>
  <c r="M26" i="11"/>
  <c r="AI25" i="11"/>
  <c r="AH25" i="11"/>
  <c r="W25" i="11"/>
  <c r="AT24" i="11"/>
  <c r="AI24" i="11"/>
  <c r="AH24" i="11"/>
  <c r="AF24" i="11"/>
  <c r="AE24" i="11"/>
  <c r="AC24" i="11"/>
  <c r="AA24" i="11"/>
  <c r="Z24" i="11"/>
  <c r="Y24" i="11"/>
  <c r="X24" i="11"/>
  <c r="W24" i="11"/>
  <c r="P24" i="11"/>
  <c r="O24" i="11"/>
  <c r="AD24" i="11" s="1"/>
  <c r="N24" i="11"/>
  <c r="M24" i="11"/>
  <c r="AI23" i="11"/>
  <c r="AH23" i="11"/>
  <c r="W23" i="11"/>
  <c r="AT22" i="11"/>
  <c r="AQ22" i="11"/>
  <c r="AO22" i="1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R21" i="11"/>
  <c r="AP21" i="11"/>
  <c r="AI21" i="11"/>
  <c r="AH21" i="11"/>
  <c r="AF21" i="11"/>
  <c r="AE21" i="11"/>
  <c r="AD21" i="11"/>
  <c r="AB21" i="11"/>
  <c r="AA21" i="11"/>
  <c r="Z21" i="11"/>
  <c r="Y21" i="11"/>
  <c r="X21" i="11"/>
  <c r="W21" i="11"/>
  <c r="P21" i="11"/>
  <c r="O21" i="11"/>
  <c r="N21" i="11"/>
  <c r="M21" i="11"/>
  <c r="AT20" i="11"/>
  <c r="AI20" i="1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M20" i="11"/>
  <c r="AU19" i="11"/>
  <c r="AR19" i="11"/>
  <c r="AP19" i="11"/>
  <c r="AI19" i="11"/>
  <c r="AH19" i="11"/>
  <c r="AF19" i="11"/>
  <c r="AE19" i="11"/>
  <c r="AD19" i="11"/>
  <c r="AB19" i="11"/>
  <c r="AA19" i="11"/>
  <c r="Z19" i="11"/>
  <c r="Y19" i="11"/>
  <c r="X19" i="11"/>
  <c r="W19" i="11"/>
  <c r="P19" i="11"/>
  <c r="O19" i="11"/>
  <c r="N19" i="11"/>
  <c r="M19" i="11"/>
  <c r="AT18" i="11"/>
  <c r="AP18" i="11"/>
  <c r="AO18" i="11"/>
  <c r="AJ18" i="11"/>
  <c r="AI18" i="11"/>
  <c r="AH18" i="11"/>
  <c r="AF18" i="11"/>
  <c r="AE18" i="11"/>
  <c r="AC18" i="11"/>
  <c r="AA18" i="11"/>
  <c r="Z18" i="11"/>
  <c r="Y18" i="11"/>
  <c r="X18" i="11"/>
  <c r="W18" i="11"/>
  <c r="P18" i="11"/>
  <c r="O18" i="11"/>
  <c r="N18" i="11"/>
  <c r="M18" i="11"/>
  <c r="AR17" i="11"/>
  <c r="AP17" i="11"/>
  <c r="AN17" i="11"/>
  <c r="AI17" i="11"/>
  <c r="AH17" i="11"/>
  <c r="AF17" i="11"/>
  <c r="AE17" i="11"/>
  <c r="AD17" i="11"/>
  <c r="AB17" i="11"/>
  <c r="AA17" i="11"/>
  <c r="Z17" i="11"/>
  <c r="Y17" i="11"/>
  <c r="X17" i="11"/>
  <c r="W17" i="11"/>
  <c r="P17" i="11"/>
  <c r="O17" i="11"/>
  <c r="N17" i="11"/>
  <c r="M17" i="11"/>
  <c r="AT16" i="11"/>
  <c r="AQ16" i="11"/>
  <c r="AO16" i="11"/>
  <c r="AI16" i="1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M16" i="11"/>
  <c r="AR15" i="11"/>
  <c r="AP15" i="11"/>
  <c r="AI15" i="1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N15" i="11"/>
  <c r="M15" i="11"/>
  <c r="AT14" i="11"/>
  <c r="AI14" i="11"/>
  <c r="AH14" i="11"/>
  <c r="AF14" i="11"/>
  <c r="AE14" i="11"/>
  <c r="AC14" i="11"/>
  <c r="AA14" i="11"/>
  <c r="Z14" i="11"/>
  <c r="Y14" i="11"/>
  <c r="X14" i="11"/>
  <c r="W14" i="11"/>
  <c r="P14" i="11"/>
  <c r="O14" i="11"/>
  <c r="AD14" i="11" s="1"/>
  <c r="N14" i="11"/>
  <c r="M14" i="11"/>
  <c r="AI13" i="11"/>
  <c r="AH13" i="11"/>
  <c r="W13" i="11"/>
  <c r="AT12" i="11"/>
  <c r="AQ12" i="11"/>
  <c r="AP12" i="11"/>
  <c r="AO12" i="11"/>
  <c r="AV12" i="11" s="1"/>
  <c r="AI12" i="11"/>
  <c r="AH12" i="11"/>
  <c r="AF12" i="11"/>
  <c r="AE12" i="11"/>
  <c r="AC12" i="11"/>
  <c r="AA12" i="11"/>
  <c r="Z12" i="11"/>
  <c r="Y12" i="11"/>
  <c r="X12" i="11"/>
  <c r="W12" i="11"/>
  <c r="P12" i="11"/>
  <c r="O12" i="11"/>
  <c r="AD12" i="11" s="1"/>
  <c r="N12" i="11"/>
  <c r="M12" i="11"/>
  <c r="AU11" i="11"/>
  <c r="AR11" i="11"/>
  <c r="AP11" i="11"/>
  <c r="AI11" i="1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N11" i="11"/>
  <c r="M11" i="11"/>
  <c r="AT10" i="11"/>
  <c r="AP10" i="11"/>
  <c r="AO10" i="11"/>
  <c r="AV10" i="11" s="1"/>
  <c r="AJ10" i="11"/>
  <c r="AI10" i="11"/>
  <c r="AH10" i="11"/>
  <c r="AF10" i="11"/>
  <c r="AE10" i="11"/>
  <c r="AC10" i="11"/>
  <c r="AA10" i="11"/>
  <c r="Z10" i="11"/>
  <c r="Y10" i="11"/>
  <c r="X10" i="11"/>
  <c r="W10" i="11"/>
  <c r="P10" i="11"/>
  <c r="O10" i="11"/>
  <c r="N10" i="11"/>
  <c r="M10" i="11"/>
  <c r="AI9" i="11"/>
  <c r="AH9" i="11"/>
  <c r="W9" i="11"/>
  <c r="AT8" i="11"/>
  <c r="AI8" i="11"/>
  <c r="AN8" i="11" s="1"/>
  <c r="AH8" i="11"/>
  <c r="AF8" i="11"/>
  <c r="AE8" i="11"/>
  <c r="AC8" i="11"/>
  <c r="AA8" i="11"/>
  <c r="Z8" i="11"/>
  <c r="Y8" i="11"/>
  <c r="X8" i="11"/>
  <c r="W8" i="11"/>
  <c r="P8" i="11"/>
  <c r="O8" i="11"/>
  <c r="AD8" i="11" s="1"/>
  <c r="N8" i="11"/>
  <c r="M8" i="11"/>
  <c r="AR7" i="11"/>
  <c r="AP7" i="11"/>
  <c r="AI7" i="11"/>
  <c r="AH7" i="11"/>
  <c r="AF7" i="11"/>
  <c r="AE7" i="11"/>
  <c r="AD7" i="11"/>
  <c r="AB7" i="11"/>
  <c r="AA7" i="11"/>
  <c r="Z7" i="11"/>
  <c r="Y7" i="11"/>
  <c r="X7" i="11"/>
  <c r="W7" i="11"/>
  <c r="P7" i="11"/>
  <c r="O7" i="11"/>
  <c r="AQ7" i="11" s="1"/>
  <c r="N7" i="11"/>
  <c r="AO7" i="11" s="1"/>
  <c r="AV7" i="11" s="1"/>
  <c r="M7" i="11"/>
  <c r="AT6" i="11"/>
  <c r="AQ6" i="11"/>
  <c r="AO6" i="11"/>
  <c r="AN6" i="11"/>
  <c r="AI6" i="11"/>
  <c r="AH6" i="11"/>
  <c r="AF6" i="11"/>
  <c r="AE6" i="11"/>
  <c r="AD6" i="11"/>
  <c r="AC6" i="11"/>
  <c r="AA6" i="11"/>
  <c r="Z6" i="11"/>
  <c r="Y6" i="11"/>
  <c r="X6" i="11"/>
  <c r="W6" i="11"/>
  <c r="P6" i="11"/>
  <c r="O6" i="11"/>
  <c r="N6" i="11"/>
  <c r="M6" i="11"/>
  <c r="AI5" i="11"/>
  <c r="AH5" i="11"/>
  <c r="W5" i="11"/>
  <c r="AI4" i="11"/>
  <c r="AR3" i="11"/>
  <c r="AQ3" i="11"/>
  <c r="AP3" i="11"/>
  <c r="AI3" i="11"/>
  <c r="AH3" i="11"/>
  <c r="AN2" i="11"/>
  <c r="AN45" i="11" s="1"/>
  <c r="AM2" i="11"/>
  <c r="AL2" i="11"/>
  <c r="AK2" i="11"/>
  <c r="AJ2" i="11"/>
  <c r="AA2" i="11"/>
  <c r="A2" i="11"/>
  <c r="AU1" i="11"/>
  <c r="AU37" i="11" s="1"/>
  <c r="AR1" i="11"/>
  <c r="AR101" i="11" s="1"/>
  <c r="AQ1" i="11"/>
  <c r="AQ62" i="11" s="1"/>
  <c r="AP1" i="11"/>
  <c r="AP76" i="11" s="1"/>
  <c r="AO1" i="11"/>
  <c r="AO44" i="11" s="1"/>
  <c r="AH1" i="11"/>
  <c r="AH2" i="11" s="1"/>
  <c r="AA1" i="11"/>
  <c r="A1" i="11"/>
  <c r="AJ1" i="11" s="1"/>
  <c r="AP47" i="10"/>
  <c r="AI47" i="10"/>
  <c r="AT47" i="10" s="1"/>
  <c r="AH47" i="10"/>
  <c r="AF47" i="10"/>
  <c r="AE47" i="10"/>
  <c r="AD47" i="10"/>
  <c r="AC47" i="10"/>
  <c r="AB47" i="10"/>
  <c r="AA47" i="10"/>
  <c r="Z47" i="10"/>
  <c r="Y47" i="10"/>
  <c r="X47" i="10"/>
  <c r="W47" i="10"/>
  <c r="P47" i="10"/>
  <c r="O47" i="10"/>
  <c r="N47" i="10"/>
  <c r="AO47" i="10" s="1"/>
  <c r="AV47" i="10" s="1"/>
  <c r="M47" i="10"/>
  <c r="AT46" i="10"/>
  <c r="AP46" i="10"/>
  <c r="AO46" i="10"/>
  <c r="AV46" i="10" s="1"/>
  <c r="AI46" i="10"/>
  <c r="AH46" i="10"/>
  <c r="AF46" i="10"/>
  <c r="AE46" i="10"/>
  <c r="AD46" i="10"/>
  <c r="AC46" i="10"/>
  <c r="AA46" i="10"/>
  <c r="Z46" i="10"/>
  <c r="Y46" i="10"/>
  <c r="X46" i="10"/>
  <c r="W46" i="10"/>
  <c r="P46" i="10"/>
  <c r="O46" i="10"/>
  <c r="AQ46" i="10" s="1"/>
  <c r="N46" i="10"/>
  <c r="M46" i="10"/>
  <c r="AU45" i="10"/>
  <c r="AP45" i="10"/>
  <c r="AI45" i="10"/>
  <c r="AH45" i="10"/>
  <c r="AF45" i="10"/>
  <c r="AE45" i="10"/>
  <c r="AD45" i="10"/>
  <c r="AA45" i="10"/>
  <c r="Z45" i="10"/>
  <c r="Y45" i="10"/>
  <c r="X45" i="10"/>
  <c r="W45" i="10"/>
  <c r="P45" i="10"/>
  <c r="O45" i="10"/>
  <c r="AQ45" i="10" s="1"/>
  <c r="N45" i="10"/>
  <c r="M45" i="10"/>
  <c r="AB45" i="10" s="1"/>
  <c r="AI44" i="10"/>
  <c r="AH44" i="10"/>
  <c r="W44" i="10"/>
  <c r="AU43" i="10"/>
  <c r="AT43" i="10"/>
  <c r="AP43" i="10"/>
  <c r="AI43" i="10"/>
  <c r="AH43" i="10"/>
  <c r="AF43" i="10"/>
  <c r="AE43" i="10"/>
  <c r="AD43" i="10"/>
  <c r="AB43" i="10"/>
  <c r="AA43" i="10"/>
  <c r="Z43" i="10"/>
  <c r="Y43" i="10"/>
  <c r="X43" i="10"/>
  <c r="W43" i="10"/>
  <c r="P43" i="10"/>
  <c r="O43" i="10"/>
  <c r="AQ43" i="10" s="1"/>
  <c r="N43" i="10"/>
  <c r="AO43" i="10" s="1"/>
  <c r="AV43" i="10" s="1"/>
  <c r="M43" i="10"/>
  <c r="AT42" i="10"/>
  <c r="AQ42" i="10"/>
  <c r="AP42" i="10"/>
  <c r="AO42" i="10"/>
  <c r="AV42" i="10" s="1"/>
  <c r="AI42" i="10"/>
  <c r="AH42" i="10"/>
  <c r="AF42" i="10"/>
  <c r="AE42" i="10"/>
  <c r="AC42" i="10"/>
  <c r="AA42" i="10"/>
  <c r="Z42" i="10"/>
  <c r="Y42" i="10"/>
  <c r="X42" i="10"/>
  <c r="W42" i="10"/>
  <c r="P42" i="10"/>
  <c r="O42" i="10"/>
  <c r="AD42" i="10" s="1"/>
  <c r="N42" i="10"/>
  <c r="M42" i="10"/>
  <c r="AP41" i="10"/>
  <c r="AO41" i="10"/>
  <c r="AV41" i="10" s="1"/>
  <c r="AI41" i="10"/>
  <c r="AH41" i="10"/>
  <c r="AF41" i="10"/>
  <c r="AE41" i="10"/>
  <c r="AD41" i="10"/>
  <c r="AB41" i="10"/>
  <c r="AA41" i="10"/>
  <c r="Z41" i="10"/>
  <c r="Y41" i="10"/>
  <c r="X41" i="10"/>
  <c r="W41" i="10"/>
  <c r="P41" i="10"/>
  <c r="O41" i="10"/>
  <c r="N41" i="10"/>
  <c r="AC41" i="10" s="1"/>
  <c r="M41" i="10"/>
  <c r="AR41" i="10" s="1"/>
  <c r="AI40" i="10"/>
  <c r="AH40" i="10"/>
  <c r="W40" i="10"/>
  <c r="AP39" i="10"/>
  <c r="AI39" i="10"/>
  <c r="AT39" i="10" s="1"/>
  <c r="AH39" i="10"/>
  <c r="AF39" i="10"/>
  <c r="AE39" i="10"/>
  <c r="AD39" i="10"/>
  <c r="AC39" i="10"/>
  <c r="AB39" i="10"/>
  <c r="AA39" i="10"/>
  <c r="Z39" i="10"/>
  <c r="Y39" i="10"/>
  <c r="X39" i="10"/>
  <c r="W39" i="10"/>
  <c r="P39" i="10"/>
  <c r="O39" i="10"/>
  <c r="N39" i="10"/>
  <c r="AO39" i="10" s="1"/>
  <c r="AV39" i="10" s="1"/>
  <c r="M39" i="10"/>
  <c r="AT38" i="10"/>
  <c r="AN38" i="10"/>
  <c r="AJ38" i="10"/>
  <c r="AI38" i="10"/>
  <c r="AH38" i="10"/>
  <c r="AF38" i="10"/>
  <c r="AE38" i="10"/>
  <c r="AD38" i="10"/>
  <c r="AC38" i="10"/>
  <c r="AA38" i="10"/>
  <c r="Z38" i="10"/>
  <c r="Y38" i="10"/>
  <c r="X38" i="10"/>
  <c r="W38" i="10"/>
  <c r="P38" i="10"/>
  <c r="O38" i="10"/>
  <c r="AQ38" i="10" s="1"/>
  <c r="N38" i="10"/>
  <c r="M38" i="10"/>
  <c r="AU37" i="10"/>
  <c r="AR37" i="10"/>
  <c r="AI37" i="10"/>
  <c r="AH37" i="10"/>
  <c r="AF37" i="10"/>
  <c r="AE37" i="10"/>
  <c r="AA37" i="10"/>
  <c r="Z37" i="10"/>
  <c r="Y37" i="10"/>
  <c r="X37" i="10"/>
  <c r="W37" i="10"/>
  <c r="P37" i="10"/>
  <c r="O37" i="10"/>
  <c r="N37" i="10"/>
  <c r="M37" i="10"/>
  <c r="AB37" i="10" s="1"/>
  <c r="AQ36" i="10"/>
  <c r="AP36" i="10"/>
  <c r="AO36" i="10"/>
  <c r="AV36" i="10" s="1"/>
  <c r="AI36" i="10"/>
  <c r="AH36" i="10"/>
  <c r="AF36" i="10"/>
  <c r="AE36" i="10"/>
  <c r="AC36" i="10"/>
  <c r="AA36" i="10"/>
  <c r="Z36" i="10"/>
  <c r="Y36" i="10"/>
  <c r="X36" i="10"/>
  <c r="W36" i="10"/>
  <c r="P36" i="10"/>
  <c r="O36" i="10"/>
  <c r="AD36" i="10" s="1"/>
  <c r="N36" i="10"/>
  <c r="M36" i="10"/>
  <c r="AI35" i="10"/>
  <c r="AH35" i="10"/>
  <c r="W35" i="10"/>
  <c r="AT34" i="10"/>
  <c r="AP34" i="10"/>
  <c r="AI34" i="10"/>
  <c r="AH34" i="10"/>
  <c r="AF34" i="10"/>
  <c r="AE34" i="10"/>
  <c r="AA34" i="10"/>
  <c r="Z34" i="10"/>
  <c r="Y34" i="10"/>
  <c r="X34" i="10"/>
  <c r="W34" i="10"/>
  <c r="P34" i="10"/>
  <c r="O34" i="10"/>
  <c r="AD34" i="10" s="1"/>
  <c r="N34" i="10"/>
  <c r="M34" i="10"/>
  <c r="AQ33" i="10"/>
  <c r="AP33" i="10"/>
  <c r="AO33" i="10"/>
  <c r="AV33" i="10" s="1"/>
  <c r="AI33" i="10"/>
  <c r="AH33" i="10"/>
  <c r="AF33" i="10"/>
  <c r="AE33" i="10"/>
  <c r="AD33" i="10"/>
  <c r="AA33" i="10"/>
  <c r="Z33" i="10"/>
  <c r="Y33" i="10"/>
  <c r="X33" i="10"/>
  <c r="W33" i="10"/>
  <c r="P33" i="10"/>
  <c r="O33" i="10"/>
  <c r="N33" i="10"/>
  <c r="AC33" i="10" s="1"/>
  <c r="M33" i="10"/>
  <c r="AV32" i="10"/>
  <c r="AP32" i="10"/>
  <c r="AO32" i="10"/>
  <c r="AJ32" i="10"/>
  <c r="AI32" i="10"/>
  <c r="AH32" i="10"/>
  <c r="AF32" i="10"/>
  <c r="AE32" i="10"/>
  <c r="AC32" i="10"/>
  <c r="AB32" i="10"/>
  <c r="AA32" i="10"/>
  <c r="Z32" i="10"/>
  <c r="Y32" i="10"/>
  <c r="X32" i="10"/>
  <c r="W32" i="10"/>
  <c r="P32" i="10"/>
  <c r="O32" i="10"/>
  <c r="AD32" i="10" s="1"/>
  <c r="N32" i="10"/>
  <c r="M32" i="10"/>
  <c r="AR31" i="10"/>
  <c r="AP31" i="10"/>
  <c r="AI31" i="10"/>
  <c r="AT31" i="10" s="1"/>
  <c r="AH31" i="10"/>
  <c r="AF31" i="10"/>
  <c r="AE31" i="10"/>
  <c r="AB31" i="10"/>
  <c r="AA31" i="10"/>
  <c r="Z31" i="10"/>
  <c r="Y31" i="10"/>
  <c r="X31" i="10"/>
  <c r="W31" i="10"/>
  <c r="P31" i="10"/>
  <c r="O31" i="10"/>
  <c r="N31" i="10"/>
  <c r="AO31" i="10" s="1"/>
  <c r="AV31" i="10" s="1"/>
  <c r="M31" i="10"/>
  <c r="AI30" i="10"/>
  <c r="AH30" i="10"/>
  <c r="W30" i="10"/>
  <c r="AV29" i="10"/>
  <c r="AP29" i="10"/>
  <c r="AO29" i="10"/>
  <c r="AN29" i="10"/>
  <c r="AI29" i="10"/>
  <c r="AH29" i="10"/>
  <c r="AF29" i="10"/>
  <c r="AE29" i="10"/>
  <c r="AD29" i="10"/>
  <c r="AB29" i="10"/>
  <c r="AA29" i="10"/>
  <c r="Z29" i="10"/>
  <c r="Y29" i="10"/>
  <c r="X29" i="10"/>
  <c r="W29" i="10"/>
  <c r="P29" i="10"/>
  <c r="O29" i="10"/>
  <c r="AQ29" i="10" s="1"/>
  <c r="N29" i="10"/>
  <c r="AC29" i="10" s="1"/>
  <c r="M29" i="10"/>
  <c r="AR28" i="10"/>
  <c r="AI28" i="10"/>
  <c r="AH28" i="10"/>
  <c r="AF28" i="10"/>
  <c r="AE28" i="10"/>
  <c r="AA28" i="10"/>
  <c r="Z28" i="10"/>
  <c r="Y28" i="10"/>
  <c r="X28" i="10"/>
  <c r="W28" i="10"/>
  <c r="P28" i="10"/>
  <c r="O28" i="10"/>
  <c r="N28" i="10"/>
  <c r="M28" i="10"/>
  <c r="AB28" i="10" s="1"/>
  <c r="AI27" i="10"/>
  <c r="AH27" i="10"/>
  <c r="W27" i="10"/>
  <c r="AU26" i="10"/>
  <c r="AT26" i="10"/>
  <c r="AP26" i="10"/>
  <c r="AN26" i="10"/>
  <c r="AJ26" i="10"/>
  <c r="AI26" i="10"/>
  <c r="AH26" i="10"/>
  <c r="AF26" i="10"/>
  <c r="AE26" i="10"/>
  <c r="AD26" i="10"/>
  <c r="AC26" i="10"/>
  <c r="AA26" i="10"/>
  <c r="Z26" i="10"/>
  <c r="Y26" i="10"/>
  <c r="X26" i="10"/>
  <c r="W26" i="10"/>
  <c r="P26" i="10"/>
  <c r="O26" i="10"/>
  <c r="AQ26" i="10" s="1"/>
  <c r="N26" i="10"/>
  <c r="AO26" i="10" s="1"/>
  <c r="AV26" i="10" s="1"/>
  <c r="M26" i="10"/>
  <c r="AU25" i="10"/>
  <c r="AR25" i="10"/>
  <c r="AP25" i="10"/>
  <c r="AI25" i="10"/>
  <c r="AH25" i="10"/>
  <c r="AF25" i="10"/>
  <c r="AE25" i="10"/>
  <c r="AA25" i="10"/>
  <c r="Z25" i="10"/>
  <c r="Y25" i="10"/>
  <c r="X25" i="10"/>
  <c r="W25" i="10"/>
  <c r="P25" i="10"/>
  <c r="O25" i="10"/>
  <c r="N25" i="10"/>
  <c r="M25" i="10"/>
  <c r="AB25" i="10" s="1"/>
  <c r="AR24" i="10"/>
  <c r="AQ24" i="10"/>
  <c r="AP24" i="10"/>
  <c r="AI24" i="10"/>
  <c r="AH24" i="10"/>
  <c r="AF24" i="10"/>
  <c r="AE24" i="10"/>
  <c r="AB24" i="10"/>
  <c r="AA24" i="10"/>
  <c r="Z24" i="10"/>
  <c r="Y24" i="10"/>
  <c r="X24" i="10"/>
  <c r="W24" i="10"/>
  <c r="P24" i="10"/>
  <c r="O24" i="10"/>
  <c r="AD24" i="10" s="1"/>
  <c r="N24" i="10"/>
  <c r="AC24" i="10" s="1"/>
  <c r="M24" i="10"/>
  <c r="AR23" i="10"/>
  <c r="AP23" i="10"/>
  <c r="AI23" i="10"/>
  <c r="AN23" i="10" s="1"/>
  <c r="AH23" i="10"/>
  <c r="AF23" i="10"/>
  <c r="AE23" i="10"/>
  <c r="AC23" i="10"/>
  <c r="AB23" i="10"/>
  <c r="AA23" i="10"/>
  <c r="Z23" i="10"/>
  <c r="Y23" i="10"/>
  <c r="X23" i="10"/>
  <c r="W23" i="10"/>
  <c r="P23" i="10"/>
  <c r="O23" i="10"/>
  <c r="AD23" i="10" s="1"/>
  <c r="N23" i="10"/>
  <c r="AO23" i="10" s="1"/>
  <c r="AV23" i="10" s="1"/>
  <c r="M23" i="10"/>
  <c r="AU22" i="10"/>
  <c r="AT22" i="10"/>
  <c r="AP22" i="10"/>
  <c r="AO22" i="10"/>
  <c r="AV22" i="10" s="1"/>
  <c r="AN22" i="10"/>
  <c r="AJ22" i="10"/>
  <c r="AI22" i="10"/>
  <c r="AH22" i="10"/>
  <c r="AF22" i="10"/>
  <c r="AE22" i="10"/>
  <c r="AD22" i="10"/>
  <c r="AC22" i="10"/>
  <c r="AB22" i="10"/>
  <c r="AA22" i="10"/>
  <c r="Z22" i="10"/>
  <c r="Y22" i="10"/>
  <c r="X22" i="10"/>
  <c r="W22" i="10"/>
  <c r="P22" i="10"/>
  <c r="O22" i="10"/>
  <c r="AQ22" i="10" s="1"/>
  <c r="N22" i="10"/>
  <c r="M22" i="10"/>
  <c r="AV21" i="10"/>
  <c r="AU21" i="10"/>
  <c r="AT21" i="10"/>
  <c r="AP21" i="10"/>
  <c r="AO21" i="10"/>
  <c r="AN21" i="10"/>
  <c r="AJ21" i="10"/>
  <c r="AI21" i="10"/>
  <c r="AH21" i="10"/>
  <c r="AF21" i="10"/>
  <c r="AE21" i="10"/>
  <c r="AD21" i="10"/>
  <c r="AC21" i="10"/>
  <c r="AA21" i="10"/>
  <c r="Z21" i="10"/>
  <c r="Y21" i="10"/>
  <c r="X21" i="10"/>
  <c r="W21" i="10"/>
  <c r="P21" i="10"/>
  <c r="O21" i="10"/>
  <c r="AQ21" i="10" s="1"/>
  <c r="N21" i="10"/>
  <c r="M21" i="10"/>
  <c r="AI20" i="10"/>
  <c r="AH20" i="10"/>
  <c r="W20" i="10"/>
  <c r="AR19" i="10"/>
  <c r="AP19" i="10"/>
  <c r="AI19" i="10"/>
  <c r="AN19" i="10" s="1"/>
  <c r="AH19" i="10"/>
  <c r="AF19" i="10"/>
  <c r="AE19" i="10"/>
  <c r="AC19" i="10"/>
  <c r="AB19" i="10"/>
  <c r="AA19" i="10"/>
  <c r="Z19" i="10"/>
  <c r="Y19" i="10"/>
  <c r="X19" i="10"/>
  <c r="W19" i="10"/>
  <c r="P19" i="10"/>
  <c r="O19" i="10"/>
  <c r="AD19" i="10" s="1"/>
  <c r="N19" i="10"/>
  <c r="AO19" i="10" s="1"/>
  <c r="AV19" i="10" s="1"/>
  <c r="M19" i="10"/>
  <c r="AU18" i="10"/>
  <c r="AT18" i="10"/>
  <c r="AR18" i="10"/>
  <c r="AP18" i="10"/>
  <c r="AO18" i="10"/>
  <c r="AV18" i="10" s="1"/>
  <c r="AN18" i="10"/>
  <c r="AJ18" i="10"/>
  <c r="AI18" i="10"/>
  <c r="AH18" i="10"/>
  <c r="AF18" i="10"/>
  <c r="AE18" i="10"/>
  <c r="AD18" i="10"/>
  <c r="AC18" i="10"/>
  <c r="AB18" i="10"/>
  <c r="AA18" i="10"/>
  <c r="Z18" i="10"/>
  <c r="Y18" i="10"/>
  <c r="X18" i="10"/>
  <c r="W18" i="10"/>
  <c r="P18" i="10"/>
  <c r="O18" i="10"/>
  <c r="AQ18" i="10" s="1"/>
  <c r="N18" i="10"/>
  <c r="M18" i="10"/>
  <c r="AU17" i="10"/>
  <c r="AT17" i="10"/>
  <c r="AP17" i="10"/>
  <c r="AO17" i="10"/>
  <c r="AV17" i="10" s="1"/>
  <c r="AN17" i="10"/>
  <c r="AJ17" i="10"/>
  <c r="AI17" i="10"/>
  <c r="AH17" i="10"/>
  <c r="AF17" i="10"/>
  <c r="AE17" i="10"/>
  <c r="AD17" i="10"/>
  <c r="AC17" i="10"/>
  <c r="AA17" i="10"/>
  <c r="Z17" i="10"/>
  <c r="Y17" i="10"/>
  <c r="X17" i="10"/>
  <c r="W17" i="10"/>
  <c r="P17" i="10"/>
  <c r="O17" i="10"/>
  <c r="AQ17" i="10" s="1"/>
  <c r="N17" i="10"/>
  <c r="M17" i="10"/>
  <c r="AT16" i="10"/>
  <c r="AP16" i="10"/>
  <c r="AO16" i="10"/>
  <c r="AV16" i="10" s="1"/>
  <c r="AJ16" i="10"/>
  <c r="AI16" i="10"/>
  <c r="AH16" i="10"/>
  <c r="AF16" i="10"/>
  <c r="AE16" i="10"/>
  <c r="AD16" i="10"/>
  <c r="AA16" i="10"/>
  <c r="Z16" i="10"/>
  <c r="Y16" i="10"/>
  <c r="X16" i="10"/>
  <c r="W16" i="10"/>
  <c r="P16" i="10"/>
  <c r="O16" i="10"/>
  <c r="AQ16" i="10" s="1"/>
  <c r="N16" i="10"/>
  <c r="AC16" i="10" s="1"/>
  <c r="M16" i="10"/>
  <c r="AI15" i="10"/>
  <c r="AH15" i="10"/>
  <c r="W15" i="10"/>
  <c r="AU14" i="10"/>
  <c r="AT14" i="10"/>
  <c r="AR14" i="10"/>
  <c r="AP14" i="10"/>
  <c r="AO14" i="10"/>
  <c r="AV14" i="10" s="1"/>
  <c r="AN14" i="10"/>
  <c r="AJ14" i="10"/>
  <c r="AI14" i="10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AQ14" i="10" s="1"/>
  <c r="N14" i="10"/>
  <c r="M14" i="10"/>
  <c r="AI13" i="10"/>
  <c r="AH13" i="10"/>
  <c r="W13" i="10"/>
  <c r="AR12" i="10"/>
  <c r="AI12" i="10"/>
  <c r="AH12" i="10"/>
  <c r="AF12" i="10"/>
  <c r="AE12" i="10"/>
  <c r="AB12" i="10"/>
  <c r="AA12" i="10"/>
  <c r="Z12" i="10"/>
  <c r="Y12" i="10"/>
  <c r="X12" i="10"/>
  <c r="W12" i="10"/>
  <c r="P12" i="10"/>
  <c r="O12" i="10"/>
  <c r="AD12" i="10" s="1"/>
  <c r="N12" i="10"/>
  <c r="AC12" i="10" s="1"/>
  <c r="M12" i="10"/>
  <c r="AT11" i="10"/>
  <c r="AR11" i="10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D11" i="10" s="1"/>
  <c r="N11" i="10"/>
  <c r="AO11" i="10" s="1"/>
  <c r="M11" i="10"/>
  <c r="AI10" i="10"/>
  <c r="AH10" i="10"/>
  <c r="W10" i="10"/>
  <c r="AI9" i="10"/>
  <c r="AT9" i="10" s="1"/>
  <c r="AH9" i="10"/>
  <c r="AF9" i="10"/>
  <c r="AE9" i="10"/>
  <c r="AA9" i="10"/>
  <c r="Z9" i="10"/>
  <c r="Y9" i="10"/>
  <c r="X9" i="10"/>
  <c r="W9" i="10"/>
  <c r="P9" i="10"/>
  <c r="O9" i="10"/>
  <c r="AD9" i="10" s="1"/>
  <c r="N9" i="10"/>
  <c r="M9" i="10"/>
  <c r="AR9" i="10" s="1"/>
  <c r="AR8" i="10"/>
  <c r="AP8" i="10"/>
  <c r="AI8" i="10"/>
  <c r="AH8" i="10"/>
  <c r="AF8" i="10"/>
  <c r="AE8" i="10"/>
  <c r="AB8" i="10"/>
  <c r="AA8" i="10"/>
  <c r="Z8" i="10"/>
  <c r="Y8" i="10"/>
  <c r="X8" i="10"/>
  <c r="W8" i="10"/>
  <c r="P8" i="10"/>
  <c r="O8" i="10"/>
  <c r="AD8" i="10" s="1"/>
  <c r="N8" i="10"/>
  <c r="AC8" i="10" s="1"/>
  <c r="M8" i="10"/>
  <c r="AI7" i="10"/>
  <c r="AH7" i="10"/>
  <c r="W7" i="10"/>
  <c r="AU6" i="10"/>
  <c r="AT6" i="10"/>
  <c r="AP6" i="10"/>
  <c r="AO6" i="10"/>
  <c r="AV6" i="10" s="1"/>
  <c r="AJ6" i="10"/>
  <c r="AI6" i="10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R3" i="10"/>
  <c r="AQ3" i="10"/>
  <c r="AI3" i="10"/>
  <c r="AH3" i="10"/>
  <c r="AN2" i="10"/>
  <c r="AM2" i="10"/>
  <c r="AL2" i="10"/>
  <c r="AK2" i="10"/>
  <c r="AJ2" i="10"/>
  <c r="AJ42" i="10" s="1"/>
  <c r="AH2" i="10"/>
  <c r="AA2" i="10"/>
  <c r="A2" i="10"/>
  <c r="AU1" i="10"/>
  <c r="AR1" i="10"/>
  <c r="AR47" i="10" s="1"/>
  <c r="AQ1" i="10"/>
  <c r="AP1" i="10"/>
  <c r="AP9" i="10" s="1"/>
  <c r="AO1" i="10"/>
  <c r="AO3" i="10" s="1"/>
  <c r="AJ1" i="10"/>
  <c r="AH1" i="10"/>
  <c r="AA1" i="10"/>
  <c r="A1" i="10"/>
  <c r="AU16" i="9"/>
  <c r="AT16" i="9"/>
  <c r="AO16" i="9"/>
  <c r="AJ16" i="9"/>
  <c r="AI16" i="9"/>
  <c r="AH16" i="9"/>
  <c r="AF16" i="9"/>
  <c r="AE16" i="9"/>
  <c r="AD16" i="9"/>
  <c r="AC16" i="9"/>
  <c r="AA16" i="9"/>
  <c r="Z16" i="9"/>
  <c r="Y16" i="9"/>
  <c r="X16" i="9"/>
  <c r="W16" i="9"/>
  <c r="P16" i="9"/>
  <c r="O16" i="9"/>
  <c r="AQ16" i="9" s="1"/>
  <c r="N16" i="9"/>
  <c r="M16" i="9"/>
  <c r="AT15" i="9"/>
  <c r="AP15" i="9"/>
  <c r="AO15" i="9"/>
  <c r="AV15" i="9" s="1"/>
  <c r="AI15" i="9"/>
  <c r="AH15" i="9"/>
  <c r="AF15" i="9"/>
  <c r="AE15" i="9"/>
  <c r="AD15" i="9"/>
  <c r="AA15" i="9"/>
  <c r="Z15" i="9"/>
  <c r="Y15" i="9"/>
  <c r="X15" i="9"/>
  <c r="W15" i="9"/>
  <c r="P15" i="9"/>
  <c r="O15" i="9"/>
  <c r="AQ15" i="9" s="1"/>
  <c r="N15" i="9"/>
  <c r="AC15" i="9" s="1"/>
  <c r="M15" i="9"/>
  <c r="AP14" i="9"/>
  <c r="AI14" i="9"/>
  <c r="AT14" i="9" s="1"/>
  <c r="AH14" i="9"/>
  <c r="AF14" i="9"/>
  <c r="AE14" i="9"/>
  <c r="AA14" i="9"/>
  <c r="Z14" i="9"/>
  <c r="Y14" i="9"/>
  <c r="X14" i="9"/>
  <c r="W14" i="9"/>
  <c r="P14" i="9"/>
  <c r="O14" i="9"/>
  <c r="AD14" i="9" s="1"/>
  <c r="N14" i="9"/>
  <c r="M14" i="9"/>
  <c r="AR14" i="9" s="1"/>
  <c r="AR13" i="9"/>
  <c r="AP13" i="9"/>
  <c r="AI13" i="9"/>
  <c r="AH13" i="9"/>
  <c r="AF13" i="9"/>
  <c r="AE13" i="9"/>
  <c r="AB13" i="9"/>
  <c r="AA13" i="9"/>
  <c r="Z13" i="9"/>
  <c r="Y13" i="9"/>
  <c r="X13" i="9"/>
  <c r="W13" i="9"/>
  <c r="P13" i="9"/>
  <c r="O13" i="9"/>
  <c r="AD13" i="9" s="1"/>
  <c r="N13" i="9"/>
  <c r="AC13" i="9" s="1"/>
  <c r="M13" i="9"/>
  <c r="AI12" i="9"/>
  <c r="AH12" i="9"/>
  <c r="W12" i="9"/>
  <c r="AT11" i="9"/>
  <c r="AP11" i="9"/>
  <c r="AO11" i="9"/>
  <c r="AV11" i="9" s="1"/>
  <c r="AJ11" i="9"/>
  <c r="AI11" i="9"/>
  <c r="AH11" i="9"/>
  <c r="AF11" i="9"/>
  <c r="AE11" i="9"/>
  <c r="AD11" i="9"/>
  <c r="AA11" i="9"/>
  <c r="Z11" i="9"/>
  <c r="Y11" i="9"/>
  <c r="X11" i="9"/>
  <c r="W11" i="9"/>
  <c r="P11" i="9"/>
  <c r="O11" i="9"/>
  <c r="AQ11" i="9" s="1"/>
  <c r="N11" i="9"/>
  <c r="AC11" i="9" s="1"/>
  <c r="M11" i="9"/>
  <c r="AP10" i="9"/>
  <c r="AI10" i="9"/>
  <c r="AT10" i="9" s="1"/>
  <c r="AH10" i="9"/>
  <c r="AF10" i="9"/>
  <c r="AE10" i="9"/>
  <c r="AA10" i="9"/>
  <c r="Z10" i="9"/>
  <c r="Y10" i="9"/>
  <c r="X10" i="9"/>
  <c r="W10" i="9"/>
  <c r="P10" i="9"/>
  <c r="O10" i="9"/>
  <c r="AD10" i="9" s="1"/>
  <c r="N10" i="9"/>
  <c r="M10" i="9"/>
  <c r="AR10" i="9" s="1"/>
  <c r="AR9" i="9"/>
  <c r="AP9" i="9"/>
  <c r="AI9" i="9"/>
  <c r="AH9" i="9"/>
  <c r="AF9" i="9"/>
  <c r="AE9" i="9"/>
  <c r="AB9" i="9"/>
  <c r="AA9" i="9"/>
  <c r="Z9" i="9"/>
  <c r="Y9" i="9"/>
  <c r="X9" i="9"/>
  <c r="W9" i="9"/>
  <c r="P9" i="9"/>
  <c r="O9" i="9"/>
  <c r="AD9" i="9" s="1"/>
  <c r="N9" i="9"/>
  <c r="AC9" i="9" s="1"/>
  <c r="M9" i="9"/>
  <c r="AR8" i="9"/>
  <c r="AP8" i="9"/>
  <c r="AI8" i="9"/>
  <c r="AN8" i="9" s="1"/>
  <c r="AH8" i="9"/>
  <c r="AF8" i="9"/>
  <c r="AE8" i="9"/>
  <c r="AC8" i="9"/>
  <c r="AB8" i="9"/>
  <c r="AA8" i="9"/>
  <c r="Z8" i="9"/>
  <c r="Y8" i="9"/>
  <c r="X8" i="9"/>
  <c r="W8" i="9"/>
  <c r="P8" i="9"/>
  <c r="O8" i="9"/>
  <c r="AD8" i="9" s="1"/>
  <c r="N8" i="9"/>
  <c r="AO8" i="9" s="1"/>
  <c r="AV8" i="9" s="1"/>
  <c r="M8" i="9"/>
  <c r="AU7" i="9"/>
  <c r="AT7" i="9"/>
  <c r="AR7" i="9"/>
  <c r="AP7" i="9"/>
  <c r="AJ7" i="9"/>
  <c r="AI7" i="9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U6" i="9"/>
  <c r="AT6" i="9"/>
  <c r="AP6" i="9"/>
  <c r="AO6" i="9"/>
  <c r="AV6" i="9" s="1"/>
  <c r="AN6" i="9"/>
  <c r="AJ6" i="9"/>
  <c r="AI6" i="9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R3" i="9"/>
  <c r="AQ3" i="9"/>
  <c r="AP3" i="9"/>
  <c r="AI3" i="9"/>
  <c r="AH3" i="9"/>
  <c r="AN2" i="9"/>
  <c r="AM2" i="9"/>
  <c r="AL2" i="9"/>
  <c r="AK2" i="9"/>
  <c r="AJ2" i="9"/>
  <c r="AJ15" i="9" s="1"/>
  <c r="AA2" i="9"/>
  <c r="A2" i="9"/>
  <c r="AU1" i="9"/>
  <c r="AU13" i="9" s="1"/>
  <c r="AR1" i="9"/>
  <c r="AQ1" i="9"/>
  <c r="AP1" i="9"/>
  <c r="AP16" i="9" s="1"/>
  <c r="AO1" i="9"/>
  <c r="AO3" i="9" s="1"/>
  <c r="AJ1" i="9"/>
  <c r="AH1" i="9"/>
  <c r="AH2" i="9" s="1"/>
  <c r="AA1" i="9"/>
  <c r="A1" i="9"/>
  <c r="AU14" i="8"/>
  <c r="AT14" i="8"/>
  <c r="AP14" i="8"/>
  <c r="AN14" i="8"/>
  <c r="AI14" i="8"/>
  <c r="AH14" i="8"/>
  <c r="AF14" i="8"/>
  <c r="AE14" i="8"/>
  <c r="AD14" i="8"/>
  <c r="AC14" i="8"/>
  <c r="AB14" i="8"/>
  <c r="AA14" i="8"/>
  <c r="Z14" i="8"/>
  <c r="Y14" i="8"/>
  <c r="X14" i="8"/>
  <c r="W14" i="8"/>
  <c r="P14" i="8"/>
  <c r="O14" i="8"/>
  <c r="AQ14" i="8" s="1"/>
  <c r="N14" i="8"/>
  <c r="AO14" i="8" s="1"/>
  <c r="AV14" i="8" s="1"/>
  <c r="M14" i="8"/>
  <c r="AV13" i="8"/>
  <c r="AU13" i="8"/>
  <c r="AT13" i="8"/>
  <c r="AP13" i="8"/>
  <c r="AO13" i="8"/>
  <c r="AN13" i="8"/>
  <c r="AI13" i="8"/>
  <c r="AH13" i="8"/>
  <c r="AF13" i="8"/>
  <c r="AE13" i="8"/>
  <c r="AD13" i="8"/>
  <c r="AC13" i="8"/>
  <c r="AA13" i="8"/>
  <c r="Z13" i="8"/>
  <c r="Y13" i="8"/>
  <c r="X13" i="8"/>
  <c r="W13" i="8"/>
  <c r="P13" i="8"/>
  <c r="O13" i="8"/>
  <c r="AQ13" i="8" s="1"/>
  <c r="N13" i="8"/>
  <c r="M13" i="8"/>
  <c r="AU12" i="8"/>
  <c r="AT12" i="8"/>
  <c r="AP12" i="8"/>
  <c r="AN12" i="8"/>
  <c r="AI12" i="8"/>
  <c r="AH12" i="8"/>
  <c r="AF12" i="8"/>
  <c r="AE12" i="8"/>
  <c r="AD12" i="8"/>
  <c r="AA12" i="8"/>
  <c r="Z12" i="8"/>
  <c r="Y12" i="8"/>
  <c r="X12" i="8"/>
  <c r="W12" i="8"/>
  <c r="P12" i="8"/>
  <c r="O12" i="8"/>
  <c r="N12" i="8"/>
  <c r="AC12" i="8" s="1"/>
  <c r="M12" i="8"/>
  <c r="AP11" i="8"/>
  <c r="AI11" i="8"/>
  <c r="AT11" i="8" s="1"/>
  <c r="AH11" i="8"/>
  <c r="AF11" i="8"/>
  <c r="AE11" i="8"/>
  <c r="AA11" i="8"/>
  <c r="Z11" i="8"/>
  <c r="Y11" i="8"/>
  <c r="X11" i="8"/>
  <c r="W11" i="8"/>
  <c r="P11" i="8"/>
  <c r="O11" i="8"/>
  <c r="AD11" i="8" s="1"/>
  <c r="N11" i="8"/>
  <c r="M11" i="8"/>
  <c r="AI10" i="8"/>
  <c r="AH10" i="8"/>
  <c r="W10" i="8"/>
  <c r="AU9" i="8"/>
  <c r="AT9" i="8"/>
  <c r="AO9" i="8"/>
  <c r="AN9" i="8"/>
  <c r="AI9" i="8"/>
  <c r="AH9" i="8"/>
  <c r="AF9" i="8"/>
  <c r="AE9" i="8"/>
  <c r="AD9" i="8"/>
  <c r="AC9" i="8"/>
  <c r="AA9" i="8"/>
  <c r="Z9" i="8"/>
  <c r="Y9" i="8"/>
  <c r="X9" i="8"/>
  <c r="W9" i="8"/>
  <c r="P9" i="8"/>
  <c r="O9" i="8"/>
  <c r="N9" i="8"/>
  <c r="M9" i="8"/>
  <c r="AU8" i="8"/>
  <c r="AT8" i="8"/>
  <c r="AP8" i="8"/>
  <c r="AO8" i="8"/>
  <c r="AN8" i="8"/>
  <c r="AI8" i="8"/>
  <c r="AH8" i="8"/>
  <c r="AF8" i="8"/>
  <c r="AE8" i="8"/>
  <c r="AD8" i="8"/>
  <c r="AA8" i="8"/>
  <c r="Z8" i="8"/>
  <c r="Y8" i="8"/>
  <c r="X8" i="8"/>
  <c r="W8" i="8"/>
  <c r="P8" i="8"/>
  <c r="O8" i="8"/>
  <c r="AQ8" i="8" s="1"/>
  <c r="N8" i="8"/>
  <c r="AC8" i="8" s="1"/>
  <c r="M8" i="8"/>
  <c r="AU7" i="8"/>
  <c r="AP7" i="8"/>
  <c r="AI7" i="8"/>
  <c r="AT7" i="8" s="1"/>
  <c r="AH7" i="8"/>
  <c r="AF7" i="8"/>
  <c r="AE7" i="8"/>
  <c r="AA7" i="8"/>
  <c r="Z7" i="8"/>
  <c r="Y7" i="8"/>
  <c r="X7" i="8"/>
  <c r="W7" i="8"/>
  <c r="P7" i="8"/>
  <c r="O7" i="8"/>
  <c r="AD7" i="8" s="1"/>
  <c r="N7" i="8"/>
  <c r="M7" i="8"/>
  <c r="AR7" i="8" s="1"/>
  <c r="AP6" i="8"/>
  <c r="AI6" i="8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AC6" i="8" s="1"/>
  <c r="M6" i="8"/>
  <c r="AI5" i="8"/>
  <c r="AH5" i="8"/>
  <c r="W5" i="8"/>
  <c r="AI4" i="8"/>
  <c r="AU3" i="8"/>
  <c r="AO3" i="8"/>
  <c r="AI3" i="8"/>
  <c r="AH3" i="8"/>
  <c r="AN2" i="8"/>
  <c r="AN11" i="8" s="1"/>
  <c r="AM2" i="8"/>
  <c r="AL2" i="8"/>
  <c r="AK2" i="8"/>
  <c r="AJ2" i="8"/>
  <c r="AJ14" i="8" s="1"/>
  <c r="AA2" i="8"/>
  <c r="A2" i="8"/>
  <c r="AU1" i="8"/>
  <c r="AU6" i="8" s="1"/>
  <c r="AR1" i="8"/>
  <c r="AR6" i="8" s="1"/>
  <c r="AQ1" i="8"/>
  <c r="AQ3" i="8" s="1"/>
  <c r="AP1" i="8"/>
  <c r="AP9" i="8" s="1"/>
  <c r="AO1" i="8"/>
  <c r="AA1" i="8"/>
  <c r="A1" i="8"/>
  <c r="AP8" i="7"/>
  <c r="AN8" i="7"/>
  <c r="AI8" i="7"/>
  <c r="AT8" i="7" s="1"/>
  <c r="AH8" i="7"/>
  <c r="AF8" i="7"/>
  <c r="AE8" i="7"/>
  <c r="AA8" i="7"/>
  <c r="Z8" i="7"/>
  <c r="Y8" i="7"/>
  <c r="X8" i="7"/>
  <c r="W8" i="7"/>
  <c r="P8" i="7"/>
  <c r="O8" i="7"/>
  <c r="AD8" i="7" s="1"/>
  <c r="N8" i="7"/>
  <c r="M8" i="7"/>
  <c r="AQ7" i="7"/>
  <c r="AP7" i="7"/>
  <c r="AI7" i="7"/>
  <c r="AH7" i="7"/>
  <c r="AF7" i="7"/>
  <c r="AE7" i="7"/>
  <c r="AB7" i="7"/>
  <c r="AA7" i="7"/>
  <c r="Z7" i="7"/>
  <c r="Y7" i="7"/>
  <c r="X7" i="7"/>
  <c r="W7" i="7"/>
  <c r="P7" i="7"/>
  <c r="O7" i="7"/>
  <c r="AD7" i="7" s="1"/>
  <c r="N7" i="7"/>
  <c r="AC7" i="7" s="1"/>
  <c r="M7" i="7"/>
  <c r="AJ6" i="7"/>
  <c r="AI6" i="7"/>
  <c r="AN6" i="7" s="1"/>
  <c r="AH6" i="7"/>
  <c r="AF6" i="7"/>
  <c r="AE6" i="7"/>
  <c r="AC6" i="7"/>
  <c r="AB6" i="7"/>
  <c r="AA6" i="7"/>
  <c r="Z6" i="7"/>
  <c r="Y6" i="7"/>
  <c r="X6" i="7"/>
  <c r="W6" i="7"/>
  <c r="P6" i="7"/>
  <c r="O6" i="7"/>
  <c r="AD6" i="7" s="1"/>
  <c r="N6" i="7"/>
  <c r="AO6" i="7" s="1"/>
  <c r="M6" i="7"/>
  <c r="AI5" i="7"/>
  <c r="AH5" i="7"/>
  <c r="W5" i="7"/>
  <c r="AI4" i="7"/>
  <c r="AP3" i="7"/>
  <c r="AO3" i="7"/>
  <c r="AI3" i="7"/>
  <c r="AH3" i="7"/>
  <c r="AN2" i="7"/>
  <c r="AM2" i="7"/>
  <c r="AL2" i="7"/>
  <c r="AK2" i="7"/>
  <c r="AJ2" i="7"/>
  <c r="AA2" i="7"/>
  <c r="A2" i="7"/>
  <c r="AU1" i="7"/>
  <c r="AR1" i="7"/>
  <c r="AR3" i="7" s="1"/>
  <c r="AQ1" i="7"/>
  <c r="AQ3" i="7" s="1"/>
  <c r="AP1" i="7"/>
  <c r="AP6" i="7" s="1"/>
  <c r="AO1" i="7"/>
  <c r="AH1" i="7"/>
  <c r="AH2" i="7" s="1"/>
  <c r="AA1" i="7"/>
  <c r="A1" i="7"/>
  <c r="AJ1" i="7" s="1"/>
  <c r="AR29" i="6"/>
  <c r="AI29" i="6"/>
  <c r="AH29" i="6"/>
  <c r="AF29" i="6"/>
  <c r="AE29" i="6"/>
  <c r="AB29" i="6"/>
  <c r="AA29" i="6"/>
  <c r="Z29" i="6"/>
  <c r="Y29" i="6"/>
  <c r="X29" i="6"/>
  <c r="W29" i="6"/>
  <c r="P29" i="6"/>
  <c r="O29" i="6"/>
  <c r="AD29" i="6" s="1"/>
  <c r="N29" i="6"/>
  <c r="AC29" i="6" s="1"/>
  <c r="M29" i="6"/>
  <c r="AR28" i="6"/>
  <c r="AP28" i="6"/>
  <c r="AI28" i="6"/>
  <c r="AH28" i="6"/>
  <c r="AF28" i="6"/>
  <c r="AE28" i="6"/>
  <c r="AC28" i="6"/>
  <c r="AB28" i="6"/>
  <c r="AA28" i="6"/>
  <c r="Z28" i="6"/>
  <c r="Y28" i="6"/>
  <c r="X28" i="6"/>
  <c r="W28" i="6"/>
  <c r="P28" i="6"/>
  <c r="O28" i="6"/>
  <c r="AD28" i="6" s="1"/>
  <c r="N28" i="6"/>
  <c r="AO28" i="6" s="1"/>
  <c r="AV28" i="6" s="1"/>
  <c r="M28" i="6"/>
  <c r="AU27" i="6"/>
  <c r="AT27" i="6"/>
  <c r="AI27" i="6"/>
  <c r="AH27" i="6"/>
  <c r="AF27" i="6"/>
  <c r="AE27" i="6"/>
  <c r="AD27" i="6"/>
  <c r="AC27" i="6"/>
  <c r="AB27" i="6"/>
  <c r="AA27" i="6"/>
  <c r="Z27" i="6"/>
  <c r="Y27" i="6"/>
  <c r="X27" i="6"/>
  <c r="W27" i="6"/>
  <c r="P27" i="6"/>
  <c r="O27" i="6"/>
  <c r="N27" i="6"/>
  <c r="AO27" i="6" s="1"/>
  <c r="M27" i="6"/>
  <c r="AU26" i="6"/>
  <c r="AT26" i="6"/>
  <c r="AP26" i="6"/>
  <c r="AO26" i="6"/>
  <c r="AV26" i="6" s="1"/>
  <c r="AN26" i="6"/>
  <c r="AI26" i="6"/>
  <c r="AH26" i="6"/>
  <c r="AF26" i="6"/>
  <c r="AE26" i="6"/>
  <c r="AD26" i="6"/>
  <c r="AC26" i="6"/>
  <c r="AA26" i="6"/>
  <c r="Z26" i="6"/>
  <c r="Y26" i="6"/>
  <c r="X26" i="6"/>
  <c r="W26" i="6"/>
  <c r="P26" i="6"/>
  <c r="O26" i="6"/>
  <c r="N26" i="6"/>
  <c r="M26" i="6"/>
  <c r="AT25" i="6"/>
  <c r="AP25" i="6"/>
  <c r="AI25" i="6"/>
  <c r="AH25" i="6"/>
  <c r="AF25" i="6"/>
  <c r="AE25" i="6"/>
  <c r="AD25" i="6"/>
  <c r="AA25" i="6"/>
  <c r="Z25" i="6"/>
  <c r="Y25" i="6"/>
  <c r="X25" i="6"/>
  <c r="W25" i="6"/>
  <c r="P25" i="6"/>
  <c r="O25" i="6"/>
  <c r="N25" i="6"/>
  <c r="AC25" i="6" s="1"/>
  <c r="M25" i="6"/>
  <c r="AI24" i="6"/>
  <c r="AH24" i="6"/>
  <c r="W24" i="6"/>
  <c r="AU23" i="6"/>
  <c r="AT23" i="6"/>
  <c r="AP23" i="6"/>
  <c r="AJ23" i="6"/>
  <c r="AI23" i="6"/>
  <c r="AH23" i="6"/>
  <c r="AF23" i="6"/>
  <c r="AE23" i="6"/>
  <c r="AD23" i="6"/>
  <c r="AC23" i="6"/>
  <c r="AB23" i="6"/>
  <c r="AA23" i="6"/>
  <c r="Z23" i="6"/>
  <c r="Y23" i="6"/>
  <c r="X23" i="6"/>
  <c r="W23" i="6"/>
  <c r="P23" i="6"/>
  <c r="O23" i="6"/>
  <c r="N23" i="6"/>
  <c r="AO23" i="6" s="1"/>
  <c r="AV23" i="6" s="1"/>
  <c r="M23" i="6"/>
  <c r="AU22" i="6"/>
  <c r="AT22" i="6"/>
  <c r="AI22" i="6"/>
  <c r="AH22" i="6"/>
  <c r="AF22" i="6"/>
  <c r="AE22" i="6"/>
  <c r="AD22" i="6"/>
  <c r="AC22" i="6"/>
  <c r="AA22" i="6"/>
  <c r="Z22" i="6"/>
  <c r="Y22" i="6"/>
  <c r="X22" i="6"/>
  <c r="W22" i="6"/>
  <c r="P22" i="6"/>
  <c r="O22" i="6"/>
  <c r="AQ22" i="6" s="1"/>
  <c r="N22" i="6"/>
  <c r="M22" i="6"/>
  <c r="AT21" i="6"/>
  <c r="AO21" i="6"/>
  <c r="AI21" i="6"/>
  <c r="AH21" i="6"/>
  <c r="AF21" i="6"/>
  <c r="AE21" i="6"/>
  <c r="AD21" i="6"/>
  <c r="AA21" i="6"/>
  <c r="Z21" i="6"/>
  <c r="Y21" i="6"/>
  <c r="X21" i="6"/>
  <c r="W21" i="6"/>
  <c r="P21" i="6"/>
  <c r="O21" i="6"/>
  <c r="AQ21" i="6" s="1"/>
  <c r="N21" i="6"/>
  <c r="AC21" i="6" s="1"/>
  <c r="M21" i="6"/>
  <c r="AI20" i="6"/>
  <c r="AH20" i="6"/>
  <c r="W20" i="6"/>
  <c r="AU19" i="6"/>
  <c r="AT19" i="6"/>
  <c r="AP19" i="6"/>
  <c r="AN19" i="6"/>
  <c r="AI19" i="6"/>
  <c r="AH19" i="6"/>
  <c r="AF19" i="6"/>
  <c r="AE19" i="6"/>
  <c r="AD19" i="6"/>
  <c r="AC19" i="6"/>
  <c r="AB19" i="6"/>
  <c r="AA19" i="6"/>
  <c r="Z19" i="6"/>
  <c r="Y19" i="6"/>
  <c r="X19" i="6"/>
  <c r="W19" i="6"/>
  <c r="P19" i="6"/>
  <c r="O19" i="6"/>
  <c r="AQ19" i="6" s="1"/>
  <c r="N19" i="6"/>
  <c r="AO19" i="6" s="1"/>
  <c r="AV19" i="6" s="1"/>
  <c r="M19" i="6"/>
  <c r="AV18" i="6"/>
  <c r="AU18" i="6"/>
  <c r="AT18" i="6"/>
  <c r="AP18" i="6"/>
  <c r="AO18" i="6"/>
  <c r="AN18" i="6"/>
  <c r="AJ18" i="6"/>
  <c r="AI18" i="6"/>
  <c r="AH18" i="6"/>
  <c r="AF18" i="6"/>
  <c r="AE18" i="6"/>
  <c r="AD18" i="6"/>
  <c r="AC18" i="6"/>
  <c r="AA18" i="6"/>
  <c r="Z18" i="6"/>
  <c r="Y18" i="6"/>
  <c r="X18" i="6"/>
  <c r="W18" i="6"/>
  <c r="P18" i="6"/>
  <c r="O18" i="6"/>
  <c r="N18" i="6"/>
  <c r="M18" i="6"/>
  <c r="AU17" i="6"/>
  <c r="AT17" i="6"/>
  <c r="AP17" i="6"/>
  <c r="AO17" i="6"/>
  <c r="AV17" i="6" s="1"/>
  <c r="AN17" i="6"/>
  <c r="AI17" i="6"/>
  <c r="AH17" i="6"/>
  <c r="AF17" i="6"/>
  <c r="AE17" i="6"/>
  <c r="AD17" i="6"/>
  <c r="AA17" i="6"/>
  <c r="Z17" i="6"/>
  <c r="Y17" i="6"/>
  <c r="X17" i="6"/>
  <c r="W17" i="6"/>
  <c r="P17" i="6"/>
  <c r="O17" i="6"/>
  <c r="AQ17" i="6" s="1"/>
  <c r="N17" i="6"/>
  <c r="AC17" i="6" s="1"/>
  <c r="M17" i="6"/>
  <c r="AI16" i="6"/>
  <c r="AH16" i="6"/>
  <c r="W16" i="6"/>
  <c r="AU15" i="6"/>
  <c r="AR15" i="6"/>
  <c r="AP15" i="6"/>
  <c r="AI15" i="6"/>
  <c r="AT15" i="6" s="1"/>
  <c r="AH15" i="6"/>
  <c r="AF15" i="6"/>
  <c r="AE15" i="6"/>
  <c r="AD15" i="6"/>
  <c r="AC15" i="6"/>
  <c r="AB15" i="6"/>
  <c r="AA15" i="6"/>
  <c r="Z15" i="6"/>
  <c r="Y15" i="6"/>
  <c r="X15" i="6"/>
  <c r="W15" i="6"/>
  <c r="P15" i="6"/>
  <c r="O15" i="6"/>
  <c r="N15" i="6"/>
  <c r="AO15" i="6" s="1"/>
  <c r="AV15" i="6" s="1"/>
  <c r="M15" i="6"/>
  <c r="AI14" i="6"/>
  <c r="AH14" i="6"/>
  <c r="W14" i="6"/>
  <c r="AR13" i="6"/>
  <c r="AP13" i="6"/>
  <c r="AI13" i="6"/>
  <c r="AH13" i="6"/>
  <c r="AF13" i="6"/>
  <c r="AE13" i="6"/>
  <c r="AB13" i="6"/>
  <c r="AA13" i="6"/>
  <c r="Z13" i="6"/>
  <c r="Y13" i="6"/>
  <c r="X13" i="6"/>
  <c r="W13" i="6"/>
  <c r="P13" i="6"/>
  <c r="O13" i="6"/>
  <c r="AD13" i="6" s="1"/>
  <c r="N13" i="6"/>
  <c r="M13" i="6"/>
  <c r="AT12" i="6"/>
  <c r="AR12" i="6"/>
  <c r="AQ12" i="6"/>
  <c r="AP12" i="6"/>
  <c r="AI12" i="6"/>
  <c r="AH12" i="6"/>
  <c r="AF12" i="6"/>
  <c r="AE12" i="6"/>
  <c r="AC12" i="6"/>
  <c r="AB12" i="6"/>
  <c r="AA12" i="6"/>
  <c r="Z12" i="6"/>
  <c r="Y12" i="6"/>
  <c r="X12" i="6"/>
  <c r="W12" i="6"/>
  <c r="P12" i="6"/>
  <c r="O12" i="6"/>
  <c r="AD12" i="6" s="1"/>
  <c r="N12" i="6"/>
  <c r="AO12" i="6" s="1"/>
  <c r="AV12" i="6" s="1"/>
  <c r="M12" i="6"/>
  <c r="AU11" i="6"/>
  <c r="AT11" i="6"/>
  <c r="AR11" i="6"/>
  <c r="AN11" i="6"/>
  <c r="AJ11" i="6"/>
  <c r="AI11" i="6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AQ11" i="6" s="1"/>
  <c r="N11" i="6"/>
  <c r="AO11" i="6" s="1"/>
  <c r="M11" i="6"/>
  <c r="AI10" i="6"/>
  <c r="AH10" i="6"/>
  <c r="W10" i="6"/>
  <c r="AR9" i="6"/>
  <c r="AQ9" i="6"/>
  <c r="AI9" i="6"/>
  <c r="AH9" i="6"/>
  <c r="AF9" i="6"/>
  <c r="AE9" i="6"/>
  <c r="AB9" i="6"/>
  <c r="AA9" i="6"/>
  <c r="Z9" i="6"/>
  <c r="Y9" i="6"/>
  <c r="X9" i="6"/>
  <c r="W9" i="6"/>
  <c r="P9" i="6"/>
  <c r="O9" i="6"/>
  <c r="AD9" i="6" s="1"/>
  <c r="N9" i="6"/>
  <c r="M9" i="6"/>
  <c r="AI8" i="6"/>
  <c r="AH8" i="6"/>
  <c r="W8" i="6"/>
  <c r="AU7" i="6"/>
  <c r="AT7" i="6"/>
  <c r="AP7" i="6"/>
  <c r="AN7" i="6"/>
  <c r="AI7" i="6"/>
  <c r="AH7" i="6"/>
  <c r="AF7" i="6"/>
  <c r="AE7" i="6"/>
  <c r="AD7" i="6"/>
  <c r="AA7" i="6"/>
  <c r="Z7" i="6"/>
  <c r="Y7" i="6"/>
  <c r="X7" i="6"/>
  <c r="W7" i="6"/>
  <c r="P7" i="6"/>
  <c r="O7" i="6"/>
  <c r="N7" i="6"/>
  <c r="AO7" i="6" s="1"/>
  <c r="AV7" i="6" s="1"/>
  <c r="M7" i="6"/>
  <c r="AU6" i="6"/>
  <c r="AP6" i="6"/>
  <c r="AI6" i="6"/>
  <c r="AT6" i="6" s="1"/>
  <c r="AH6" i="6"/>
  <c r="AF6" i="6"/>
  <c r="AE6" i="6"/>
  <c r="AD6" i="6"/>
  <c r="AA6" i="6"/>
  <c r="Z6" i="6"/>
  <c r="Y6" i="6"/>
  <c r="X6" i="6"/>
  <c r="W6" i="6"/>
  <c r="P6" i="6"/>
  <c r="O6" i="6"/>
  <c r="AQ6" i="6" s="1"/>
  <c r="N6" i="6"/>
  <c r="AC6" i="6" s="1"/>
  <c r="M6" i="6"/>
  <c r="AI5" i="6"/>
  <c r="AH5" i="6"/>
  <c r="W5" i="6"/>
  <c r="AI4" i="6"/>
  <c r="AU3" i="6"/>
  <c r="AR3" i="6"/>
  <c r="AI3" i="6"/>
  <c r="AH3" i="6"/>
  <c r="AN2" i="6"/>
  <c r="AN27" i="6" s="1"/>
  <c r="AM2" i="6"/>
  <c r="AL2" i="6"/>
  <c r="AK2" i="6"/>
  <c r="AJ2" i="6"/>
  <c r="AH2" i="6"/>
  <c r="AA2" i="6"/>
  <c r="A2" i="6"/>
  <c r="AU1" i="6"/>
  <c r="AU29" i="6" s="1"/>
  <c r="AR1" i="6"/>
  <c r="AR27" i="6" s="1"/>
  <c r="AQ1" i="6"/>
  <c r="AQ3" i="6" s="1"/>
  <c r="AP1" i="6"/>
  <c r="AP9" i="6" s="1"/>
  <c r="AO1" i="6"/>
  <c r="AO3" i="6" s="1"/>
  <c r="AJ1" i="6"/>
  <c r="AA1" i="6"/>
  <c r="A1" i="6"/>
  <c r="AH1" i="6" s="1"/>
  <c r="B55" i="3"/>
  <c r="B68" i="3" s="1"/>
  <c r="B43" i="3"/>
  <c r="B56" i="3" s="1"/>
  <c r="B69" i="3" s="1"/>
  <c r="A43" i="3"/>
  <c r="A56" i="3" s="1"/>
  <c r="A69" i="3" s="1"/>
  <c r="B42" i="3"/>
  <c r="B41" i="3"/>
  <c r="B54" i="3" s="1"/>
  <c r="B67" i="3" s="1"/>
  <c r="A41" i="3"/>
  <c r="A54" i="3" s="1"/>
  <c r="A67" i="3" s="1"/>
  <c r="B39" i="3"/>
  <c r="B52" i="3" s="1"/>
  <c r="B65" i="3" s="1"/>
  <c r="A39" i="3"/>
  <c r="A52" i="3" s="1"/>
  <c r="A65" i="3" s="1"/>
  <c r="B37" i="3"/>
  <c r="B50" i="3" s="1"/>
  <c r="B63" i="3" s="1"/>
  <c r="A37" i="3"/>
  <c r="A50" i="3" s="1"/>
  <c r="A63" i="3" s="1"/>
  <c r="B35" i="3"/>
  <c r="B48" i="3" s="1"/>
  <c r="B61" i="3" s="1"/>
  <c r="A35" i="3"/>
  <c r="A48" i="3" s="1"/>
  <c r="A61" i="3" s="1"/>
  <c r="C30" i="3"/>
  <c r="C43" i="3" s="1"/>
  <c r="C56" i="3" s="1"/>
  <c r="C69" i="3" s="1"/>
  <c r="B30" i="3"/>
  <c r="A30" i="3"/>
  <c r="C29" i="3"/>
  <c r="C42" i="3" s="1"/>
  <c r="C55" i="3" s="1"/>
  <c r="C68" i="3" s="1"/>
  <c r="B29" i="3"/>
  <c r="A29" i="3"/>
  <c r="A42" i="3" s="1"/>
  <c r="A55" i="3" s="1"/>
  <c r="A68" i="3" s="1"/>
  <c r="C28" i="3"/>
  <c r="C41" i="3" s="1"/>
  <c r="C54" i="3" s="1"/>
  <c r="C67" i="3" s="1"/>
  <c r="B28" i="3"/>
  <c r="A28" i="3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A26" i="3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A24" i="3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W20" i="3"/>
  <c r="W33" i="3" s="1"/>
  <c r="W46" i="3" s="1"/>
  <c r="W59" i="3" s="1"/>
  <c r="R20" i="3"/>
  <c r="R33" i="3" s="1"/>
  <c r="R46" i="3" s="1"/>
  <c r="R59" i="3" s="1"/>
  <c r="Q20" i="3"/>
  <c r="Q33" i="3" s="1"/>
  <c r="Q46" i="3" s="1"/>
  <c r="Q59" i="3" s="1"/>
  <c r="L20" i="3"/>
  <c r="L33" i="3" s="1"/>
  <c r="L46" i="3" s="1"/>
  <c r="L59" i="3" s="1"/>
  <c r="K20" i="3"/>
  <c r="K33" i="3" s="1"/>
  <c r="K46" i="3" s="1"/>
  <c r="K59" i="3" s="1"/>
  <c r="F20" i="3"/>
  <c r="F33" i="3" s="1"/>
  <c r="F46" i="3" s="1"/>
  <c r="F59" i="3" s="1"/>
  <c r="E20" i="3"/>
  <c r="E33" i="3" s="1"/>
  <c r="E46" i="3" s="1"/>
  <c r="E59" i="3" s="1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D7" i="3"/>
  <c r="D20" i="3" s="1"/>
  <c r="D33" i="3" s="1"/>
  <c r="D46" i="3" s="1"/>
  <c r="D59" i="3" s="1"/>
  <c r="A2" i="2"/>
  <c r="A1" i="2"/>
  <c r="AV7" i="1" l="1"/>
  <c r="AV5" i="1"/>
  <c r="AV15" i="1"/>
  <c r="AV24" i="1"/>
  <c r="AV12" i="1"/>
  <c r="AV23" i="1"/>
  <c r="AJ5" i="1"/>
  <c r="AT5" i="1"/>
  <c r="AQ7" i="1"/>
  <c r="AQ13" i="1"/>
  <c r="AQ19" i="1"/>
  <c r="AQ25" i="1"/>
  <c r="AQ9" i="1"/>
  <c r="AQ15" i="1"/>
  <c r="AO4" i="1"/>
  <c r="AV4" i="1" s="1"/>
  <c r="AD5" i="1"/>
  <c r="AC6" i="1"/>
  <c r="AJ6" i="1"/>
  <c r="AB7" i="1"/>
  <c r="AQ8" i="1"/>
  <c r="AO10" i="1"/>
  <c r="AV10" i="1" s="1"/>
  <c r="AD11" i="1"/>
  <c r="AJ12" i="1"/>
  <c r="AQ14" i="1"/>
  <c r="AO16" i="1"/>
  <c r="AV16" i="1" s="1"/>
  <c r="AJ18" i="1"/>
  <c r="AQ20" i="1"/>
  <c r="AO22" i="1"/>
  <c r="AV22" i="1" s="1"/>
  <c r="AD23" i="1"/>
  <c r="AJ24" i="1"/>
  <c r="AQ26" i="1"/>
  <c r="AQ21" i="1"/>
  <c r="AC8" i="1"/>
  <c r="AJ8" i="1"/>
  <c r="AT8" i="1"/>
  <c r="AV8" i="1" s="1"/>
  <c r="AB9" i="1"/>
  <c r="AC14" i="1"/>
  <c r="AJ14" i="1"/>
  <c r="AT14" i="1"/>
  <c r="AV14" i="1" s="1"/>
  <c r="AB15" i="1"/>
  <c r="AC20" i="1"/>
  <c r="AJ20" i="1"/>
  <c r="AT20" i="1"/>
  <c r="AV20" i="1" s="1"/>
  <c r="AB21" i="1"/>
  <c r="AC26" i="1"/>
  <c r="AJ26" i="1"/>
  <c r="AT26" i="1"/>
  <c r="AV26" i="1" s="1"/>
  <c r="AB4" i="1"/>
  <c r="AJ9" i="1"/>
  <c r="AT9" i="1"/>
  <c r="AV9" i="1" s="1"/>
  <c r="AB10" i="1"/>
  <c r="AJ15" i="1"/>
  <c r="AT15" i="1"/>
  <c r="AB16" i="1"/>
  <c r="AJ21" i="1"/>
  <c r="AT21" i="1"/>
  <c r="AV21" i="1" s="1"/>
  <c r="AB22" i="1"/>
  <c r="AB5" i="1"/>
  <c r="AJ10" i="1"/>
  <c r="AB11" i="1"/>
  <c r="AJ16" i="1"/>
  <c r="AB17" i="1"/>
  <c r="AJ22" i="1"/>
  <c r="AB23" i="1"/>
  <c r="AN28" i="10"/>
  <c r="AJ28" i="10"/>
  <c r="AO37" i="11"/>
  <c r="AV37" i="11" s="1"/>
  <c r="AC37" i="11"/>
  <c r="AJ6" i="6"/>
  <c r="AJ26" i="6"/>
  <c r="AJ22" i="6"/>
  <c r="AJ25" i="6"/>
  <c r="AJ21" i="6"/>
  <c r="AJ17" i="6"/>
  <c r="AC9" i="6"/>
  <c r="AO9" i="6"/>
  <c r="AN9" i="6"/>
  <c r="AT9" i="6"/>
  <c r="AJ9" i="6"/>
  <c r="AN12" i="6"/>
  <c r="AJ15" i="6"/>
  <c r="AP21" i="6"/>
  <c r="AN22" i="6"/>
  <c r="AJ27" i="6"/>
  <c r="AN28" i="6"/>
  <c r="AN29" i="6"/>
  <c r="AT29" i="6"/>
  <c r="AJ29" i="6"/>
  <c r="AR6" i="7"/>
  <c r="AR7" i="7"/>
  <c r="AQ6" i="8"/>
  <c r="AR8" i="8"/>
  <c r="AV8" i="8" s="1"/>
  <c r="AB8" i="8"/>
  <c r="AQ12" i="8"/>
  <c r="AR13" i="8"/>
  <c r="AB13" i="8"/>
  <c r="AJ8" i="9"/>
  <c r="AR11" i="9"/>
  <c r="AB11" i="9"/>
  <c r="AR15" i="9"/>
  <c r="AB15" i="9"/>
  <c r="AR16" i="9"/>
  <c r="AV16" i="9" s="1"/>
  <c r="AB16" i="9"/>
  <c r="AJ11" i="10"/>
  <c r="AR16" i="10"/>
  <c r="AB16" i="10"/>
  <c r="AN24" i="10"/>
  <c r="AT24" i="10"/>
  <c r="AJ24" i="10"/>
  <c r="AD25" i="10"/>
  <c r="AQ25" i="10"/>
  <c r="AO38" i="10"/>
  <c r="AC45" i="10"/>
  <c r="AO45" i="10"/>
  <c r="AV45" i="10" s="1"/>
  <c r="AT45" i="10"/>
  <c r="AJ45" i="10"/>
  <c r="AN45" i="10"/>
  <c r="AR6" i="11"/>
  <c r="AB6" i="11"/>
  <c r="AR8" i="11"/>
  <c r="AB8" i="11"/>
  <c r="AR24" i="11"/>
  <c r="AB24" i="11"/>
  <c r="AD40" i="11"/>
  <c r="AQ40" i="11"/>
  <c r="AN81" i="11"/>
  <c r="AT81" i="11"/>
  <c r="AJ81" i="11"/>
  <c r="AR6" i="6"/>
  <c r="AB6" i="6"/>
  <c r="AO6" i="6"/>
  <c r="AV6" i="6" s="1"/>
  <c r="AQ7" i="6"/>
  <c r="AC7" i="6"/>
  <c r="AJ7" i="6"/>
  <c r="AJ12" i="6"/>
  <c r="AC13" i="6"/>
  <c r="AO13" i="6"/>
  <c r="AV13" i="6" s="1"/>
  <c r="AN13" i="6"/>
  <c r="AT13" i="6"/>
  <c r="AJ13" i="6"/>
  <c r="AN15" i="6"/>
  <c r="AQ18" i="6"/>
  <c r="AJ19" i="6"/>
  <c r="AO22" i="6"/>
  <c r="AQ23" i="6"/>
  <c r="AQ25" i="6"/>
  <c r="AO25" i="6"/>
  <c r="AQ26" i="6"/>
  <c r="AJ28" i="6"/>
  <c r="AQ29" i="6"/>
  <c r="AT6" i="7"/>
  <c r="AR8" i="7"/>
  <c r="AR11" i="8"/>
  <c r="AO12" i="8"/>
  <c r="AV12" i="8" s="1"/>
  <c r="AR6" i="9"/>
  <c r="AB6" i="9"/>
  <c r="AQ9" i="9"/>
  <c r="AQ13" i="9"/>
  <c r="AN42" i="10"/>
  <c r="AN34" i="10"/>
  <c r="AN41" i="10"/>
  <c r="AN16" i="10"/>
  <c r="AN6" i="10"/>
  <c r="AN33" i="10"/>
  <c r="AN9" i="10"/>
  <c r="AQ8" i="10"/>
  <c r="AR17" i="10"/>
  <c r="AB17" i="10"/>
  <c r="AJ19" i="10"/>
  <c r="AJ23" i="10"/>
  <c r="AN46" i="10"/>
  <c r="AU100" i="11"/>
  <c r="AU82" i="11"/>
  <c r="AU78" i="11"/>
  <c r="AU74" i="11"/>
  <c r="AU70" i="11"/>
  <c r="AU66" i="11"/>
  <c r="AU62" i="11"/>
  <c r="AU56" i="11"/>
  <c r="AU34" i="11"/>
  <c r="AU22" i="11"/>
  <c r="AU16" i="11"/>
  <c r="AU12" i="11"/>
  <c r="AU8" i="11"/>
  <c r="AU3" i="11"/>
  <c r="AU99" i="11"/>
  <c r="AU81" i="11"/>
  <c r="AU77" i="11"/>
  <c r="AU73" i="11"/>
  <c r="AU69" i="11"/>
  <c r="AU65" i="11"/>
  <c r="AU61" i="11"/>
  <c r="AU55" i="11"/>
  <c r="AU51" i="11"/>
  <c r="AU98" i="11"/>
  <c r="AU76" i="11"/>
  <c r="AU72" i="11"/>
  <c r="AU64" i="11"/>
  <c r="AU60" i="11"/>
  <c r="AU54" i="11"/>
  <c r="AU50" i="11"/>
  <c r="AU46" i="11"/>
  <c r="AU42" i="11"/>
  <c r="AU38" i="11"/>
  <c r="AU32" i="11"/>
  <c r="AU28" i="11"/>
  <c r="AU24" i="11"/>
  <c r="AU20" i="11"/>
  <c r="AU14" i="11"/>
  <c r="AU10" i="11"/>
  <c r="AU103" i="11"/>
  <c r="AU97" i="11"/>
  <c r="AU93" i="11"/>
  <c r="AU89" i="11"/>
  <c r="AU102" i="11"/>
  <c r="AU96" i="11"/>
  <c r="AU92" i="11"/>
  <c r="AU88" i="11"/>
  <c r="AU84" i="11"/>
  <c r="AU58" i="11"/>
  <c r="AU48" i="11"/>
  <c r="AU44" i="11"/>
  <c r="AU40" i="11"/>
  <c r="AU36" i="11"/>
  <c r="AU26" i="11"/>
  <c r="AU18" i="11"/>
  <c r="AU101" i="11"/>
  <c r="AU95" i="11"/>
  <c r="AU91" i="11"/>
  <c r="AU87" i="11"/>
  <c r="AU83" i="11"/>
  <c r="AU79" i="11"/>
  <c r="AU67" i="11"/>
  <c r="AU57" i="11"/>
  <c r="AU35" i="11"/>
  <c r="AU17" i="11"/>
  <c r="AU85" i="11"/>
  <c r="AU59" i="11"/>
  <c r="AU53" i="11"/>
  <c r="AU45" i="11"/>
  <c r="AU31" i="11"/>
  <c r="AU21" i="11"/>
  <c r="AU6" i="11"/>
  <c r="AU41" i="11"/>
  <c r="AU7" i="11"/>
  <c r="AU33" i="11"/>
  <c r="AU29" i="11"/>
  <c r="AR12" i="11"/>
  <c r="AB12" i="11"/>
  <c r="AU15" i="11"/>
  <c r="AR20" i="11"/>
  <c r="AB20" i="11"/>
  <c r="AU27" i="11"/>
  <c r="AR38" i="11"/>
  <c r="AB38" i="11"/>
  <c r="AU49" i="11"/>
  <c r="AJ13" i="8"/>
  <c r="AJ9" i="8"/>
  <c r="AJ12" i="8"/>
  <c r="AJ8" i="8"/>
  <c r="AC11" i="8"/>
  <c r="AO11" i="8"/>
  <c r="AV11" i="8" s="1"/>
  <c r="AQ13" i="6"/>
  <c r="AR17" i="6"/>
  <c r="AB17" i="6"/>
  <c r="AR21" i="6"/>
  <c r="AB21" i="6"/>
  <c r="AN7" i="7"/>
  <c r="AT7" i="7"/>
  <c r="AJ7" i="7"/>
  <c r="AC7" i="8"/>
  <c r="AO7" i="8"/>
  <c r="AV7" i="8" s="1"/>
  <c r="AQ11" i="8"/>
  <c r="AN15" i="9"/>
  <c r="AN11" i="9"/>
  <c r="AN14" i="9"/>
  <c r="AN10" i="9"/>
  <c r="AT8" i="9"/>
  <c r="AO28" i="10"/>
  <c r="AC28" i="10"/>
  <c r="AR33" i="10"/>
  <c r="AB33" i="10"/>
  <c r="AC34" i="10"/>
  <c r="AO34" i="10"/>
  <c r="AV34" i="10" s="1"/>
  <c r="AR36" i="10"/>
  <c r="AB36" i="10"/>
  <c r="AC37" i="10"/>
  <c r="AO37" i="10"/>
  <c r="AV37" i="10" s="1"/>
  <c r="AT7" i="11"/>
  <c r="AJ7" i="11"/>
  <c r="AN7" i="11"/>
  <c r="AD10" i="11"/>
  <c r="AQ10" i="11"/>
  <c r="AD18" i="11"/>
  <c r="AQ18" i="11"/>
  <c r="AD26" i="11"/>
  <c r="AQ26" i="11"/>
  <c r="AO41" i="11"/>
  <c r="AV41" i="11" s="1"/>
  <c r="AC41" i="11"/>
  <c r="AC87" i="11"/>
  <c r="AO87" i="11"/>
  <c r="AR21" i="10"/>
  <c r="AB21" i="10"/>
  <c r="AT37" i="10"/>
  <c r="AJ37" i="10"/>
  <c r="AN37" i="10"/>
  <c r="AO11" i="11"/>
  <c r="AV11" i="11" s="1"/>
  <c r="AC11" i="11"/>
  <c r="AR48" i="11"/>
  <c r="AB48" i="11"/>
  <c r="AR22" i="6"/>
  <c r="AB22" i="6"/>
  <c r="AN25" i="6"/>
  <c r="AN21" i="6"/>
  <c r="AN6" i="6"/>
  <c r="AR7" i="6"/>
  <c r="AB7" i="6"/>
  <c r="AQ15" i="6"/>
  <c r="AN23" i="6"/>
  <c r="AQ27" i="6"/>
  <c r="AT28" i="6"/>
  <c r="AU7" i="7"/>
  <c r="AU6" i="7"/>
  <c r="AV6" i="7" s="1"/>
  <c r="AU8" i="7"/>
  <c r="AU3" i="7"/>
  <c r="AQ8" i="7"/>
  <c r="AR14" i="8"/>
  <c r="AR3" i="8"/>
  <c r="AN6" i="8"/>
  <c r="AT6" i="8"/>
  <c r="AJ6" i="8"/>
  <c r="AQ7" i="8"/>
  <c r="AQ9" i="8"/>
  <c r="AR12" i="8"/>
  <c r="AB12" i="8"/>
  <c r="AN7" i="9"/>
  <c r="AC10" i="9"/>
  <c r="AO10" i="9"/>
  <c r="AV10" i="9" s="1"/>
  <c r="AC14" i="9"/>
  <c r="AO14" i="9"/>
  <c r="AN16" i="9"/>
  <c r="AC9" i="10"/>
  <c r="AO9" i="10"/>
  <c r="AV9" i="10" s="1"/>
  <c r="AN12" i="10"/>
  <c r="AT12" i="10"/>
  <c r="AJ12" i="10"/>
  <c r="AT19" i="10"/>
  <c r="AT23" i="10"/>
  <c r="AT25" i="10"/>
  <c r="AJ25" i="10"/>
  <c r="AN25" i="10"/>
  <c r="AD28" i="10"/>
  <c r="AQ28" i="10"/>
  <c r="AT28" i="10"/>
  <c r="AN31" i="10"/>
  <c r="AJ31" i="10"/>
  <c r="AQ34" i="10"/>
  <c r="AD37" i="10"/>
  <c r="AQ37" i="10"/>
  <c r="AN39" i="10"/>
  <c r="AN43" i="10"/>
  <c r="AJ43" i="10"/>
  <c r="AN47" i="10"/>
  <c r="AR14" i="11"/>
  <c r="AB14" i="11"/>
  <c r="AV18" i="11"/>
  <c r="AT29" i="11"/>
  <c r="AJ29" i="11"/>
  <c r="AC35" i="11"/>
  <c r="AO35" i="11"/>
  <c r="AV35" i="11" s="1"/>
  <c r="AD36" i="11"/>
  <c r="AQ36" i="11"/>
  <c r="AC8" i="7"/>
  <c r="AO8" i="7"/>
  <c r="AR9" i="8"/>
  <c r="AV9" i="8" s="1"/>
  <c r="AB9" i="8"/>
  <c r="AP38" i="10"/>
  <c r="AP12" i="10"/>
  <c r="AP37" i="10"/>
  <c r="AP28" i="10"/>
  <c r="AP11" i="10"/>
  <c r="AV11" i="10" s="1"/>
  <c r="AP3" i="10"/>
  <c r="AO19" i="11"/>
  <c r="AV19" i="11" s="1"/>
  <c r="AC19" i="11"/>
  <c r="AP27" i="6"/>
  <c r="AV27" i="6" s="1"/>
  <c r="AP11" i="6"/>
  <c r="AV11" i="6" s="1"/>
  <c r="AP3" i="6"/>
  <c r="AP22" i="6"/>
  <c r="AP29" i="6"/>
  <c r="AR18" i="6"/>
  <c r="AB18" i="6"/>
  <c r="AR25" i="6"/>
  <c r="AB25" i="6"/>
  <c r="AR26" i="6"/>
  <c r="AB26" i="6"/>
  <c r="AJ1" i="8"/>
  <c r="AH1" i="8"/>
  <c r="AH2" i="8" s="1"/>
  <c r="AN9" i="9"/>
  <c r="AT9" i="9"/>
  <c r="AJ9" i="9"/>
  <c r="AQ10" i="9"/>
  <c r="AN13" i="9"/>
  <c r="AT13" i="9"/>
  <c r="AJ13" i="9"/>
  <c r="AQ14" i="9"/>
  <c r="AR6" i="10"/>
  <c r="AB6" i="10"/>
  <c r="AN8" i="10"/>
  <c r="AT8" i="10"/>
  <c r="AJ8" i="10"/>
  <c r="AQ9" i="10"/>
  <c r="AQ12" i="10"/>
  <c r="AC25" i="10"/>
  <c r="AO25" i="10"/>
  <c r="AV25" i="10" s="1"/>
  <c r="AD31" i="10"/>
  <c r="AQ31" i="10"/>
  <c r="AT33" i="11"/>
  <c r="AJ33" i="11"/>
  <c r="AD34" i="11"/>
  <c r="AQ34" i="11"/>
  <c r="AN65" i="11"/>
  <c r="AT65" i="11"/>
  <c r="AJ65" i="11"/>
  <c r="AC67" i="11"/>
  <c r="AO67" i="11"/>
  <c r="AO29" i="6"/>
  <c r="AV29" i="6" s="1"/>
  <c r="AO7" i="7"/>
  <c r="AV7" i="7" s="1"/>
  <c r="AO6" i="8"/>
  <c r="AV6" i="8" s="1"/>
  <c r="AN7" i="8"/>
  <c r="AU11" i="8"/>
  <c r="AO9" i="9"/>
  <c r="AV9" i="9" s="1"/>
  <c r="AU10" i="9"/>
  <c r="AO13" i="9"/>
  <c r="AV13" i="9" s="1"/>
  <c r="AU14" i="9"/>
  <c r="AU36" i="10"/>
  <c r="AU32" i="10"/>
  <c r="AU28" i="10"/>
  <c r="AO8" i="10"/>
  <c r="AV8" i="10" s="1"/>
  <c r="AU9" i="10"/>
  <c r="AO12" i="10"/>
  <c r="AV12" i="10" s="1"/>
  <c r="AO24" i="10"/>
  <c r="AV24" i="10" s="1"/>
  <c r="AR29" i="10"/>
  <c r="AR32" i="10"/>
  <c r="AJ36" i="10"/>
  <c r="AU39" i="10"/>
  <c r="AQ41" i="10"/>
  <c r="AT41" i="10"/>
  <c r="AJ41" i="10"/>
  <c r="AU47" i="10"/>
  <c r="AJ100" i="11"/>
  <c r="AJ82" i="11"/>
  <c r="AJ78" i="11"/>
  <c r="AJ74" i="11"/>
  <c r="AJ70" i="11"/>
  <c r="AJ66" i="11"/>
  <c r="AJ62" i="11"/>
  <c r="AJ56" i="11"/>
  <c r="AJ98" i="11"/>
  <c r="AJ102" i="11"/>
  <c r="AJ96" i="11"/>
  <c r="AJ92" i="11"/>
  <c r="AJ88" i="11"/>
  <c r="AJ84" i="11"/>
  <c r="AJ58" i="11"/>
  <c r="AJ48" i="11"/>
  <c r="AJ44" i="11"/>
  <c r="AJ40" i="11"/>
  <c r="AJ36" i="11"/>
  <c r="AQ8" i="11"/>
  <c r="AR10" i="11"/>
  <c r="AB10" i="11"/>
  <c r="AQ14" i="11"/>
  <c r="AN15" i="11"/>
  <c r="AJ16" i="11"/>
  <c r="AC17" i="11"/>
  <c r="AO17" i="11"/>
  <c r="AV17" i="11" s="1"/>
  <c r="AR18" i="11"/>
  <c r="AB18" i="11"/>
  <c r="AO20" i="11"/>
  <c r="AQ21" i="11"/>
  <c r="AT21" i="11"/>
  <c r="AJ21" i="11"/>
  <c r="AN22" i="11"/>
  <c r="AO24" i="11"/>
  <c r="AN27" i="11"/>
  <c r="AJ28" i="11"/>
  <c r="AQ31" i="11"/>
  <c r="AN44" i="11"/>
  <c r="AQ45" i="11"/>
  <c r="AN58" i="11"/>
  <c r="AO61" i="11"/>
  <c r="AQ66" i="11"/>
  <c r="AQ74" i="11"/>
  <c r="AN82" i="11"/>
  <c r="AR88" i="11"/>
  <c r="AB88" i="11"/>
  <c r="AQ93" i="11"/>
  <c r="AR19" i="6"/>
  <c r="AU21" i="6"/>
  <c r="AR23" i="6"/>
  <c r="AU25" i="6"/>
  <c r="AQ28" i="6"/>
  <c r="AQ6" i="7"/>
  <c r="AQ8" i="9"/>
  <c r="AU11" i="9"/>
  <c r="AU15" i="9"/>
  <c r="AQ11" i="10"/>
  <c r="AU16" i="10"/>
  <c r="AQ19" i="10"/>
  <c r="AR22" i="10"/>
  <c r="AQ23" i="10"/>
  <c r="AT29" i="10"/>
  <c r="AJ29" i="10"/>
  <c r="AU29" i="10"/>
  <c r="AN32" i="10"/>
  <c r="AT32" i="10"/>
  <c r="AR34" i="10"/>
  <c r="AB34" i="10"/>
  <c r="AU38" i="10"/>
  <c r="AJ39" i="10"/>
  <c r="AR42" i="10"/>
  <c r="AB42" i="10"/>
  <c r="AR43" i="10"/>
  <c r="AR45" i="10"/>
  <c r="AJ46" i="10"/>
  <c r="AU46" i="10"/>
  <c r="AJ47" i="10"/>
  <c r="AQ17" i="11"/>
  <c r="AT17" i="11"/>
  <c r="AJ17" i="11"/>
  <c r="AN18" i="11"/>
  <c r="AQ20" i="11"/>
  <c r="AN21" i="11"/>
  <c r="AJ22" i="11"/>
  <c r="AQ24" i="11"/>
  <c r="AR26" i="11"/>
  <c r="AB26" i="11"/>
  <c r="AN31" i="11"/>
  <c r="AJ32" i="11"/>
  <c r="AR36" i="11"/>
  <c r="AB36" i="11"/>
  <c r="AR40" i="11"/>
  <c r="AB40" i="11"/>
  <c r="AQ44" i="11"/>
  <c r="AJ46" i="11"/>
  <c r="AQ53" i="11"/>
  <c r="AJ54" i="11"/>
  <c r="AC57" i="11"/>
  <c r="AO57" i="11"/>
  <c r="AV57" i="11" s="1"/>
  <c r="AQ58" i="11"/>
  <c r="AQ59" i="11"/>
  <c r="AJ60" i="11"/>
  <c r="AQ61" i="11"/>
  <c r="AN61" i="11"/>
  <c r="AT61" i="11"/>
  <c r="AJ61" i="11"/>
  <c r="AO65" i="11"/>
  <c r="AJ76" i="11"/>
  <c r="AC79" i="11"/>
  <c r="AO79" i="11"/>
  <c r="AQ82" i="11"/>
  <c r="AR84" i="11"/>
  <c r="AB84" i="11"/>
  <c r="AO85" i="11"/>
  <c r="AQ95" i="11"/>
  <c r="AQ99" i="11"/>
  <c r="AN99" i="11"/>
  <c r="AU12" i="6"/>
  <c r="AU28" i="6"/>
  <c r="AB8" i="7"/>
  <c r="AP3" i="8"/>
  <c r="AB7" i="8"/>
  <c r="AB11" i="8"/>
  <c r="AU3" i="9"/>
  <c r="AU8" i="9"/>
  <c r="AB10" i="9"/>
  <c r="AB14" i="9"/>
  <c r="AB9" i="10"/>
  <c r="AU11" i="10"/>
  <c r="AU19" i="10"/>
  <c r="AU23" i="10"/>
  <c r="AC31" i="10"/>
  <c r="AU31" i="10"/>
  <c r="AJ34" i="10"/>
  <c r="AU34" i="10"/>
  <c r="AR39" i="10"/>
  <c r="AU42" i="10"/>
  <c r="AC43" i="10"/>
  <c r="AR46" i="10"/>
  <c r="AB46" i="10"/>
  <c r="AN98" i="11"/>
  <c r="AN76" i="11"/>
  <c r="AN72" i="11"/>
  <c r="AN64" i="11"/>
  <c r="AN60" i="11"/>
  <c r="AN54" i="11"/>
  <c r="AN50" i="11"/>
  <c r="AN46" i="11"/>
  <c r="AN42" i="11"/>
  <c r="AN38" i="11"/>
  <c r="AN32" i="11"/>
  <c r="AN28" i="11"/>
  <c r="AN24" i="11"/>
  <c r="AN20" i="11"/>
  <c r="AN14" i="11"/>
  <c r="AN10" i="11"/>
  <c r="AN103" i="11"/>
  <c r="AN97" i="11"/>
  <c r="AN93" i="11"/>
  <c r="AN89" i="11"/>
  <c r="AN102" i="11"/>
  <c r="AN96" i="11"/>
  <c r="AN92" i="11"/>
  <c r="AN88" i="11"/>
  <c r="AC7" i="11"/>
  <c r="AJ8" i="11"/>
  <c r="AQ11" i="11"/>
  <c r="AT11" i="11"/>
  <c r="AJ11" i="11"/>
  <c r="AN12" i="11"/>
  <c r="AJ14" i="11"/>
  <c r="AO15" i="11"/>
  <c r="AC15" i="11"/>
  <c r="AR16" i="11"/>
  <c r="AB16" i="11"/>
  <c r="AQ19" i="11"/>
  <c r="AT19" i="11"/>
  <c r="AJ19" i="11"/>
  <c r="AO27" i="11"/>
  <c r="AV27" i="11" s="1"/>
  <c r="AC27" i="11"/>
  <c r="AR28" i="11"/>
  <c r="AB28" i="11"/>
  <c r="AQ35" i="11"/>
  <c r="AT35" i="11"/>
  <c r="AJ35" i="11"/>
  <c r="AN35" i="11"/>
  <c r="AQ37" i="11"/>
  <c r="AN41" i="11"/>
  <c r="AJ42" i="11"/>
  <c r="AQ48" i="11"/>
  <c r="AQ49" i="11"/>
  <c r="AQ56" i="11"/>
  <c r="AN62" i="11"/>
  <c r="AQ67" i="11"/>
  <c r="AQ70" i="11"/>
  <c r="AQ78" i="11"/>
  <c r="AC83" i="11"/>
  <c r="AO83" i="11"/>
  <c r="AQ87" i="11"/>
  <c r="AO89" i="11"/>
  <c r="AQ97" i="11"/>
  <c r="AU9" i="6"/>
  <c r="AU13" i="6"/>
  <c r="AJ8" i="7"/>
  <c r="AJ7" i="8"/>
  <c r="AJ11" i="8"/>
  <c r="AU9" i="9"/>
  <c r="AJ10" i="9"/>
  <c r="AJ14" i="9"/>
  <c r="AU8" i="10"/>
  <c r="AJ9" i="10"/>
  <c r="AU12" i="10"/>
  <c r="AU24" i="10"/>
  <c r="AR26" i="10"/>
  <c r="AB26" i="10"/>
  <c r="AQ32" i="10"/>
  <c r="AT33" i="10"/>
  <c r="AJ33" i="10"/>
  <c r="AU33" i="10"/>
  <c r="AN36" i="10"/>
  <c r="AT36" i="10"/>
  <c r="AR38" i="10"/>
  <c r="AB38" i="10"/>
  <c r="AQ39" i="10"/>
  <c r="AU41" i="10"/>
  <c r="AQ47" i="10"/>
  <c r="AO76" i="11"/>
  <c r="AV76" i="11" s="1"/>
  <c r="AO54" i="11"/>
  <c r="AO92" i="11"/>
  <c r="AO88" i="11"/>
  <c r="AO3" i="11"/>
  <c r="AO82" i="11"/>
  <c r="AV82" i="11" s="1"/>
  <c r="AO78" i="11"/>
  <c r="AO70" i="11"/>
  <c r="AO66" i="11"/>
  <c r="AO56" i="11"/>
  <c r="AV56" i="11" s="1"/>
  <c r="AJ6" i="11"/>
  <c r="AO8" i="11"/>
  <c r="AV8" i="11" s="1"/>
  <c r="AN11" i="11"/>
  <c r="AJ12" i="11"/>
  <c r="AO14" i="11"/>
  <c r="AQ15" i="11"/>
  <c r="AT15" i="11"/>
  <c r="AJ15" i="11"/>
  <c r="AN16" i="11"/>
  <c r="AN19" i="11"/>
  <c r="AJ20" i="11"/>
  <c r="AO21" i="11"/>
  <c r="AC21" i="11"/>
  <c r="AR22" i="11"/>
  <c r="AB22" i="11"/>
  <c r="AJ24" i="11"/>
  <c r="AQ27" i="11"/>
  <c r="AT27" i="11"/>
  <c r="AJ27" i="11"/>
  <c r="AO31" i="11"/>
  <c r="AV31" i="11" s="1"/>
  <c r="AC31" i="11"/>
  <c r="AR32" i="11"/>
  <c r="AB32" i="11"/>
  <c r="AN37" i="11"/>
  <c r="AJ38" i="11"/>
  <c r="AR44" i="11"/>
  <c r="AB44" i="11"/>
  <c r="AO45" i="11"/>
  <c r="AV45" i="11" s="1"/>
  <c r="AN49" i="11"/>
  <c r="AJ50" i="11"/>
  <c r="AQ51" i="11"/>
  <c r="AN51" i="11"/>
  <c r="AT51" i="11"/>
  <c r="AJ51" i="11"/>
  <c r="AQ55" i="11"/>
  <c r="AN55" i="11"/>
  <c r="AT55" i="11"/>
  <c r="AJ55" i="11"/>
  <c r="AR58" i="11"/>
  <c r="AB58" i="11"/>
  <c r="AN66" i="11"/>
  <c r="AQ69" i="11"/>
  <c r="AN69" i="11"/>
  <c r="AT69" i="11"/>
  <c r="AJ69" i="11"/>
  <c r="AJ72" i="11"/>
  <c r="AQ73" i="11"/>
  <c r="AN73" i="11"/>
  <c r="AT73" i="11"/>
  <c r="AJ73" i="11"/>
  <c r="AQ77" i="11"/>
  <c r="AN77" i="11"/>
  <c r="AT77" i="11"/>
  <c r="AJ77" i="11"/>
  <c r="AQ83" i="11"/>
  <c r="AQ89" i="11"/>
  <c r="AQ91" i="11"/>
  <c r="AQ96" i="11"/>
  <c r="AN100" i="11"/>
  <c r="AQ101" i="11"/>
  <c r="AV10" i="16"/>
  <c r="AQ32" i="11"/>
  <c r="AQ38" i="11"/>
  <c r="AQ42" i="11"/>
  <c r="AQ46" i="11"/>
  <c r="AQ50" i="11"/>
  <c r="AR53" i="11"/>
  <c r="AQ54" i="11"/>
  <c r="AN57" i="11"/>
  <c r="AR59" i="11"/>
  <c r="AQ60" i="11"/>
  <c r="AP61" i="11"/>
  <c r="AQ64" i="11"/>
  <c r="AP65" i="11"/>
  <c r="AN67" i="11"/>
  <c r="AQ72" i="11"/>
  <c r="AQ76" i="11"/>
  <c r="AN79" i="11"/>
  <c r="AP81" i="11"/>
  <c r="AV81" i="11" s="1"/>
  <c r="AN83" i="11"/>
  <c r="AR85" i="11"/>
  <c r="AN87" i="11"/>
  <c r="AR89" i="11"/>
  <c r="AN91" i="11"/>
  <c r="AR93" i="11"/>
  <c r="AN95" i="11"/>
  <c r="AR97" i="11"/>
  <c r="AQ98" i="11"/>
  <c r="AN101" i="11"/>
  <c r="AR103" i="11"/>
  <c r="AH1" i="12"/>
  <c r="AH2" i="12" s="1"/>
  <c r="AQ8" i="12"/>
  <c r="AQ6" i="13"/>
  <c r="AQ6" i="14"/>
  <c r="AQ6" i="15"/>
  <c r="AN9" i="15"/>
  <c r="AU9" i="15"/>
  <c r="AN13" i="15"/>
  <c r="AU13" i="15"/>
  <c r="AO82" i="16"/>
  <c r="AO78" i="16"/>
  <c r="AO74" i="16"/>
  <c r="AN84" i="16"/>
  <c r="AN58" i="16"/>
  <c r="AO6" i="16"/>
  <c r="AN7" i="16"/>
  <c r="AU7" i="16"/>
  <c r="AJ8" i="16"/>
  <c r="AQ10" i="16"/>
  <c r="AO12" i="16"/>
  <c r="AN13" i="16"/>
  <c r="AU13" i="16"/>
  <c r="AO16" i="16"/>
  <c r="AV16" i="16" s="1"/>
  <c r="AN17" i="16"/>
  <c r="AU17" i="16"/>
  <c r="AJ18" i="16"/>
  <c r="AR19" i="16"/>
  <c r="AV19" i="16" s="1"/>
  <c r="AN21" i="16"/>
  <c r="AU21" i="16"/>
  <c r="AJ22" i="16"/>
  <c r="AR23" i="16"/>
  <c r="AV23" i="16" s="1"/>
  <c r="AQ24" i="16"/>
  <c r="AO26" i="16"/>
  <c r="AN27" i="16"/>
  <c r="AU27" i="16"/>
  <c r="AJ28" i="16"/>
  <c r="AN31" i="16"/>
  <c r="AU31" i="16"/>
  <c r="AJ32" i="16"/>
  <c r="AR33" i="16"/>
  <c r="AQ34" i="16"/>
  <c r="AR37" i="16"/>
  <c r="AV37" i="16" s="1"/>
  <c r="AQ38" i="16"/>
  <c r="AP39" i="16"/>
  <c r="AV39" i="16" s="1"/>
  <c r="AO40" i="16"/>
  <c r="AQ42" i="16"/>
  <c r="AP43" i="16"/>
  <c r="AV43" i="16" s="1"/>
  <c r="AR45" i="16"/>
  <c r="AQ46" i="16"/>
  <c r="AP47" i="16"/>
  <c r="AV47" i="16" s="1"/>
  <c r="AO48" i="16"/>
  <c r="AN49" i="16"/>
  <c r="AU49" i="16"/>
  <c r="AO52" i="16"/>
  <c r="AN53" i="16"/>
  <c r="AU53" i="16"/>
  <c r="AJ54" i="16"/>
  <c r="AT55" i="16"/>
  <c r="AQ56" i="16"/>
  <c r="AN57" i="16"/>
  <c r="AJ58" i="16"/>
  <c r="AO61" i="16"/>
  <c r="AV61" i="16" s="1"/>
  <c r="AC61" i="16"/>
  <c r="AR62" i="16"/>
  <c r="AB62" i="16"/>
  <c r="AO65" i="16"/>
  <c r="AV65" i="16" s="1"/>
  <c r="AC65" i="16"/>
  <c r="AN67" i="16"/>
  <c r="AO68" i="16"/>
  <c r="AN69" i="16"/>
  <c r="AR72" i="16"/>
  <c r="AB72" i="16"/>
  <c r="AR74" i="16"/>
  <c r="AO75" i="16"/>
  <c r="AC75" i="16"/>
  <c r="AU77" i="16"/>
  <c r="AR81" i="16"/>
  <c r="AR84" i="16"/>
  <c r="AB84" i="16"/>
  <c r="AR3" i="17"/>
  <c r="AR12" i="17"/>
  <c r="AR14" i="17"/>
  <c r="AR10" i="17"/>
  <c r="AR6" i="17"/>
  <c r="AR7" i="17"/>
  <c r="AB7" i="17"/>
  <c r="AP49" i="18"/>
  <c r="AP39" i="18"/>
  <c r="AP21" i="18"/>
  <c r="AP48" i="18"/>
  <c r="AP47" i="18"/>
  <c r="AP3" i="18"/>
  <c r="AP46" i="18"/>
  <c r="AP24" i="18"/>
  <c r="AP45" i="18"/>
  <c r="AP41" i="18"/>
  <c r="AN10" i="18"/>
  <c r="AT10" i="18"/>
  <c r="AJ10" i="18"/>
  <c r="AO12" i="18"/>
  <c r="AV12" i="18" s="1"/>
  <c r="AC12" i="18"/>
  <c r="AN16" i="18"/>
  <c r="AT16" i="18"/>
  <c r="AJ16" i="18"/>
  <c r="AO18" i="18"/>
  <c r="AV18" i="18" s="1"/>
  <c r="AC18" i="18"/>
  <c r="AQ49" i="18"/>
  <c r="AQ53" i="18"/>
  <c r="AR55" i="18"/>
  <c r="AB55" i="18"/>
  <c r="AR20" i="20"/>
  <c r="AB20" i="20"/>
  <c r="AR52" i="20"/>
  <c r="AB52" i="20"/>
  <c r="AP8" i="11"/>
  <c r="AP16" i="11"/>
  <c r="AV16" i="11" s="1"/>
  <c r="AP22" i="11"/>
  <c r="AV22" i="11" s="1"/>
  <c r="AJ31" i="11"/>
  <c r="AJ37" i="11"/>
  <c r="AJ41" i="11"/>
  <c r="AB42" i="11"/>
  <c r="AD44" i="11"/>
  <c r="AC45" i="11"/>
  <c r="AJ45" i="11"/>
  <c r="AB46" i="11"/>
  <c r="AD48" i="11"/>
  <c r="AC49" i="11"/>
  <c r="AJ49" i="11"/>
  <c r="AB50" i="11"/>
  <c r="AC53" i="11"/>
  <c r="AJ53" i="11"/>
  <c r="AB54" i="11"/>
  <c r="AP56" i="11"/>
  <c r="AD58" i="11"/>
  <c r="AC59" i="11"/>
  <c r="AJ59" i="11"/>
  <c r="AB60" i="11"/>
  <c r="AB64" i="11"/>
  <c r="AP66" i="11"/>
  <c r="AP70" i="11"/>
  <c r="AB72" i="11"/>
  <c r="AB76" i="11"/>
  <c r="AP78" i="11"/>
  <c r="AP82" i="11"/>
  <c r="AD84" i="11"/>
  <c r="AC85" i="11"/>
  <c r="AJ85" i="11"/>
  <c r="AD88" i="11"/>
  <c r="AC89" i="11"/>
  <c r="AJ89" i="11"/>
  <c r="AO91" i="11"/>
  <c r="AD92" i="11"/>
  <c r="AC93" i="11"/>
  <c r="AJ93" i="11"/>
  <c r="AO95" i="11"/>
  <c r="AV95" i="11" s="1"/>
  <c r="AD96" i="11"/>
  <c r="AC97" i="11"/>
  <c r="AJ97" i="11"/>
  <c r="AB98" i="11"/>
  <c r="AO101" i="11"/>
  <c r="AV101" i="11" s="1"/>
  <c r="AD102" i="11"/>
  <c r="AC103" i="11"/>
  <c r="AJ103" i="11"/>
  <c r="AD6" i="12"/>
  <c r="AN6" i="12"/>
  <c r="AU6" i="12"/>
  <c r="AC7" i="12"/>
  <c r="AJ7" i="12"/>
  <c r="AB8" i="12"/>
  <c r="AB6" i="13"/>
  <c r="AO3" i="14"/>
  <c r="AB6" i="14"/>
  <c r="AB6" i="15"/>
  <c r="AO9" i="15"/>
  <c r="AV9" i="15" s="1"/>
  <c r="AD10" i="15"/>
  <c r="AN10" i="15"/>
  <c r="AU10" i="15"/>
  <c r="AO13" i="15"/>
  <c r="AV13" i="15" s="1"/>
  <c r="AP82" i="16"/>
  <c r="AP78" i="16"/>
  <c r="AP74" i="16"/>
  <c r="AP56" i="16"/>
  <c r="AP81" i="16"/>
  <c r="AP77" i="16"/>
  <c r="AP73" i="16"/>
  <c r="AP69" i="16"/>
  <c r="AP72" i="16"/>
  <c r="AP68" i="16"/>
  <c r="AP84" i="16"/>
  <c r="AU3" i="16"/>
  <c r="AP6" i="16"/>
  <c r="AO7" i="16"/>
  <c r="AD8" i="16"/>
  <c r="AN8" i="16"/>
  <c r="AU8" i="16"/>
  <c r="AV8" i="16" s="1"/>
  <c r="AC9" i="16"/>
  <c r="AJ9" i="16"/>
  <c r="AB10" i="16"/>
  <c r="AP12" i="16"/>
  <c r="AO13" i="16"/>
  <c r="AV13" i="16" s="1"/>
  <c r="AP16" i="16"/>
  <c r="AO17" i="16"/>
  <c r="AV17" i="16" s="1"/>
  <c r="AD18" i="16"/>
  <c r="AN18" i="16"/>
  <c r="AU18" i="16"/>
  <c r="AV18" i="16" s="1"/>
  <c r="AC19" i="16"/>
  <c r="AJ19" i="16"/>
  <c r="AO21" i="16"/>
  <c r="AD22" i="16"/>
  <c r="AN22" i="16"/>
  <c r="AU22" i="16"/>
  <c r="AC23" i="16"/>
  <c r="AJ23" i="16"/>
  <c r="AB24" i="16"/>
  <c r="AP26" i="16"/>
  <c r="AO27" i="16"/>
  <c r="AD28" i="16"/>
  <c r="AN28" i="16"/>
  <c r="AU28" i="16"/>
  <c r="AO31" i="16"/>
  <c r="AV31" i="16" s="1"/>
  <c r="AD32" i="16"/>
  <c r="AN32" i="16"/>
  <c r="AU32" i="16"/>
  <c r="AC33" i="16"/>
  <c r="AJ33" i="16"/>
  <c r="AB34" i="16"/>
  <c r="AC37" i="16"/>
  <c r="AJ37" i="16"/>
  <c r="AB38" i="16"/>
  <c r="AP40" i="16"/>
  <c r="AB42" i="16"/>
  <c r="AC45" i="16"/>
  <c r="AJ45" i="16"/>
  <c r="AB46" i="16"/>
  <c r="AP48" i="16"/>
  <c r="AO49" i="16"/>
  <c r="AV49" i="16" s="1"/>
  <c r="AP52" i="16"/>
  <c r="AO53" i="16"/>
  <c r="AD54" i="16"/>
  <c r="AN54" i="16"/>
  <c r="AU54" i="16"/>
  <c r="AU55" i="16"/>
  <c r="AP57" i="16"/>
  <c r="AQ61" i="16"/>
  <c r="AT61" i="16"/>
  <c r="AJ61" i="16"/>
  <c r="AN62" i="16"/>
  <c r="AR63" i="16"/>
  <c r="AQ65" i="16"/>
  <c r="AT65" i="16"/>
  <c r="AJ65" i="16"/>
  <c r="AR69" i="16"/>
  <c r="AC71" i="16"/>
  <c r="AO71" i="16"/>
  <c r="AN72" i="16"/>
  <c r="AO73" i="16"/>
  <c r="AN74" i="16"/>
  <c r="AQ75" i="16"/>
  <c r="AN75" i="16"/>
  <c r="AT75" i="16"/>
  <c r="AJ75" i="16"/>
  <c r="AR78" i="16"/>
  <c r="AO79" i="16"/>
  <c r="AC79" i="16"/>
  <c r="AU81" i="16"/>
  <c r="AP22" i="18"/>
  <c r="AO40" i="18"/>
  <c r="AC40" i="18"/>
  <c r="AO44" i="18"/>
  <c r="AV44" i="18" s="1"/>
  <c r="AC44" i="18"/>
  <c r="AO14" i="19"/>
  <c r="AV14" i="19" s="1"/>
  <c r="AC14" i="19"/>
  <c r="AR19" i="19"/>
  <c r="AB19" i="19"/>
  <c r="AR24" i="19"/>
  <c r="AT30" i="19"/>
  <c r="AJ30" i="19"/>
  <c r="AN30" i="19"/>
  <c r="AN15" i="20"/>
  <c r="AT15" i="20"/>
  <c r="AJ15" i="20"/>
  <c r="AD50" i="20"/>
  <c r="AQ50" i="20"/>
  <c r="AT19" i="21"/>
  <c r="AJ19" i="21"/>
  <c r="AN19" i="21"/>
  <c r="AQ100" i="11"/>
  <c r="AO6" i="12"/>
  <c r="AV6" i="12" s="1"/>
  <c r="AN7" i="12"/>
  <c r="AQ8" i="15"/>
  <c r="AQ12" i="15"/>
  <c r="AQ6" i="16"/>
  <c r="AJ10" i="16"/>
  <c r="AQ12" i="16"/>
  <c r="AQ16" i="16"/>
  <c r="AJ24" i="16"/>
  <c r="AQ26" i="16"/>
  <c r="AQ30" i="16"/>
  <c r="AU33" i="16"/>
  <c r="AJ34" i="16"/>
  <c r="AU37" i="16"/>
  <c r="AJ38" i="16"/>
  <c r="AQ40" i="16"/>
  <c r="AJ42" i="16"/>
  <c r="AN45" i="16"/>
  <c r="AU45" i="16"/>
  <c r="AJ46" i="16"/>
  <c r="AQ48" i="16"/>
  <c r="AQ52" i="16"/>
  <c r="AO54" i="16"/>
  <c r="AN55" i="16"/>
  <c r="AR56" i="16"/>
  <c r="AB56" i="16"/>
  <c r="AQ60" i="16"/>
  <c r="AN61" i="16"/>
  <c r="AJ62" i="16"/>
  <c r="AU63" i="16"/>
  <c r="AQ64" i="16"/>
  <c r="AN65" i="16"/>
  <c r="AU67" i="16"/>
  <c r="AU69" i="16"/>
  <c r="AQ71" i="16"/>
  <c r="AQ72" i="16"/>
  <c r="AJ72" i="16"/>
  <c r="AQ73" i="16"/>
  <c r="AT73" i="16"/>
  <c r="AJ73" i="16"/>
  <c r="AJ74" i="16"/>
  <c r="AO77" i="16"/>
  <c r="AN78" i="16"/>
  <c r="AQ79" i="16"/>
  <c r="AN79" i="16"/>
  <c r="AT79" i="16"/>
  <c r="AJ79" i="16"/>
  <c r="AR82" i="16"/>
  <c r="AO83" i="16"/>
  <c r="AC83" i="16"/>
  <c r="AO84" i="16"/>
  <c r="AV84" i="16" s="1"/>
  <c r="AO6" i="17"/>
  <c r="AC6" i="17"/>
  <c r="AR11" i="17"/>
  <c r="AB11" i="17"/>
  <c r="AR7" i="18"/>
  <c r="AB7" i="18"/>
  <c r="AQ21" i="18"/>
  <c r="AR23" i="18"/>
  <c r="AB23" i="18"/>
  <c r="AR27" i="18"/>
  <c r="AB27" i="18"/>
  <c r="AO36" i="18"/>
  <c r="AV36" i="18" s="1"/>
  <c r="AC36" i="18"/>
  <c r="AN48" i="18"/>
  <c r="AT48" i="18"/>
  <c r="AV48" i="18" s="1"/>
  <c r="AJ48" i="18"/>
  <c r="AO6" i="19"/>
  <c r="AC6" i="19"/>
  <c r="AQ30" i="19"/>
  <c r="AD30" i="19"/>
  <c r="AU80" i="20"/>
  <c r="AU68" i="20"/>
  <c r="AU64" i="20"/>
  <c r="AU56" i="20"/>
  <c r="AU52" i="20"/>
  <c r="AU38" i="20"/>
  <c r="AU34" i="20"/>
  <c r="AU30" i="20"/>
  <c r="AU24" i="20"/>
  <c r="AU20" i="20"/>
  <c r="AU79" i="20"/>
  <c r="AU71" i="20"/>
  <c r="AU67" i="20"/>
  <c r="AU63" i="20"/>
  <c r="AU59" i="20"/>
  <c r="AU55" i="20"/>
  <c r="AU51" i="20"/>
  <c r="AU33" i="20"/>
  <c r="AU29" i="20"/>
  <c r="AU83" i="20"/>
  <c r="AU82" i="20"/>
  <c r="AU78" i="20"/>
  <c r="AU74" i="20"/>
  <c r="AU62" i="20"/>
  <c r="AU58" i="20"/>
  <c r="AU54" i="20"/>
  <c r="AU50" i="20"/>
  <c r="AU32" i="20"/>
  <c r="AU28" i="20"/>
  <c r="AU12" i="20"/>
  <c r="AU8" i="20"/>
  <c r="AU3" i="20"/>
  <c r="AU77" i="20"/>
  <c r="AU73" i="20"/>
  <c r="AU61" i="20"/>
  <c r="AU49" i="20"/>
  <c r="AU45" i="20"/>
  <c r="AU41" i="20"/>
  <c r="AU27" i="20"/>
  <c r="AU15" i="20"/>
  <c r="AU11" i="20"/>
  <c r="AU7" i="20"/>
  <c r="AU76" i="20"/>
  <c r="AU48" i="20"/>
  <c r="AU44" i="20"/>
  <c r="AU40" i="20"/>
  <c r="AU36" i="20"/>
  <c r="AU26" i="20"/>
  <c r="AU22" i="20"/>
  <c r="AU18" i="20"/>
  <c r="AU14" i="20"/>
  <c r="AU10" i="20"/>
  <c r="AU6" i="20"/>
  <c r="AU47" i="20"/>
  <c r="AU35" i="20"/>
  <c r="AU43" i="20"/>
  <c r="AU65" i="20"/>
  <c r="AU39" i="20"/>
  <c r="AU17" i="20"/>
  <c r="AU25" i="20"/>
  <c r="AU21" i="20"/>
  <c r="AC29" i="11"/>
  <c r="AC33" i="11"/>
  <c r="AB34" i="11"/>
  <c r="AP40" i="11"/>
  <c r="AV40" i="11" s="1"/>
  <c r="AP44" i="11"/>
  <c r="AV44" i="11" s="1"/>
  <c r="AC51" i="11"/>
  <c r="AC55" i="11"/>
  <c r="AB56" i="11"/>
  <c r="AC61" i="11"/>
  <c r="AB62" i="11"/>
  <c r="AC65" i="11"/>
  <c r="AB66" i="11"/>
  <c r="AC69" i="11"/>
  <c r="AB70" i="11"/>
  <c r="AC73" i="11"/>
  <c r="AB74" i="11"/>
  <c r="AC77" i="11"/>
  <c r="AB78" i="11"/>
  <c r="AC81" i="11"/>
  <c r="AB82" i="11"/>
  <c r="AP84" i="11"/>
  <c r="AV84" i="11" s="1"/>
  <c r="AP88" i="11"/>
  <c r="AP92" i="11"/>
  <c r="AC99" i="11"/>
  <c r="AJ99" i="11"/>
  <c r="AT99" i="11"/>
  <c r="AB100" i="11"/>
  <c r="AU3" i="12"/>
  <c r="AC9" i="12"/>
  <c r="AJ9" i="12"/>
  <c r="AT9" i="12"/>
  <c r="AV9" i="12" s="1"/>
  <c r="AU6" i="13"/>
  <c r="AC7" i="13"/>
  <c r="AJ7" i="13"/>
  <c r="AT7" i="13"/>
  <c r="AU6" i="14"/>
  <c r="AV6" i="14" s="1"/>
  <c r="AC7" i="14"/>
  <c r="AJ7" i="14"/>
  <c r="AT7" i="14"/>
  <c r="AV7" i="14" s="1"/>
  <c r="AU6" i="15"/>
  <c r="AC7" i="15"/>
  <c r="AJ7" i="15"/>
  <c r="AT7" i="15"/>
  <c r="AB8" i="15"/>
  <c r="AB12" i="15"/>
  <c r="AR71" i="16"/>
  <c r="AR67" i="16"/>
  <c r="AO3" i="16"/>
  <c r="AB6" i="16"/>
  <c r="AN10" i="16"/>
  <c r="AU10" i="16"/>
  <c r="AC11" i="16"/>
  <c r="AJ11" i="16"/>
  <c r="AT11" i="16"/>
  <c r="AV11" i="16" s="1"/>
  <c r="AB12" i="16"/>
  <c r="AC15" i="16"/>
  <c r="AJ15" i="16"/>
  <c r="AT15" i="16"/>
  <c r="AV15" i="16" s="1"/>
  <c r="AB16" i="16"/>
  <c r="AP22" i="16"/>
  <c r="AV22" i="16" s="1"/>
  <c r="AN24" i="16"/>
  <c r="AU24" i="16"/>
  <c r="AC25" i="16"/>
  <c r="AJ25" i="16"/>
  <c r="AT25" i="16"/>
  <c r="AV25" i="16" s="1"/>
  <c r="AB26" i="16"/>
  <c r="AB30" i="16"/>
  <c r="AN34" i="16"/>
  <c r="AU34" i="16"/>
  <c r="AC35" i="16"/>
  <c r="AJ35" i="16"/>
  <c r="AT35" i="16"/>
  <c r="AN38" i="16"/>
  <c r="AU38" i="16"/>
  <c r="AC39" i="16"/>
  <c r="AJ39" i="16"/>
  <c r="AT39" i="16"/>
  <c r="AB40" i="16"/>
  <c r="AN42" i="16"/>
  <c r="AU42" i="16"/>
  <c r="AC43" i="16"/>
  <c r="AJ43" i="16"/>
  <c r="AT43" i="16"/>
  <c r="AN46" i="16"/>
  <c r="AU46" i="16"/>
  <c r="AC47" i="16"/>
  <c r="AJ47" i="16"/>
  <c r="AT47" i="16"/>
  <c r="AB48" i="16"/>
  <c r="AC51" i="16"/>
  <c r="AJ51" i="16"/>
  <c r="AT51" i="16"/>
  <c r="AV51" i="16" s="1"/>
  <c r="AB52" i="16"/>
  <c r="AP54" i="16"/>
  <c r="AP55" i="16"/>
  <c r="AN56" i="16"/>
  <c r="AQ58" i="16"/>
  <c r="AR60" i="16"/>
  <c r="AB60" i="16"/>
  <c r="AC63" i="16"/>
  <c r="AO63" i="16"/>
  <c r="AV63" i="16" s="1"/>
  <c r="AR64" i="16"/>
  <c r="AB64" i="16"/>
  <c r="AR68" i="16"/>
  <c r="AB68" i="16"/>
  <c r="AN71" i="16"/>
  <c r="AO72" i="16"/>
  <c r="AN73" i="16"/>
  <c r="AQ74" i="16"/>
  <c r="AR75" i="16"/>
  <c r="AQ77" i="16"/>
  <c r="AT77" i="16"/>
  <c r="AJ77" i="16"/>
  <c r="AJ78" i="16"/>
  <c r="AP79" i="16"/>
  <c r="AO81" i="16"/>
  <c r="AN82" i="16"/>
  <c r="AQ83" i="16"/>
  <c r="AN83" i="16"/>
  <c r="AT83" i="16"/>
  <c r="AJ83" i="16"/>
  <c r="AQ84" i="16"/>
  <c r="AR9" i="17"/>
  <c r="AR15" i="17"/>
  <c r="AB15" i="17"/>
  <c r="AQ11" i="18"/>
  <c r="AQ17" i="18"/>
  <c r="AR19" i="18"/>
  <c r="AB19" i="18"/>
  <c r="AP40" i="18"/>
  <c r="AO50" i="18"/>
  <c r="AC50" i="18"/>
  <c r="AO54" i="18"/>
  <c r="AV54" i="18" s="1"/>
  <c r="AC54" i="18"/>
  <c r="AR11" i="19"/>
  <c r="AB11" i="19"/>
  <c r="AO31" i="19"/>
  <c r="AV31" i="19" s="1"/>
  <c r="AC31" i="19"/>
  <c r="AN38" i="19"/>
  <c r="AT38" i="19"/>
  <c r="AJ38" i="19"/>
  <c r="AN27" i="20"/>
  <c r="AT27" i="20"/>
  <c r="AJ27" i="20"/>
  <c r="AD28" i="20"/>
  <c r="AQ28" i="20"/>
  <c r="AN41" i="20"/>
  <c r="AT41" i="20"/>
  <c r="AJ41" i="20"/>
  <c r="AN61" i="20"/>
  <c r="AT61" i="20"/>
  <c r="AJ61" i="20"/>
  <c r="AR64" i="20"/>
  <c r="AB64" i="20"/>
  <c r="AR67" i="11"/>
  <c r="AR79" i="11"/>
  <c r="AR83" i="11"/>
  <c r="AP85" i="11"/>
  <c r="AR87" i="11"/>
  <c r="AP89" i="11"/>
  <c r="AR91" i="11"/>
  <c r="AR95" i="11"/>
  <c r="AU7" i="13"/>
  <c r="AU7" i="14"/>
  <c r="AU7" i="15"/>
  <c r="AH1" i="16"/>
  <c r="AH2" i="16" s="1"/>
  <c r="AU84" i="16"/>
  <c r="AU62" i="16"/>
  <c r="AU58" i="16"/>
  <c r="AU83" i="16"/>
  <c r="AU79" i="16"/>
  <c r="AU75" i="16"/>
  <c r="AU82" i="16"/>
  <c r="AU78" i="16"/>
  <c r="AU74" i="16"/>
  <c r="AU60" i="16"/>
  <c r="AU56" i="16"/>
  <c r="AU72" i="16"/>
  <c r="AU68" i="16"/>
  <c r="AU64" i="16"/>
  <c r="AJ6" i="16"/>
  <c r="AU11" i="16"/>
  <c r="AJ12" i="16"/>
  <c r="AU15" i="16"/>
  <c r="AJ16" i="16"/>
  <c r="AO24" i="16"/>
  <c r="AV24" i="16" s="1"/>
  <c r="AU25" i="16"/>
  <c r="AJ26" i="16"/>
  <c r="AR27" i="16"/>
  <c r="AJ30" i="16"/>
  <c r="AR31" i="16"/>
  <c r="AU35" i="16"/>
  <c r="AO38" i="16"/>
  <c r="AU39" i="16"/>
  <c r="AJ40" i="16"/>
  <c r="AO42" i="16"/>
  <c r="AV42" i="16" s="1"/>
  <c r="AU43" i="16"/>
  <c r="AP45" i="16"/>
  <c r="AV45" i="16" s="1"/>
  <c r="AO46" i="16"/>
  <c r="AU47" i="16"/>
  <c r="AJ48" i="16"/>
  <c r="AR49" i="16"/>
  <c r="AU51" i="16"/>
  <c r="AJ52" i="16"/>
  <c r="AR53" i="16"/>
  <c r="AO55" i="16"/>
  <c r="AQ55" i="16"/>
  <c r="AJ56" i="16"/>
  <c r="AO57" i="16"/>
  <c r="AC57" i="16"/>
  <c r="AR58" i="16"/>
  <c r="AB58" i="16"/>
  <c r="AN60" i="16"/>
  <c r="AR61" i="16"/>
  <c r="AQ63" i="16"/>
  <c r="AT63" i="16"/>
  <c r="AJ63" i="16"/>
  <c r="AN64" i="16"/>
  <c r="AR65" i="16"/>
  <c r="AC67" i="16"/>
  <c r="AO67" i="16"/>
  <c r="AV67" i="16" s="1"/>
  <c r="AN68" i="16"/>
  <c r="AO69" i="16"/>
  <c r="AP71" i="16"/>
  <c r="AR73" i="16"/>
  <c r="AN77" i="16"/>
  <c r="AQ78" i="16"/>
  <c r="AR79" i="16"/>
  <c r="AQ81" i="16"/>
  <c r="AT81" i="16"/>
  <c r="AJ81" i="16"/>
  <c r="AJ82" i="16"/>
  <c r="AP83" i="16"/>
  <c r="AP9" i="17"/>
  <c r="AV9" i="17" s="1"/>
  <c r="AP3" i="17"/>
  <c r="AP12" i="17"/>
  <c r="AP15" i="17"/>
  <c r="AP7" i="17"/>
  <c r="AV7" i="17" s="1"/>
  <c r="AP6" i="17"/>
  <c r="AO10" i="17"/>
  <c r="AV10" i="17" s="1"/>
  <c r="AC10" i="17"/>
  <c r="AO6" i="18"/>
  <c r="AV6" i="18" s="1"/>
  <c r="AC6" i="18"/>
  <c r="AR13" i="18"/>
  <c r="AB13" i="18"/>
  <c r="AN30" i="18"/>
  <c r="AT30" i="18"/>
  <c r="AJ30" i="18"/>
  <c r="AQ39" i="18"/>
  <c r="AR41" i="18"/>
  <c r="AB41" i="18"/>
  <c r="AQ43" i="18"/>
  <c r="AR45" i="18"/>
  <c r="AB45" i="18"/>
  <c r="AP35" i="19"/>
  <c r="AP34" i="19"/>
  <c r="AP30" i="19"/>
  <c r="AP24" i="19"/>
  <c r="AV24" i="19" s="1"/>
  <c r="AP20" i="19"/>
  <c r="AP33" i="19"/>
  <c r="AP29" i="19"/>
  <c r="AP27" i="19"/>
  <c r="AP28" i="19"/>
  <c r="AP3" i="19"/>
  <c r="AP23" i="19"/>
  <c r="AV23" i="19" s="1"/>
  <c r="AP21" i="19"/>
  <c r="AP26" i="19"/>
  <c r="AV26" i="19" s="1"/>
  <c r="AP25" i="19"/>
  <c r="AP19" i="19"/>
  <c r="AV19" i="19" s="1"/>
  <c r="AP6" i="19"/>
  <c r="AQ13" i="19"/>
  <c r="AR15" i="19"/>
  <c r="AB15" i="19"/>
  <c r="AQ27" i="19"/>
  <c r="AD27" i="19"/>
  <c r="AD58" i="20"/>
  <c r="AQ58" i="20"/>
  <c r="AO79" i="20"/>
  <c r="AV79" i="20" s="1"/>
  <c r="AC79" i="20"/>
  <c r="AD82" i="20"/>
  <c r="AQ82" i="20"/>
  <c r="AP6" i="11"/>
  <c r="AV6" i="11" s="1"/>
  <c r="AP14" i="11"/>
  <c r="AP20" i="11"/>
  <c r="AP24" i="11"/>
  <c r="AP54" i="11"/>
  <c r="AJ57" i="11"/>
  <c r="AJ67" i="11"/>
  <c r="AJ79" i="11"/>
  <c r="AJ83" i="11"/>
  <c r="AJ87" i="11"/>
  <c r="AJ91" i="11"/>
  <c r="AB92" i="11"/>
  <c r="AJ95" i="11"/>
  <c r="AB96" i="11"/>
  <c r="AJ101" i="11"/>
  <c r="AB102" i="11"/>
  <c r="AB6" i="12"/>
  <c r="AU3" i="15"/>
  <c r="AU8" i="15"/>
  <c r="AJ9" i="15"/>
  <c r="AB10" i="15"/>
  <c r="AJ13" i="15"/>
  <c r="AU6" i="16"/>
  <c r="AJ7" i="16"/>
  <c r="AB8" i="16"/>
  <c r="AP10" i="16"/>
  <c r="AU12" i="16"/>
  <c r="AJ13" i="16"/>
  <c r="AU16" i="16"/>
  <c r="AJ17" i="16"/>
  <c r="AB18" i="16"/>
  <c r="AJ21" i="16"/>
  <c r="AB22" i="16"/>
  <c r="AP24" i="16"/>
  <c r="AU26" i="16"/>
  <c r="AJ27" i="16"/>
  <c r="AB28" i="16"/>
  <c r="AU30" i="16"/>
  <c r="AJ31" i="16"/>
  <c r="AB32" i="16"/>
  <c r="AP38" i="16"/>
  <c r="AU40" i="16"/>
  <c r="AP42" i="16"/>
  <c r="AP46" i="16"/>
  <c r="AU48" i="16"/>
  <c r="AJ49" i="16"/>
  <c r="AU52" i="16"/>
  <c r="AJ53" i="16"/>
  <c r="AB54" i="16"/>
  <c r="AO56" i="16"/>
  <c r="AQ57" i="16"/>
  <c r="AT57" i="16"/>
  <c r="AJ57" i="16"/>
  <c r="AJ60" i="16"/>
  <c r="AU61" i="16"/>
  <c r="AQ62" i="16"/>
  <c r="AN63" i="16"/>
  <c r="AJ64" i="16"/>
  <c r="AU65" i="16"/>
  <c r="AQ67" i="16"/>
  <c r="AQ68" i="16"/>
  <c r="AJ68" i="16"/>
  <c r="AQ69" i="16"/>
  <c r="AT69" i="16"/>
  <c r="AJ69" i="16"/>
  <c r="AU71" i="16"/>
  <c r="AU73" i="16"/>
  <c r="AR77" i="16"/>
  <c r="AN81" i="16"/>
  <c r="AQ82" i="16"/>
  <c r="AR83" i="16"/>
  <c r="AO14" i="17"/>
  <c r="AV14" i="17" s="1"/>
  <c r="AC14" i="17"/>
  <c r="AO22" i="18"/>
  <c r="AC22" i="18"/>
  <c r="AO26" i="18"/>
  <c r="AV26" i="18" s="1"/>
  <c r="AC26" i="18"/>
  <c r="AN34" i="18"/>
  <c r="AT34" i="18"/>
  <c r="AJ34" i="18"/>
  <c r="AQ35" i="18"/>
  <c r="AR37" i="18"/>
  <c r="AB37" i="18"/>
  <c r="AP50" i="18"/>
  <c r="AN52" i="18"/>
  <c r="AT52" i="18"/>
  <c r="AJ52" i="18"/>
  <c r="AN8" i="19"/>
  <c r="AT8" i="19"/>
  <c r="AJ8" i="19"/>
  <c r="AO10" i="19"/>
  <c r="AV10" i="19" s="1"/>
  <c r="AC10" i="19"/>
  <c r="AO28" i="19"/>
  <c r="AC28" i="19"/>
  <c r="AD68" i="16"/>
  <c r="AC69" i="16"/>
  <c r="AD72" i="16"/>
  <c r="AC73" i="16"/>
  <c r="AB74" i="16"/>
  <c r="AC77" i="16"/>
  <c r="AB78" i="16"/>
  <c r="AC81" i="16"/>
  <c r="AB82" i="16"/>
  <c r="AB9" i="17"/>
  <c r="AO12" i="17"/>
  <c r="AV12" i="17" s="1"/>
  <c r="AO8" i="18"/>
  <c r="AV8" i="18" s="1"/>
  <c r="AD9" i="18"/>
  <c r="AU9" i="18"/>
  <c r="AC10" i="18"/>
  <c r="AB11" i="18"/>
  <c r="AO14" i="18"/>
  <c r="AV14" i="18" s="1"/>
  <c r="AD15" i="18"/>
  <c r="AU15" i="18"/>
  <c r="AC16" i="18"/>
  <c r="AB17" i="18"/>
  <c r="AB21" i="18"/>
  <c r="AO24" i="18"/>
  <c r="AO28" i="18"/>
  <c r="AV28" i="18" s="1"/>
  <c r="AD29" i="18"/>
  <c r="AU29" i="18"/>
  <c r="AC30" i="18"/>
  <c r="AB31" i="18"/>
  <c r="AD33" i="18"/>
  <c r="AU33" i="18"/>
  <c r="AC34" i="18"/>
  <c r="AB35" i="18"/>
  <c r="AB39" i="18"/>
  <c r="AB43" i="18"/>
  <c r="AO46" i="18"/>
  <c r="AD47" i="18"/>
  <c r="AU47" i="18"/>
  <c r="AC48" i="18"/>
  <c r="AB49" i="18"/>
  <c r="AC52" i="18"/>
  <c r="AB53" i="18"/>
  <c r="AJ35" i="19"/>
  <c r="AJ31" i="19"/>
  <c r="AC8" i="19"/>
  <c r="AB9" i="19"/>
  <c r="AB13" i="19"/>
  <c r="AO16" i="19"/>
  <c r="AV16" i="19" s="1"/>
  <c r="AD17" i="19"/>
  <c r="AU17" i="19"/>
  <c r="AU20" i="19"/>
  <c r="AD21" i="19"/>
  <c r="AN21" i="19"/>
  <c r="AC23" i="19"/>
  <c r="AU24" i="19"/>
  <c r="AO27" i="19"/>
  <c r="AV27" i="19" s="1"/>
  <c r="AQ28" i="19"/>
  <c r="AR29" i="19"/>
  <c r="AO35" i="19"/>
  <c r="AN7" i="20"/>
  <c r="AT7" i="20"/>
  <c r="AJ7" i="20"/>
  <c r="AR30" i="20"/>
  <c r="AB30" i="20"/>
  <c r="AN45" i="20"/>
  <c r="AT45" i="20"/>
  <c r="AJ45" i="20"/>
  <c r="AO55" i="20"/>
  <c r="AV55" i="20" s="1"/>
  <c r="AC55" i="20"/>
  <c r="AQ13" i="21"/>
  <c r="AD13" i="21"/>
  <c r="AQ7" i="17"/>
  <c r="AQ11" i="17"/>
  <c r="AQ15" i="17"/>
  <c r="AR6" i="18"/>
  <c r="AQ7" i="18"/>
  <c r="AR12" i="18"/>
  <c r="AQ13" i="18"/>
  <c r="AR18" i="18"/>
  <c r="AQ19" i="18"/>
  <c r="AJ21" i="18"/>
  <c r="AR22" i="18"/>
  <c r="AQ23" i="18"/>
  <c r="AR26" i="18"/>
  <c r="AQ27" i="18"/>
  <c r="AU30" i="18"/>
  <c r="AJ31" i="18"/>
  <c r="AU34" i="18"/>
  <c r="AJ35" i="18"/>
  <c r="AR36" i="18"/>
  <c r="AQ37" i="18"/>
  <c r="AJ39" i="18"/>
  <c r="AR40" i="18"/>
  <c r="AQ41" i="18"/>
  <c r="AJ43" i="18"/>
  <c r="AR44" i="18"/>
  <c r="AQ45" i="18"/>
  <c r="AO47" i="18"/>
  <c r="AU48" i="18"/>
  <c r="AJ49" i="18"/>
  <c r="AR50" i="18"/>
  <c r="AU52" i="18"/>
  <c r="AJ53" i="18"/>
  <c r="AR54" i="18"/>
  <c r="AQ55" i="18"/>
  <c r="AR6" i="19"/>
  <c r="AR10" i="19"/>
  <c r="AQ11" i="19"/>
  <c r="AJ13" i="19"/>
  <c r="AR14" i="19"/>
  <c r="AQ15" i="19"/>
  <c r="AQ19" i="19"/>
  <c r="AT20" i="19"/>
  <c r="AJ20" i="19"/>
  <c r="AT24" i="19"/>
  <c r="AJ24" i="19"/>
  <c r="AR26" i="19"/>
  <c r="AR33" i="19"/>
  <c r="AR37" i="19"/>
  <c r="AO33" i="20"/>
  <c r="AC33" i="20"/>
  <c r="AR38" i="20"/>
  <c r="AB38" i="20"/>
  <c r="AN49" i="20"/>
  <c r="AT49" i="20"/>
  <c r="AJ49" i="20"/>
  <c r="AO67" i="20"/>
  <c r="AC67" i="20"/>
  <c r="AN77" i="20"/>
  <c r="AT77" i="20"/>
  <c r="AJ77" i="20"/>
  <c r="AR80" i="20"/>
  <c r="AB80" i="20"/>
  <c r="AT9" i="21"/>
  <c r="AJ9" i="21"/>
  <c r="AN9" i="21"/>
  <c r="AJ6" i="17"/>
  <c r="AT6" i="17"/>
  <c r="AU9" i="17"/>
  <c r="AJ10" i="17"/>
  <c r="AT10" i="17"/>
  <c r="AJ14" i="17"/>
  <c r="AT14" i="17"/>
  <c r="AJ6" i="18"/>
  <c r="AT6" i="18"/>
  <c r="AU11" i="18"/>
  <c r="AJ12" i="18"/>
  <c r="AT12" i="18"/>
  <c r="AU17" i="18"/>
  <c r="AJ18" i="18"/>
  <c r="AT18" i="18"/>
  <c r="AU21" i="18"/>
  <c r="AJ22" i="18"/>
  <c r="AT22" i="18"/>
  <c r="AJ26" i="18"/>
  <c r="AT26" i="18"/>
  <c r="AU31" i="18"/>
  <c r="AU35" i="18"/>
  <c r="AJ36" i="18"/>
  <c r="AT36" i="18"/>
  <c r="AU39" i="18"/>
  <c r="AJ40" i="18"/>
  <c r="AT40" i="18"/>
  <c r="AU43" i="18"/>
  <c r="AJ44" i="18"/>
  <c r="AT44" i="18"/>
  <c r="AU49" i="18"/>
  <c r="AV49" i="18" s="1"/>
  <c r="AJ50" i="18"/>
  <c r="AT50" i="18"/>
  <c r="AU53" i="18"/>
  <c r="AJ54" i="18"/>
  <c r="AT54" i="18"/>
  <c r="AU26" i="19"/>
  <c r="AU35" i="19"/>
  <c r="AU31" i="19"/>
  <c r="AU25" i="19"/>
  <c r="AU38" i="19"/>
  <c r="AU34" i="19"/>
  <c r="AU37" i="19"/>
  <c r="AU33" i="19"/>
  <c r="AU29" i="19"/>
  <c r="AV29" i="19" s="1"/>
  <c r="AU23" i="19"/>
  <c r="AU19" i="19"/>
  <c r="AJ6" i="19"/>
  <c r="AT6" i="19"/>
  <c r="AU9" i="19"/>
  <c r="AJ10" i="19"/>
  <c r="AT10" i="19"/>
  <c r="AU13" i="19"/>
  <c r="AJ14" i="19"/>
  <c r="AT14" i="19"/>
  <c r="AN20" i="19"/>
  <c r="AR21" i="19"/>
  <c r="AN24" i="19"/>
  <c r="AR25" i="19"/>
  <c r="AU27" i="19"/>
  <c r="AJ28" i="19"/>
  <c r="AR30" i="19"/>
  <c r="AQ31" i="19"/>
  <c r="AQ34" i="19"/>
  <c r="AQ35" i="19"/>
  <c r="AR38" i="19"/>
  <c r="AN11" i="20"/>
  <c r="AT11" i="20"/>
  <c r="AJ11" i="20"/>
  <c r="AQ12" i="20"/>
  <c r="AR56" i="20"/>
  <c r="AB56" i="20"/>
  <c r="AQ78" i="20"/>
  <c r="AT23" i="21"/>
  <c r="AJ23" i="21"/>
  <c r="AN23" i="21"/>
  <c r="AJ11" i="17"/>
  <c r="AR8" i="18"/>
  <c r="AJ13" i="18"/>
  <c r="AR14" i="18"/>
  <c r="AU18" i="18"/>
  <c r="AJ19" i="18"/>
  <c r="AO21" i="18"/>
  <c r="AV21" i="18" s="1"/>
  <c r="AU22" i="18"/>
  <c r="AJ23" i="18"/>
  <c r="AR24" i="18"/>
  <c r="AU26" i="18"/>
  <c r="AJ27" i="18"/>
  <c r="AR28" i="18"/>
  <c r="AU36" i="18"/>
  <c r="AJ37" i="18"/>
  <c r="AO39" i="18"/>
  <c r="AU40" i="18"/>
  <c r="AJ41" i="18"/>
  <c r="AU44" i="18"/>
  <c r="AJ45" i="18"/>
  <c r="AR46" i="18"/>
  <c r="AU50" i="18"/>
  <c r="AU54" i="18"/>
  <c r="AJ11" i="19"/>
  <c r="AU14" i="19"/>
  <c r="AJ15" i="19"/>
  <c r="AR16" i="19"/>
  <c r="AJ19" i="19"/>
  <c r="AD20" i="19"/>
  <c r="AO20" i="19"/>
  <c r="AO21" i="19"/>
  <c r="AD24" i="19"/>
  <c r="AO25" i="19"/>
  <c r="AV25" i="19" s="1"/>
  <c r="AR27" i="19"/>
  <c r="AB27" i="19"/>
  <c r="AQ29" i="19"/>
  <c r="AN29" i="19"/>
  <c r="AU30" i="19"/>
  <c r="AQ33" i="19"/>
  <c r="AN33" i="19"/>
  <c r="AN34" i="19"/>
  <c r="AT34" i="19"/>
  <c r="AJ34" i="19"/>
  <c r="AQ37" i="19"/>
  <c r="AN37" i="19"/>
  <c r="AR24" i="20"/>
  <c r="AB24" i="20"/>
  <c r="AR34" i="20"/>
  <c r="AB34" i="20"/>
  <c r="AO51" i="20"/>
  <c r="AV51" i="20" s="1"/>
  <c r="AC51" i="20"/>
  <c r="AQ54" i="20"/>
  <c r="AO59" i="20"/>
  <c r="AV59" i="20" s="1"/>
  <c r="AC59" i="20"/>
  <c r="AO63" i="20"/>
  <c r="AV63" i="20" s="1"/>
  <c r="AC63" i="20"/>
  <c r="AR68" i="20"/>
  <c r="AB68" i="20"/>
  <c r="AO83" i="20"/>
  <c r="AV83" i="20" s="1"/>
  <c r="AC83" i="20"/>
  <c r="AQ9" i="21"/>
  <c r="AD9" i="21"/>
  <c r="AJ67" i="16"/>
  <c r="AJ71" i="16"/>
  <c r="AN7" i="17"/>
  <c r="AU7" i="17"/>
  <c r="AN11" i="17"/>
  <c r="AU11" i="17"/>
  <c r="AJ12" i="17"/>
  <c r="AN7" i="18"/>
  <c r="AJ8" i="18"/>
  <c r="AB9" i="18"/>
  <c r="AN13" i="18"/>
  <c r="AU13" i="18"/>
  <c r="AJ14" i="18"/>
  <c r="AB15" i="18"/>
  <c r="AN19" i="18"/>
  <c r="AU19" i="18"/>
  <c r="AN23" i="18"/>
  <c r="AU23" i="18"/>
  <c r="AJ24" i="18"/>
  <c r="AN27" i="18"/>
  <c r="AU27" i="18"/>
  <c r="AJ28" i="18"/>
  <c r="AB29" i="18"/>
  <c r="AB33" i="18"/>
  <c r="AN37" i="18"/>
  <c r="AU37" i="18"/>
  <c r="AN41" i="18"/>
  <c r="AU41" i="18"/>
  <c r="AN45" i="18"/>
  <c r="AU45" i="18"/>
  <c r="AJ46" i="18"/>
  <c r="AB47" i="18"/>
  <c r="AO34" i="19"/>
  <c r="AO30" i="19"/>
  <c r="AO33" i="19"/>
  <c r="AV33" i="19" s="1"/>
  <c r="AN35" i="19"/>
  <c r="AN31" i="19"/>
  <c r="AN25" i="19"/>
  <c r="AR3" i="19"/>
  <c r="AN11" i="19"/>
  <c r="AU11" i="19"/>
  <c r="AN15" i="19"/>
  <c r="AU15" i="19"/>
  <c r="AJ16" i="19"/>
  <c r="AB17" i="19"/>
  <c r="AN19" i="19"/>
  <c r="AU21" i="19"/>
  <c r="AQ23" i="19"/>
  <c r="AN23" i="19"/>
  <c r="AN26" i="19"/>
  <c r="AT26" i="19"/>
  <c r="AJ26" i="19"/>
  <c r="AR28" i="19"/>
  <c r="AJ29" i="19"/>
  <c r="AR31" i="19"/>
  <c r="AJ33" i="19"/>
  <c r="AR34" i="19"/>
  <c r="AJ37" i="19"/>
  <c r="AQ38" i="19"/>
  <c r="AO29" i="20"/>
  <c r="AV29" i="20" s="1"/>
  <c r="AC29" i="20"/>
  <c r="AQ32" i="20"/>
  <c r="AO71" i="20"/>
  <c r="AV71" i="20" s="1"/>
  <c r="AC71" i="20"/>
  <c r="AN73" i="20"/>
  <c r="AT73" i="20"/>
  <c r="AJ73" i="20"/>
  <c r="AQ74" i="20"/>
  <c r="AT13" i="21"/>
  <c r="AJ13" i="21"/>
  <c r="AN13" i="21"/>
  <c r="AB21" i="19"/>
  <c r="AD23" i="19"/>
  <c r="AB25" i="19"/>
  <c r="AQ26" i="19"/>
  <c r="AD29" i="19"/>
  <c r="AR8" i="20"/>
  <c r="AV8" i="20" s="1"/>
  <c r="AR12" i="20"/>
  <c r="AO17" i="20"/>
  <c r="AV17" i="20" s="1"/>
  <c r="AP20" i="20"/>
  <c r="AV20" i="20" s="1"/>
  <c r="AO21" i="20"/>
  <c r="AO25" i="20"/>
  <c r="AV25" i="20" s="1"/>
  <c r="AR28" i="20"/>
  <c r="AQ29" i="20"/>
  <c r="AR32" i="20"/>
  <c r="AQ33" i="20"/>
  <c r="AP34" i="20"/>
  <c r="AO35" i="20"/>
  <c r="AP38" i="20"/>
  <c r="AO39" i="20"/>
  <c r="AO43" i="20"/>
  <c r="AV43" i="20" s="1"/>
  <c r="AO47" i="20"/>
  <c r="AV47" i="20" s="1"/>
  <c r="AR50" i="20"/>
  <c r="AQ51" i="20"/>
  <c r="AP52" i="20"/>
  <c r="AV52" i="20" s="1"/>
  <c r="AR54" i="20"/>
  <c r="AQ55" i="20"/>
  <c r="AR58" i="20"/>
  <c r="AQ59" i="20"/>
  <c r="AR62" i="20"/>
  <c r="AQ63" i="20"/>
  <c r="AO65" i="20"/>
  <c r="AV65" i="20" s="1"/>
  <c r="AQ67" i="20"/>
  <c r="AP68" i="20"/>
  <c r="AV68" i="20" s="1"/>
  <c r="AO69" i="20"/>
  <c r="AQ71" i="20"/>
  <c r="AR74" i="20"/>
  <c r="AR78" i="20"/>
  <c r="AQ79" i="20"/>
  <c r="AR82" i="20"/>
  <c r="AV82" i="20" s="1"/>
  <c r="AQ83" i="20"/>
  <c r="AU51" i="21"/>
  <c r="AU47" i="21"/>
  <c r="AU27" i="21"/>
  <c r="AU50" i="21"/>
  <c r="AU46" i="21"/>
  <c r="AU38" i="21"/>
  <c r="AU34" i="21"/>
  <c r="AU30" i="21"/>
  <c r="AU26" i="21"/>
  <c r="AU20" i="21"/>
  <c r="AU45" i="21"/>
  <c r="AU58" i="21"/>
  <c r="AU54" i="21"/>
  <c r="AU44" i="21"/>
  <c r="AU40" i="21"/>
  <c r="AU36" i="21"/>
  <c r="AU32" i="21"/>
  <c r="AU24" i="21"/>
  <c r="AU18" i="21"/>
  <c r="AU14" i="21"/>
  <c r="AU57" i="21"/>
  <c r="AU53" i="21"/>
  <c r="AU43" i="21"/>
  <c r="AU56" i="21"/>
  <c r="AU52" i="21"/>
  <c r="AU48" i="21"/>
  <c r="AU22" i="21"/>
  <c r="AU16" i="21"/>
  <c r="AQ3" i="21"/>
  <c r="AU17" i="21"/>
  <c r="AQ18" i="21"/>
  <c r="AJ20" i="21"/>
  <c r="AU21" i="21"/>
  <c r="AQ22" i="21"/>
  <c r="AJ24" i="21"/>
  <c r="AU25" i="21"/>
  <c r="AQ29" i="21"/>
  <c r="AT29" i="21"/>
  <c r="AJ29" i="21"/>
  <c r="AJ30" i="21"/>
  <c r="AR32" i="21"/>
  <c r="AB32" i="21"/>
  <c r="AR36" i="21"/>
  <c r="AB36" i="21"/>
  <c r="AR40" i="21"/>
  <c r="AB40" i="21"/>
  <c r="AR44" i="21"/>
  <c r="AB44" i="21"/>
  <c r="AQ45" i="21"/>
  <c r="AQ51" i="21"/>
  <c r="AO57" i="21"/>
  <c r="AN57" i="21"/>
  <c r="AO6" i="20"/>
  <c r="AO10" i="20"/>
  <c r="AV10" i="20" s="1"/>
  <c r="AP17" i="20"/>
  <c r="AO18" i="20"/>
  <c r="AV18" i="20" s="1"/>
  <c r="AQ20" i="20"/>
  <c r="AP21" i="20"/>
  <c r="AO22" i="20"/>
  <c r="AQ24" i="20"/>
  <c r="AJ28" i="20"/>
  <c r="AR29" i="20"/>
  <c r="AQ30" i="20"/>
  <c r="AJ32" i="20"/>
  <c r="AR33" i="20"/>
  <c r="AQ34" i="20"/>
  <c r="AP35" i="20"/>
  <c r="AO36" i="20"/>
  <c r="AV36" i="20" s="1"/>
  <c r="AQ38" i="20"/>
  <c r="AP39" i="20"/>
  <c r="AO40" i="20"/>
  <c r="AP43" i="20"/>
  <c r="AO44" i="20"/>
  <c r="AO48" i="20"/>
  <c r="AV48" i="20" s="1"/>
  <c r="AJ50" i="20"/>
  <c r="AR51" i="20"/>
  <c r="AQ52" i="20"/>
  <c r="AJ54" i="20"/>
  <c r="AR55" i="20"/>
  <c r="AQ56" i="20"/>
  <c r="AJ58" i="20"/>
  <c r="AR59" i="20"/>
  <c r="AJ62" i="20"/>
  <c r="AR63" i="20"/>
  <c r="AQ64" i="20"/>
  <c r="AR67" i="20"/>
  <c r="AQ68" i="20"/>
  <c r="AP69" i="20"/>
  <c r="AB71" i="20"/>
  <c r="AD73" i="20"/>
  <c r="AJ74" i="20"/>
  <c r="AJ78" i="20"/>
  <c r="AQ80" i="20"/>
  <c r="AJ82" i="20"/>
  <c r="AT83" i="20"/>
  <c r="AR6" i="21"/>
  <c r="AB6" i="21"/>
  <c r="AP6" i="21"/>
  <c r="AV6" i="21" s="1"/>
  <c r="AP7" i="21"/>
  <c r="AV7" i="21" s="1"/>
  <c r="AO9" i="21"/>
  <c r="AV9" i="21" s="1"/>
  <c r="AR10" i="21"/>
  <c r="AB10" i="21"/>
  <c r="AO13" i="21"/>
  <c r="AV13" i="21" s="1"/>
  <c r="AR14" i="21"/>
  <c r="AV14" i="21" s="1"/>
  <c r="AB14" i="21"/>
  <c r="AP14" i="21"/>
  <c r="AO17" i="21"/>
  <c r="AV17" i="21" s="1"/>
  <c r="AC17" i="21"/>
  <c r="AR18" i="21"/>
  <c r="AB18" i="21"/>
  <c r="AC21" i="21"/>
  <c r="AO21" i="21"/>
  <c r="AV21" i="21" s="1"/>
  <c r="AR22" i="21"/>
  <c r="AB22" i="21"/>
  <c r="AO25" i="21"/>
  <c r="AV25" i="21" s="1"/>
  <c r="AC25" i="21"/>
  <c r="AR26" i="21"/>
  <c r="AB26" i="21"/>
  <c r="AN29" i="21"/>
  <c r="AQ30" i="21"/>
  <c r="AN32" i="21"/>
  <c r="AU33" i="21"/>
  <c r="AQ34" i="21"/>
  <c r="AN36" i="21"/>
  <c r="AU37" i="21"/>
  <c r="AQ38" i="21"/>
  <c r="AN40" i="21"/>
  <c r="AO41" i="21"/>
  <c r="AV41" i="21" s="1"/>
  <c r="AQ47" i="21"/>
  <c r="AN47" i="21"/>
  <c r="AN51" i="21"/>
  <c r="AO53" i="21"/>
  <c r="AN53" i="21"/>
  <c r="AQ57" i="21"/>
  <c r="AN58" i="21"/>
  <c r="AP6" i="20"/>
  <c r="AO7" i="20"/>
  <c r="AN8" i="20"/>
  <c r="AP10" i="20"/>
  <c r="AO11" i="20"/>
  <c r="AO15" i="20"/>
  <c r="AP18" i="20"/>
  <c r="AP22" i="20"/>
  <c r="AJ29" i="20"/>
  <c r="AT29" i="20"/>
  <c r="AJ33" i="20"/>
  <c r="AT33" i="20"/>
  <c r="AP36" i="20"/>
  <c r="AP40" i="20"/>
  <c r="AP44" i="20"/>
  <c r="AP48" i="20"/>
  <c r="AJ51" i="20"/>
  <c r="AT51" i="20"/>
  <c r="AJ55" i="20"/>
  <c r="AT55" i="20"/>
  <c r="AJ59" i="20"/>
  <c r="AT59" i="20"/>
  <c r="AJ63" i="20"/>
  <c r="AT63" i="20"/>
  <c r="AJ67" i="20"/>
  <c r="AT67" i="20"/>
  <c r="AJ71" i="20"/>
  <c r="AT71" i="20"/>
  <c r="AJ79" i="20"/>
  <c r="AT79" i="20"/>
  <c r="AJ83" i="20"/>
  <c r="AO50" i="21"/>
  <c r="AO46" i="21"/>
  <c r="AV46" i="21" s="1"/>
  <c r="AO30" i="21"/>
  <c r="AO54" i="21"/>
  <c r="AO56" i="21"/>
  <c r="AO52" i="21"/>
  <c r="AO3" i="21"/>
  <c r="AN50" i="21"/>
  <c r="AN46" i="21"/>
  <c r="AN38" i="21"/>
  <c r="AN34" i="21"/>
  <c r="AN30" i="21"/>
  <c r="AN26" i="21"/>
  <c r="AN45" i="21"/>
  <c r="AN54" i="21"/>
  <c r="AN44" i="21"/>
  <c r="AN18" i="21"/>
  <c r="AU3" i="21"/>
  <c r="AQ7" i="21"/>
  <c r="AR7" i="21"/>
  <c r="AQ11" i="21"/>
  <c r="AR11" i="21"/>
  <c r="AQ16" i="21"/>
  <c r="AQ17" i="21"/>
  <c r="AT17" i="21"/>
  <c r="AJ17" i="21"/>
  <c r="AQ21" i="21"/>
  <c r="AT21" i="21"/>
  <c r="AJ21" i="21"/>
  <c r="AN22" i="21"/>
  <c r="AQ25" i="21"/>
  <c r="AT25" i="21"/>
  <c r="AJ25" i="21"/>
  <c r="AQ32" i="21"/>
  <c r="AJ32" i="21"/>
  <c r="AQ36" i="21"/>
  <c r="AJ36" i="21"/>
  <c r="AQ40" i="21"/>
  <c r="AJ40" i="21"/>
  <c r="AQ41" i="21"/>
  <c r="AQ44" i="21"/>
  <c r="AO44" i="21"/>
  <c r="AV44" i="21" s="1"/>
  <c r="AQ50" i="21"/>
  <c r="AQ53" i="21"/>
  <c r="AJ27" i="19"/>
  <c r="AP7" i="20"/>
  <c r="AP11" i="20"/>
  <c r="AP15" i="20"/>
  <c r="AB17" i="20"/>
  <c r="AJ20" i="20"/>
  <c r="AB21" i="20"/>
  <c r="AJ24" i="20"/>
  <c r="AB25" i="20"/>
  <c r="AJ30" i="20"/>
  <c r="AJ34" i="20"/>
  <c r="AB35" i="20"/>
  <c r="AJ38" i="20"/>
  <c r="AB39" i="20"/>
  <c r="AB43" i="20"/>
  <c r="AP45" i="20"/>
  <c r="AV45" i="20" s="1"/>
  <c r="AB47" i="20"/>
  <c r="AP49" i="20"/>
  <c r="AV49" i="20" s="1"/>
  <c r="AJ52" i="20"/>
  <c r="AJ56" i="20"/>
  <c r="AJ64" i="20"/>
  <c r="AB65" i="20"/>
  <c r="AJ68" i="20"/>
  <c r="AB69" i="20"/>
  <c r="AP73" i="20"/>
  <c r="AV73" i="20" s="1"/>
  <c r="AJ80" i="20"/>
  <c r="AD83" i="20"/>
  <c r="AP41" i="21"/>
  <c r="AP29" i="21"/>
  <c r="AV29" i="21" s="1"/>
  <c r="AP54" i="21"/>
  <c r="AP44" i="21"/>
  <c r="AP40" i="21"/>
  <c r="AP57" i="21"/>
  <c r="AP53" i="21"/>
  <c r="AP56" i="21"/>
  <c r="AP52" i="21"/>
  <c r="AP51" i="21"/>
  <c r="AV51" i="21" s="1"/>
  <c r="AP50" i="21"/>
  <c r="AP46" i="21"/>
  <c r="AP30" i="21"/>
  <c r="AN17" i="21"/>
  <c r="AJ18" i="21"/>
  <c r="AU19" i="21"/>
  <c r="AQ20" i="21"/>
  <c r="AN21" i="21"/>
  <c r="AJ22" i="21"/>
  <c r="AU23" i="21"/>
  <c r="AQ24" i="21"/>
  <c r="AN25" i="21"/>
  <c r="AC27" i="21"/>
  <c r="AO27" i="21"/>
  <c r="AV27" i="21" s="1"/>
  <c r="AU29" i="21"/>
  <c r="AQ33" i="21"/>
  <c r="AT33" i="21"/>
  <c r="AJ33" i="21"/>
  <c r="AQ37" i="21"/>
  <c r="AT37" i="21"/>
  <c r="AJ37" i="21"/>
  <c r="AO40" i="21"/>
  <c r="AV40" i="21" s="1"/>
  <c r="AN41" i="21"/>
  <c r="AO43" i="21"/>
  <c r="AC43" i="21"/>
  <c r="AQ56" i="21"/>
  <c r="AN56" i="21"/>
  <c r="AQ58" i="21"/>
  <c r="AV40" i="22"/>
  <c r="AB33" i="19"/>
  <c r="AB37" i="19"/>
  <c r="AB6" i="20"/>
  <c r="AB10" i="20"/>
  <c r="AP12" i="20"/>
  <c r="AV12" i="20" s="1"/>
  <c r="AB14" i="20"/>
  <c r="AJ17" i="20"/>
  <c r="AB18" i="20"/>
  <c r="AN20" i="20"/>
  <c r="AJ21" i="20"/>
  <c r="AB22" i="20"/>
  <c r="AN24" i="20"/>
  <c r="AJ25" i="20"/>
  <c r="AB26" i="20"/>
  <c r="AN30" i="20"/>
  <c r="AP32" i="20"/>
  <c r="AV32" i="20" s="1"/>
  <c r="AN34" i="20"/>
  <c r="AJ35" i="20"/>
  <c r="AB36" i="20"/>
  <c r="AN38" i="20"/>
  <c r="AJ39" i="20"/>
  <c r="AB40" i="20"/>
  <c r="AJ43" i="20"/>
  <c r="AB44" i="20"/>
  <c r="AJ47" i="20"/>
  <c r="AB48" i="20"/>
  <c r="AP50" i="20"/>
  <c r="AV50" i="20" s="1"/>
  <c r="AN52" i="20"/>
  <c r="AN56" i="20"/>
  <c r="AP58" i="20"/>
  <c r="AV58" i="20" s="1"/>
  <c r="AN64" i="20"/>
  <c r="AJ65" i="20"/>
  <c r="AN68" i="20"/>
  <c r="AB76" i="20"/>
  <c r="AJ56" i="21"/>
  <c r="AJ52" i="21"/>
  <c r="AJ48" i="21"/>
  <c r="AJ50" i="21"/>
  <c r="AJ46" i="21"/>
  <c r="AJ58" i="21"/>
  <c r="AJ54" i="21"/>
  <c r="AJ44" i="21"/>
  <c r="AJ6" i="21"/>
  <c r="AU6" i="21"/>
  <c r="AJ7" i="21"/>
  <c r="AU7" i="21"/>
  <c r="AJ10" i="21"/>
  <c r="AU10" i="21"/>
  <c r="AJ11" i="21"/>
  <c r="AU11" i="21"/>
  <c r="AJ14" i="21"/>
  <c r="AN16" i="21"/>
  <c r="AT16" i="21"/>
  <c r="AO19" i="21"/>
  <c r="AV19" i="21" s="1"/>
  <c r="AC19" i="21"/>
  <c r="AR20" i="21"/>
  <c r="AB20" i="21"/>
  <c r="AO23" i="21"/>
  <c r="AV23" i="21" s="1"/>
  <c r="AC23" i="21"/>
  <c r="AR24" i="21"/>
  <c r="AB24" i="21"/>
  <c r="AQ27" i="21"/>
  <c r="AN27" i="21"/>
  <c r="AT27" i="21"/>
  <c r="AJ27" i="21"/>
  <c r="AN33" i="21"/>
  <c r="AJ34" i="21"/>
  <c r="AN37" i="21"/>
  <c r="AJ38" i="21"/>
  <c r="AU41" i="21"/>
  <c r="AQ43" i="21"/>
  <c r="AN43" i="21"/>
  <c r="AQ52" i="21"/>
  <c r="AN52" i="21"/>
  <c r="AQ54" i="21"/>
  <c r="AJ43" i="21"/>
  <c r="AT43" i="21"/>
  <c r="AO47" i="21"/>
  <c r="AV47" i="21" s="1"/>
  <c r="AD48" i="21"/>
  <c r="AD52" i="21"/>
  <c r="AC53" i="21"/>
  <c r="AJ53" i="21"/>
  <c r="AT53" i="21"/>
  <c r="AB54" i="21"/>
  <c r="AD56" i="21"/>
  <c r="AC57" i="21"/>
  <c r="AJ57" i="21"/>
  <c r="AT57" i="21"/>
  <c r="AB58" i="21"/>
  <c r="AH1" i="22"/>
  <c r="AH2" i="22" s="1"/>
  <c r="AU52" i="22"/>
  <c r="AU48" i="22"/>
  <c r="AP3" i="22"/>
  <c r="AC6" i="22"/>
  <c r="AJ6" i="22"/>
  <c r="AT6" i="22"/>
  <c r="AB7" i="22"/>
  <c r="AB11" i="22"/>
  <c r="AO14" i="22"/>
  <c r="AV14" i="22" s="1"/>
  <c r="AD15" i="22"/>
  <c r="AU15" i="22"/>
  <c r="AC16" i="22"/>
  <c r="AJ16" i="22"/>
  <c r="AT16" i="22"/>
  <c r="AO18" i="22"/>
  <c r="AD19" i="22"/>
  <c r="AU19" i="22"/>
  <c r="AC20" i="22"/>
  <c r="AJ20" i="22"/>
  <c r="AT20" i="22"/>
  <c r="AB21" i="22"/>
  <c r="AP23" i="22"/>
  <c r="AO24" i="22"/>
  <c r="AV24" i="22" s="1"/>
  <c r="AO28" i="22"/>
  <c r="AV28" i="22" s="1"/>
  <c r="AB33" i="22"/>
  <c r="AC36" i="22"/>
  <c r="AJ36" i="22"/>
  <c r="AT36" i="22"/>
  <c r="AB37" i="22"/>
  <c r="AD39" i="22"/>
  <c r="AU39" i="22"/>
  <c r="AC40" i="22"/>
  <c r="AJ40" i="22"/>
  <c r="AT40" i="22"/>
  <c r="AB41" i="22"/>
  <c r="AR43" i="22"/>
  <c r="AC44" i="22"/>
  <c r="AJ44" i="22"/>
  <c r="AU44" i="22"/>
  <c r="AC45" i="22"/>
  <c r="AJ45" i="22"/>
  <c r="AU45" i="22"/>
  <c r="AJ46" i="22"/>
  <c r="AU46" i="22"/>
  <c r="AJ47" i="22"/>
  <c r="AU47" i="22"/>
  <c r="AP48" i="22"/>
  <c r="AV48" i="22" s="1"/>
  <c r="AT49" i="22"/>
  <c r="AJ49" i="22"/>
  <c r="AU49" i="22"/>
  <c r="AD50" i="22"/>
  <c r="AN50" i="22"/>
  <c r="AC52" i="22"/>
  <c r="AR53" i="22"/>
  <c r="AJ54" i="22"/>
  <c r="AR246" i="23"/>
  <c r="AR242" i="23"/>
  <c r="AR253" i="23"/>
  <c r="AR245" i="23"/>
  <c r="AR255" i="23"/>
  <c r="AR251" i="23"/>
  <c r="AR247" i="23"/>
  <c r="AR243" i="23"/>
  <c r="AR239" i="23"/>
  <c r="AR235" i="23"/>
  <c r="AR231" i="23"/>
  <c r="AR227" i="23"/>
  <c r="AR223" i="23"/>
  <c r="AR207" i="23"/>
  <c r="AR203" i="23"/>
  <c r="AR206" i="23"/>
  <c r="AR200" i="23"/>
  <c r="AR197" i="23"/>
  <c r="AR193" i="23"/>
  <c r="AR187" i="23"/>
  <c r="AR212" i="23"/>
  <c r="AR208" i="23"/>
  <c r="AR155" i="23"/>
  <c r="AR151" i="23"/>
  <c r="AR147" i="23"/>
  <c r="AR220" i="23"/>
  <c r="AR216" i="23"/>
  <c r="AR195" i="23"/>
  <c r="AR192" i="23"/>
  <c r="AR189" i="23"/>
  <c r="AR167" i="23"/>
  <c r="AR163" i="23"/>
  <c r="AR145" i="23"/>
  <c r="AR204" i="23"/>
  <c r="AR166" i="23"/>
  <c r="AR162" i="23"/>
  <c r="AR137" i="23"/>
  <c r="AR180" i="23"/>
  <c r="AR176" i="23"/>
  <c r="AR71" i="23"/>
  <c r="AR67" i="23"/>
  <c r="AR63" i="23"/>
  <c r="AR184" i="23"/>
  <c r="AR150" i="23"/>
  <c r="AR126" i="23"/>
  <c r="AR122" i="23"/>
  <c r="AR118" i="23"/>
  <c r="AR114" i="23"/>
  <c r="AR120" i="23"/>
  <c r="AR100" i="23"/>
  <c r="AR28" i="23"/>
  <c r="AR24" i="23"/>
  <c r="AR106" i="23"/>
  <c r="AR92" i="23"/>
  <c r="AR86" i="23"/>
  <c r="AR72" i="23"/>
  <c r="AR68" i="23"/>
  <c r="AR54" i="23"/>
  <c r="AR141" i="23"/>
  <c r="AR124" i="23"/>
  <c r="AR116" i="23"/>
  <c r="AR108" i="23"/>
  <c r="AR88" i="23"/>
  <c r="AR82" i="23"/>
  <c r="AR78" i="23"/>
  <c r="AR66" i="23"/>
  <c r="AR50" i="23"/>
  <c r="AR34" i="23"/>
  <c r="AR30" i="23"/>
  <c r="AR26" i="23"/>
  <c r="AR168" i="23"/>
  <c r="AR132" i="23"/>
  <c r="AR96" i="23"/>
  <c r="AR84" i="23"/>
  <c r="AR62" i="23"/>
  <c r="AR48" i="23"/>
  <c r="AR42" i="23"/>
  <c r="AR112" i="23"/>
  <c r="AR102" i="23"/>
  <c r="AR16" i="23"/>
  <c r="AR12" i="23"/>
  <c r="AR8" i="23"/>
  <c r="AR172" i="23"/>
  <c r="AR128" i="23"/>
  <c r="AR110" i="23"/>
  <c r="AR76" i="23"/>
  <c r="AR3" i="23"/>
  <c r="AQ3" i="23"/>
  <c r="AB9" i="23"/>
  <c r="AJ9" i="23"/>
  <c r="AO12" i="23"/>
  <c r="AV12" i="23" s="1"/>
  <c r="AC12" i="23"/>
  <c r="AR13" i="23"/>
  <c r="AB13" i="23"/>
  <c r="AQ16" i="23"/>
  <c r="AO19" i="23"/>
  <c r="AR22" i="23"/>
  <c r="AR27" i="23"/>
  <c r="AQ28" i="23"/>
  <c r="AQ30" i="23"/>
  <c r="AQ33" i="23"/>
  <c r="AQ34" i="23"/>
  <c r="AR39" i="23"/>
  <c r="AQ41" i="23"/>
  <c r="AR41" i="21"/>
  <c r="AQ46" i="21"/>
  <c r="AD53" i="21"/>
  <c r="AD57" i="21"/>
  <c r="AQ3" i="22"/>
  <c r="AD6" i="22"/>
  <c r="AJ7" i="22"/>
  <c r="AB8" i="22"/>
  <c r="AQ9" i="22"/>
  <c r="AJ11" i="22"/>
  <c r="AR12" i="22"/>
  <c r="AQ13" i="22"/>
  <c r="AU16" i="22"/>
  <c r="AP18" i="22"/>
  <c r="AU20" i="22"/>
  <c r="AJ21" i="22"/>
  <c r="AR22" i="22"/>
  <c r="AQ23" i="22"/>
  <c r="AB26" i="22"/>
  <c r="AQ27" i="22"/>
  <c r="AB30" i="22"/>
  <c r="AJ33" i="22"/>
  <c r="AB34" i="22"/>
  <c r="AD36" i="22"/>
  <c r="AU36" i="22"/>
  <c r="AJ37" i="22"/>
  <c r="AO39" i="22"/>
  <c r="AD40" i="22"/>
  <c r="AU40" i="22"/>
  <c r="AJ41" i="22"/>
  <c r="AB42" i="22"/>
  <c r="AT43" i="22"/>
  <c r="AJ43" i="22"/>
  <c r="AU43" i="22"/>
  <c r="AD44" i="22"/>
  <c r="AN44" i="22"/>
  <c r="AN45" i="22"/>
  <c r="AN46" i="22"/>
  <c r="AN47" i="22"/>
  <c r="AR48" i="22"/>
  <c r="AN49" i="22"/>
  <c r="AP52" i="22"/>
  <c r="AV52" i="22" s="1"/>
  <c r="AT53" i="22"/>
  <c r="AJ53" i="22"/>
  <c r="AU53" i="22"/>
  <c r="AN54" i="22"/>
  <c r="AD11" i="23"/>
  <c r="AQ12" i="23"/>
  <c r="AJ17" i="23"/>
  <c r="AQ18" i="23"/>
  <c r="AT18" i="23"/>
  <c r="AJ18" i="23"/>
  <c r="AJ19" i="23"/>
  <c r="AR21" i="23"/>
  <c r="AB21" i="23"/>
  <c r="AO24" i="23"/>
  <c r="AC24" i="23"/>
  <c r="AR36" i="23"/>
  <c r="AQ37" i="23"/>
  <c r="AR40" i="23"/>
  <c r="AR51" i="23"/>
  <c r="AC29" i="21"/>
  <c r="AB30" i="21"/>
  <c r="AD32" i="21"/>
  <c r="AC33" i="21"/>
  <c r="AB34" i="21"/>
  <c r="AD36" i="21"/>
  <c r="AC37" i="21"/>
  <c r="AB38" i="21"/>
  <c r="AD40" i="21"/>
  <c r="AC41" i="21"/>
  <c r="AJ41" i="21"/>
  <c r="AD44" i="21"/>
  <c r="AC45" i="21"/>
  <c r="AJ45" i="21"/>
  <c r="AB46" i="21"/>
  <c r="AB50" i="21"/>
  <c r="AD54" i="21"/>
  <c r="AD58" i="21"/>
  <c r="AR3" i="22"/>
  <c r="AD7" i="22"/>
  <c r="AU7" i="22"/>
  <c r="AC8" i="22"/>
  <c r="AJ8" i="22"/>
  <c r="AB9" i="22"/>
  <c r="AD11" i="22"/>
  <c r="AU11" i="22"/>
  <c r="AC12" i="22"/>
  <c r="AJ12" i="22"/>
  <c r="AB13" i="22"/>
  <c r="AD21" i="22"/>
  <c r="AN21" i="22"/>
  <c r="AU21" i="22"/>
  <c r="AC22" i="22"/>
  <c r="AJ22" i="22"/>
  <c r="AB23" i="22"/>
  <c r="AC26" i="22"/>
  <c r="AJ26" i="22"/>
  <c r="AB27" i="22"/>
  <c r="AC30" i="22"/>
  <c r="AJ30" i="22"/>
  <c r="AB31" i="22"/>
  <c r="AD33" i="22"/>
  <c r="AN33" i="22"/>
  <c r="AU33" i="22"/>
  <c r="AC34" i="22"/>
  <c r="AJ34" i="22"/>
  <c r="AD37" i="22"/>
  <c r="AN37" i="22"/>
  <c r="AU37" i="22"/>
  <c r="AP39" i="22"/>
  <c r="AD41" i="22"/>
  <c r="AN41" i="22"/>
  <c r="AU41" i="22"/>
  <c r="AC42" i="22"/>
  <c r="AJ42" i="22"/>
  <c r="AN43" i="22"/>
  <c r="AO46" i="22"/>
  <c r="AP47" i="22"/>
  <c r="AR50" i="22"/>
  <c r="AN53" i="22"/>
  <c r="AP54" i="22"/>
  <c r="AT6" i="23"/>
  <c r="AJ6" i="23"/>
  <c r="AQ8" i="23"/>
  <c r="AN18" i="23"/>
  <c r="AQ19" i="23"/>
  <c r="AR23" i="23"/>
  <c r="AQ24" i="23"/>
  <c r="AQ26" i="23"/>
  <c r="AQ27" i="23"/>
  <c r="AO36" i="23"/>
  <c r="AQ39" i="23"/>
  <c r="AO40" i="23"/>
  <c r="AV40" i="23" s="1"/>
  <c r="AR47" i="21"/>
  <c r="AR51" i="21"/>
  <c r="AR18" i="22"/>
  <c r="AP20" i="22"/>
  <c r="AV20" i="22" s="1"/>
  <c r="AJ23" i="22"/>
  <c r="AR24" i="22"/>
  <c r="AJ27" i="22"/>
  <c r="AR28" i="22"/>
  <c r="AJ31" i="22"/>
  <c r="AN34" i="22"/>
  <c r="AU34" i="22"/>
  <c r="AO37" i="22"/>
  <c r="AV37" i="22" s="1"/>
  <c r="AP40" i="22"/>
  <c r="AO41" i="22"/>
  <c r="AN42" i="22"/>
  <c r="AU42" i="22"/>
  <c r="AO43" i="22"/>
  <c r="AR44" i="22"/>
  <c r="AB44" i="22"/>
  <c r="AQ46" i="22"/>
  <c r="AO47" i="22"/>
  <c r="AQ47" i="22"/>
  <c r="AD48" i="22"/>
  <c r="AQ48" i="22"/>
  <c r="AN48" i="22"/>
  <c r="AR54" i="22"/>
  <c r="AQ54" i="22"/>
  <c r="AO254" i="23"/>
  <c r="AV254" i="23" s="1"/>
  <c r="AO250" i="23"/>
  <c r="AO246" i="23"/>
  <c r="AV246" i="23" s="1"/>
  <c r="AO242" i="23"/>
  <c r="AO233" i="23"/>
  <c r="AO224" i="23"/>
  <c r="AO217" i="23"/>
  <c r="AV217" i="23" s="1"/>
  <c r="AO180" i="23"/>
  <c r="AO172" i="23"/>
  <c r="AV172" i="23" s="1"/>
  <c r="AO168" i="23"/>
  <c r="AO144" i="23"/>
  <c r="AO188" i="23"/>
  <c r="AO146" i="23"/>
  <c r="AO161" i="23"/>
  <c r="AO157" i="23"/>
  <c r="AV157" i="23" s="1"/>
  <c r="AO129" i="23"/>
  <c r="AO107" i="23"/>
  <c r="AO103" i="23"/>
  <c r="AO91" i="23"/>
  <c r="AO87" i="23"/>
  <c r="AO83" i="23"/>
  <c r="AO71" i="23"/>
  <c r="AO127" i="23"/>
  <c r="AO97" i="23"/>
  <c r="AO53" i="23"/>
  <c r="AO48" i="23"/>
  <c r="AO41" i="23"/>
  <c r="AO37" i="23"/>
  <c r="AO136" i="23"/>
  <c r="AO135" i="23"/>
  <c r="AO113" i="23"/>
  <c r="AO51" i="23"/>
  <c r="AO39" i="23"/>
  <c r="AV39" i="23" s="1"/>
  <c r="AO131" i="23"/>
  <c r="AO57" i="23"/>
  <c r="AO89" i="23"/>
  <c r="AO73" i="23"/>
  <c r="AO69" i="23"/>
  <c r="AO65" i="23"/>
  <c r="AO42" i="23"/>
  <c r="AO30" i="23"/>
  <c r="AO18" i="23"/>
  <c r="AR11" i="23"/>
  <c r="AB11" i="23"/>
  <c r="AO13" i="23"/>
  <c r="AV13" i="23" s="1"/>
  <c r="AR15" i="23"/>
  <c r="AB15" i="23"/>
  <c r="AN22" i="23"/>
  <c r="AT22" i="23"/>
  <c r="AJ22" i="23"/>
  <c r="AO23" i="23"/>
  <c r="AV23" i="23" s="1"/>
  <c r="AQ36" i="23"/>
  <c r="AQ40" i="23"/>
  <c r="AJ47" i="23"/>
  <c r="AJ47" i="21"/>
  <c r="AT47" i="21"/>
  <c r="AR48" i="21"/>
  <c r="AJ51" i="21"/>
  <c r="AT51" i="21"/>
  <c r="AR52" i="21"/>
  <c r="AR56" i="21"/>
  <c r="AN13" i="22"/>
  <c r="AU13" i="22"/>
  <c r="AJ14" i="22"/>
  <c r="AT14" i="22"/>
  <c r="AB15" i="22"/>
  <c r="AJ18" i="22"/>
  <c r="AT18" i="22"/>
  <c r="AB19" i="22"/>
  <c r="AN23" i="22"/>
  <c r="AU23" i="22"/>
  <c r="AJ24" i="22"/>
  <c r="AT24" i="22"/>
  <c r="AN27" i="22"/>
  <c r="AU27" i="22"/>
  <c r="AJ28" i="22"/>
  <c r="AT28" i="22"/>
  <c r="AU31" i="22"/>
  <c r="AP37" i="22"/>
  <c r="AR39" i="22"/>
  <c r="AP41" i="22"/>
  <c r="AP43" i="22"/>
  <c r="AQ45" i="22"/>
  <c r="AR45" i="22"/>
  <c r="AR46" i="22"/>
  <c r="AR47" i="22"/>
  <c r="AJ48" i="22"/>
  <c r="AQ49" i="22"/>
  <c r="AU50" i="22"/>
  <c r="AN52" i="22"/>
  <c r="AO54" i="22"/>
  <c r="AJ253" i="23"/>
  <c r="AJ245" i="23"/>
  <c r="AJ248" i="23"/>
  <c r="AJ240" i="23"/>
  <c r="AJ236" i="23"/>
  <c r="AJ254" i="23"/>
  <c r="AJ250" i="23"/>
  <c r="AJ224" i="23"/>
  <c r="AJ218" i="23"/>
  <c r="AJ214" i="23"/>
  <c r="AJ210" i="23"/>
  <c r="AJ198" i="23"/>
  <c r="AJ203" i="23"/>
  <c r="AJ188" i="23"/>
  <c r="AJ182" i="23"/>
  <c r="AJ178" i="23"/>
  <c r="AJ174" i="23"/>
  <c r="AJ170" i="23"/>
  <c r="AJ160" i="23"/>
  <c r="AJ156" i="23"/>
  <c r="AJ152" i="23"/>
  <c r="AJ148" i="23"/>
  <c r="AJ185" i="23"/>
  <c r="AJ232" i="23"/>
  <c r="AJ207" i="23"/>
  <c r="AJ196" i="23"/>
  <c r="AJ190" i="23"/>
  <c r="AJ187" i="23"/>
  <c r="AJ166" i="23"/>
  <c r="AJ162" i="23"/>
  <c r="AJ163" i="23"/>
  <c r="AJ167" i="23"/>
  <c r="AJ228" i="23"/>
  <c r="AJ144" i="23"/>
  <c r="AJ141" i="23"/>
  <c r="AJ140" i="23"/>
  <c r="AJ117" i="23"/>
  <c r="AJ113" i="23"/>
  <c r="AJ97" i="23"/>
  <c r="AJ93" i="23"/>
  <c r="AJ89" i="23"/>
  <c r="AJ73" i="23"/>
  <c r="AJ69" i="23"/>
  <c r="AJ59" i="23"/>
  <c r="AJ103" i="23"/>
  <c r="AJ95" i="23"/>
  <c r="AJ81" i="23"/>
  <c r="AJ65" i="23"/>
  <c r="AJ31" i="23"/>
  <c r="AJ27" i="23"/>
  <c r="AJ23" i="23"/>
  <c r="AJ137" i="23"/>
  <c r="AJ129" i="23"/>
  <c r="AJ127" i="23"/>
  <c r="AJ111" i="23"/>
  <c r="AJ71" i="23"/>
  <c r="AJ45" i="23"/>
  <c r="AJ136" i="23"/>
  <c r="AJ135" i="23"/>
  <c r="AJ91" i="23"/>
  <c r="AJ75" i="23"/>
  <c r="AJ61" i="23"/>
  <c r="AJ53" i="23"/>
  <c r="AJ51" i="23"/>
  <c r="AJ41" i="23"/>
  <c r="AJ37" i="23"/>
  <c r="AJ33" i="23"/>
  <c r="AJ107" i="23"/>
  <c r="AJ99" i="23"/>
  <c r="AJ87" i="23"/>
  <c r="AJ67" i="23"/>
  <c r="AJ54" i="23"/>
  <c r="AJ40" i="23"/>
  <c r="AJ36" i="23"/>
  <c r="AJ16" i="23"/>
  <c r="AJ12" i="23"/>
  <c r="AJ145" i="23"/>
  <c r="AJ119" i="23"/>
  <c r="AJ105" i="23"/>
  <c r="AJ83" i="23"/>
  <c r="AJ79" i="23"/>
  <c r="AJ63" i="23"/>
  <c r="AJ131" i="23"/>
  <c r="AJ123" i="23"/>
  <c r="AJ57" i="23"/>
  <c r="AC8" i="23"/>
  <c r="AJ8" i="23"/>
  <c r="AQ23" i="23"/>
  <c r="AO31" i="23"/>
  <c r="AR33" i="23"/>
  <c r="AR41" i="23"/>
  <c r="AR43" i="21"/>
  <c r="AR53" i="21"/>
  <c r="AR6" i="22"/>
  <c r="AJ15" i="22"/>
  <c r="AR16" i="22"/>
  <c r="AJ19" i="22"/>
  <c r="AR20" i="22"/>
  <c r="AO23" i="22"/>
  <c r="AV23" i="22" s="1"/>
  <c r="AU24" i="22"/>
  <c r="AU28" i="22"/>
  <c r="AP34" i="22"/>
  <c r="AV34" i="22" s="1"/>
  <c r="AR36" i="22"/>
  <c r="AJ39" i="22"/>
  <c r="AR40" i="22"/>
  <c r="AP42" i="22"/>
  <c r="AV42" i="22" s="1"/>
  <c r="AC50" i="22"/>
  <c r="AJ50" i="22"/>
  <c r="AU54" i="22"/>
  <c r="AQ223" i="23"/>
  <c r="AQ190" i="23"/>
  <c r="AQ217" i="23"/>
  <c r="AQ203" i="23"/>
  <c r="AQ224" i="23"/>
  <c r="AQ198" i="23"/>
  <c r="AQ173" i="23"/>
  <c r="AQ151" i="23"/>
  <c r="AQ188" i="23"/>
  <c r="AQ144" i="23"/>
  <c r="AQ213" i="23"/>
  <c r="AQ138" i="23"/>
  <c r="AQ129" i="23"/>
  <c r="AQ113" i="23"/>
  <c r="AQ99" i="23"/>
  <c r="AQ67" i="23"/>
  <c r="AQ51" i="23"/>
  <c r="AQ79" i="23"/>
  <c r="AQ140" i="23"/>
  <c r="AQ107" i="23"/>
  <c r="AQ93" i="23"/>
  <c r="AQ87" i="23"/>
  <c r="AQ63" i="23"/>
  <c r="AQ47" i="23"/>
  <c r="AQ44" i="23"/>
  <c r="AQ83" i="23"/>
  <c r="AO3" i="23"/>
  <c r="AO16" i="23"/>
  <c r="AC16" i="23"/>
  <c r="AR17" i="23"/>
  <c r="AB17" i="23"/>
  <c r="AR19" i="23"/>
  <c r="AQ31" i="23"/>
  <c r="AR37" i="23"/>
  <c r="AN248" i="23"/>
  <c r="AN240" i="23"/>
  <c r="AN236" i="23"/>
  <c r="AN232" i="23"/>
  <c r="AN228" i="23"/>
  <c r="AN224" i="23"/>
  <c r="AN255" i="23"/>
  <c r="AN251" i="23"/>
  <c r="AN243" i="23"/>
  <c r="AN239" i="23"/>
  <c r="AN253" i="23"/>
  <c r="AN245" i="23"/>
  <c r="AN218" i="23"/>
  <c r="AN214" i="23"/>
  <c r="AN210" i="23"/>
  <c r="AN225" i="23"/>
  <c r="AN185" i="23"/>
  <c r="AN181" i="23"/>
  <c r="AN177" i="23"/>
  <c r="AN173" i="23"/>
  <c r="AN169" i="23"/>
  <c r="AN159" i="23"/>
  <c r="AN155" i="23"/>
  <c r="AN151" i="23"/>
  <c r="AN198" i="23"/>
  <c r="AN193" i="23"/>
  <c r="AN182" i="23"/>
  <c r="AN178" i="23"/>
  <c r="AN174" i="23"/>
  <c r="AN170" i="23"/>
  <c r="AN160" i="23"/>
  <c r="AN156" i="23"/>
  <c r="AN152" i="23"/>
  <c r="AN148" i="23"/>
  <c r="AN206" i="23"/>
  <c r="AN187" i="23"/>
  <c r="AN103" i="23"/>
  <c r="AN99" i="23"/>
  <c r="AN147" i="23"/>
  <c r="AN162" i="23"/>
  <c r="AN137" i="23"/>
  <c r="AN136" i="23"/>
  <c r="AN135" i="23"/>
  <c r="AN131" i="23"/>
  <c r="AN127" i="23"/>
  <c r="AN123" i="23"/>
  <c r="AN119" i="23"/>
  <c r="AN105" i="23"/>
  <c r="AN81" i="23"/>
  <c r="AN65" i="23"/>
  <c r="AN61" i="23"/>
  <c r="AN57" i="23"/>
  <c r="AN190" i="23"/>
  <c r="AN140" i="23"/>
  <c r="AN117" i="23"/>
  <c r="AN97" i="23"/>
  <c r="AN93" i="23"/>
  <c r="AN89" i="23"/>
  <c r="AN73" i="23"/>
  <c r="AN69" i="23"/>
  <c r="AN59" i="23"/>
  <c r="AP13" i="23"/>
  <c r="AP17" i="23"/>
  <c r="AV17" i="23" s="1"/>
  <c r="AN19" i="23"/>
  <c r="AU19" i="23"/>
  <c r="AN23" i="23"/>
  <c r="AU23" i="23"/>
  <c r="AJ24" i="23"/>
  <c r="AT24" i="23"/>
  <c r="AD27" i="23"/>
  <c r="AN27" i="23"/>
  <c r="AU27" i="23"/>
  <c r="AC28" i="23"/>
  <c r="AJ28" i="23"/>
  <c r="AT28" i="23"/>
  <c r="AD31" i="23"/>
  <c r="AN31" i="23"/>
  <c r="AU31" i="23"/>
  <c r="AP37" i="23"/>
  <c r="AB39" i="23"/>
  <c r="AP41" i="23"/>
  <c r="AB44" i="23"/>
  <c r="AO45" i="23"/>
  <c r="AB47" i="23"/>
  <c r="AP48" i="23"/>
  <c r="AC50" i="23"/>
  <c r="AJ50" i="23"/>
  <c r="AR53" i="23"/>
  <c r="AB53" i="23"/>
  <c r="AQ53" i="23"/>
  <c r="AQ54" i="23"/>
  <c r="AU54" i="23"/>
  <c r="AQ56" i="23"/>
  <c r="AN56" i="23"/>
  <c r="AR61" i="23"/>
  <c r="AB61" i="23"/>
  <c r="AN63" i="23"/>
  <c r="AT66" i="23"/>
  <c r="AJ66" i="23"/>
  <c r="AQ75" i="23"/>
  <c r="AQ78" i="23"/>
  <c r="AT78" i="23"/>
  <c r="AJ78" i="23"/>
  <c r="AN79" i="23"/>
  <c r="AQ82" i="23"/>
  <c r="AT82" i="23"/>
  <c r="AJ82" i="23"/>
  <c r="AN83" i="23"/>
  <c r="AQ84" i="23"/>
  <c r="AT84" i="23"/>
  <c r="AJ84" i="23"/>
  <c r="AN84" i="23"/>
  <c r="AR87" i="23"/>
  <c r="AC88" i="23"/>
  <c r="AO88" i="23"/>
  <c r="AQ96" i="23"/>
  <c r="AT96" i="23"/>
  <c r="AJ96" i="23"/>
  <c r="AN96" i="23"/>
  <c r="AQ97" i="23"/>
  <c r="AR99" i="23"/>
  <c r="AQ103" i="23"/>
  <c r="AR107" i="23"/>
  <c r="AC108" i="23"/>
  <c r="AO108" i="23"/>
  <c r="AP112" i="23"/>
  <c r="AP114" i="23"/>
  <c r="AC116" i="23"/>
  <c r="AO116" i="23"/>
  <c r="AV116" i="23" s="1"/>
  <c r="AO118" i="23"/>
  <c r="AV118" i="23" s="1"/>
  <c r="AC118" i="23"/>
  <c r="AU120" i="23"/>
  <c r="AQ122" i="23"/>
  <c r="AO124" i="23"/>
  <c r="AP126" i="23"/>
  <c r="AQ132" i="23"/>
  <c r="AT132" i="23"/>
  <c r="AJ132" i="23"/>
  <c r="AB135" i="23"/>
  <c r="AR135" i="23"/>
  <c r="AB136" i="23"/>
  <c r="AR136" i="23"/>
  <c r="AC156" i="23"/>
  <c r="AO156" i="23"/>
  <c r="AQ52" i="22"/>
  <c r="AP248" i="23"/>
  <c r="AP236" i="23"/>
  <c r="AP251" i="23"/>
  <c r="AP247" i="23"/>
  <c r="AP239" i="23"/>
  <c r="AP235" i="23"/>
  <c r="AP254" i="23"/>
  <c r="AP250" i="23"/>
  <c r="AP246" i="23"/>
  <c r="AP242" i="23"/>
  <c r="AP253" i="23"/>
  <c r="AP245" i="23"/>
  <c r="AP237" i="23"/>
  <c r="AP223" i="23"/>
  <c r="AP233" i="23"/>
  <c r="AP229" i="23"/>
  <c r="AP225" i="23"/>
  <c r="AP232" i="23"/>
  <c r="AP228" i="23"/>
  <c r="AP224" i="23"/>
  <c r="AP217" i="23"/>
  <c r="AP221" i="23"/>
  <c r="AP220" i="23"/>
  <c r="AP212" i="23"/>
  <c r="AP214" i="23"/>
  <c r="AP198" i="23"/>
  <c r="AP195" i="23"/>
  <c r="AP192" i="23"/>
  <c r="AP189" i="23"/>
  <c r="AP167" i="23"/>
  <c r="AP163" i="23"/>
  <c r="AP144" i="23"/>
  <c r="AP136" i="23"/>
  <c r="AP200" i="23"/>
  <c r="AP161" i="23"/>
  <c r="AP157" i="23"/>
  <c r="AP188" i="23"/>
  <c r="AP177" i="23"/>
  <c r="AP173" i="23"/>
  <c r="AP155" i="23"/>
  <c r="AP218" i="23"/>
  <c r="AP180" i="23"/>
  <c r="AP172" i="23"/>
  <c r="AP168" i="23"/>
  <c r="AP146" i="23"/>
  <c r="AP145" i="23"/>
  <c r="AP135" i="23"/>
  <c r="AP131" i="23"/>
  <c r="AP127" i="23"/>
  <c r="AP65" i="23"/>
  <c r="AP57" i="23"/>
  <c r="AP53" i="23"/>
  <c r="AP201" i="23"/>
  <c r="AP182" i="23"/>
  <c r="AP113" i="23"/>
  <c r="AP97" i="23"/>
  <c r="AP89" i="23"/>
  <c r="AP73" i="23"/>
  <c r="AP69" i="23"/>
  <c r="AP178" i="23"/>
  <c r="AP196" i="23"/>
  <c r="AP170" i="23"/>
  <c r="AP129" i="23"/>
  <c r="AP107" i="23"/>
  <c r="AP103" i="23"/>
  <c r="AP91" i="23"/>
  <c r="AP87" i="23"/>
  <c r="AP83" i="23"/>
  <c r="AP71" i="23"/>
  <c r="AP51" i="23"/>
  <c r="AP174" i="23"/>
  <c r="AP132" i="23"/>
  <c r="AP128" i="23"/>
  <c r="AP124" i="23"/>
  <c r="AP106" i="23"/>
  <c r="AP102" i="23"/>
  <c r="AP86" i="23"/>
  <c r="AP54" i="23"/>
  <c r="AQ9" i="23"/>
  <c r="AJ11" i="23"/>
  <c r="AQ13" i="23"/>
  <c r="AJ15" i="23"/>
  <c r="AQ17" i="23"/>
  <c r="AP18" i="23"/>
  <c r="AQ21" i="23"/>
  <c r="AD24" i="23"/>
  <c r="AU24" i="23"/>
  <c r="AD28" i="23"/>
  <c r="AU28" i="23"/>
  <c r="AP30" i="23"/>
  <c r="AB36" i="23"/>
  <c r="AJ39" i="23"/>
  <c r="AB40" i="23"/>
  <c r="AP42" i="23"/>
  <c r="AO44" i="23"/>
  <c r="AR45" i="23"/>
  <c r="AB45" i="23"/>
  <c r="AP45" i="23"/>
  <c r="AC47" i="23"/>
  <c r="AQ48" i="23"/>
  <c r="AN50" i="23"/>
  <c r="AR59" i="23"/>
  <c r="AB59" i="23"/>
  <c r="AR60" i="23"/>
  <c r="AN66" i="23"/>
  <c r="AN67" i="23"/>
  <c r="AQ69" i="23"/>
  <c r="AQ73" i="23"/>
  <c r="AR75" i="23"/>
  <c r="AN78" i="23"/>
  <c r="AN82" i="23"/>
  <c r="AP84" i="23"/>
  <c r="AO86" i="23"/>
  <c r="AN87" i="23"/>
  <c r="AQ88" i="23"/>
  <c r="AT88" i="23"/>
  <c r="AJ88" i="23"/>
  <c r="AN88" i="23"/>
  <c r="AQ89" i="23"/>
  <c r="AR91" i="23"/>
  <c r="AC92" i="23"/>
  <c r="AO92" i="23"/>
  <c r="AV92" i="23" s="1"/>
  <c r="AP96" i="23"/>
  <c r="AO106" i="23"/>
  <c r="AN107" i="23"/>
  <c r="AQ108" i="23"/>
  <c r="AT108" i="23"/>
  <c r="AJ108" i="23"/>
  <c r="AN108" i="23"/>
  <c r="AU110" i="23"/>
  <c r="AQ111" i="23"/>
  <c r="AU114" i="23"/>
  <c r="AQ116" i="23"/>
  <c r="AT116" i="23"/>
  <c r="AJ116" i="23"/>
  <c r="AN116" i="23"/>
  <c r="AQ118" i="23"/>
  <c r="AN122" i="23"/>
  <c r="AQ124" i="23"/>
  <c r="AT124" i="23"/>
  <c r="AJ124" i="23"/>
  <c r="AU126" i="23"/>
  <c r="AU128" i="23"/>
  <c r="AN132" i="23"/>
  <c r="AR134" i="23"/>
  <c r="AB138" i="23"/>
  <c r="AR138" i="23"/>
  <c r="AQ141" i="23"/>
  <c r="AN144" i="23"/>
  <c r="AQ170" i="23"/>
  <c r="AN11" i="23"/>
  <c r="AN15" i="23"/>
  <c r="AP19" i="23"/>
  <c r="AP23" i="23"/>
  <c r="AP31" i="23"/>
  <c r="AB33" i="23"/>
  <c r="AC36" i="23"/>
  <c r="AB37" i="23"/>
  <c r="AD39" i="23"/>
  <c r="AN39" i="23"/>
  <c r="AU39" i="23"/>
  <c r="AC40" i="23"/>
  <c r="AB41" i="23"/>
  <c r="AQ42" i="23"/>
  <c r="AP44" i="23"/>
  <c r="AQ45" i="23"/>
  <c r="AN51" i="23"/>
  <c r="AU53" i="23"/>
  <c r="AU56" i="23"/>
  <c r="AO60" i="23"/>
  <c r="AV60" i="23" s="1"/>
  <c r="AC60" i="23"/>
  <c r="AQ61" i="23"/>
  <c r="AR65" i="23"/>
  <c r="AB65" i="23"/>
  <c r="AC68" i="23"/>
  <c r="AO68" i="23"/>
  <c r="AV68" i="23" s="1"/>
  <c r="AT68" i="23"/>
  <c r="AJ68" i="23"/>
  <c r="AN68" i="23"/>
  <c r="AC72" i="23"/>
  <c r="AO72" i="23"/>
  <c r="AT72" i="23"/>
  <c r="AJ72" i="23"/>
  <c r="AN72" i="23"/>
  <c r="AN75" i="23"/>
  <c r="AQ86" i="23"/>
  <c r="AT86" i="23"/>
  <c r="AJ86" i="23"/>
  <c r="AP88" i="23"/>
  <c r="AN91" i="23"/>
  <c r="AQ92" i="23"/>
  <c r="AT92" i="23"/>
  <c r="AJ92" i="23"/>
  <c r="AN92" i="23"/>
  <c r="AQ95" i="23"/>
  <c r="AC100" i="23"/>
  <c r="AO100" i="23"/>
  <c r="AV100" i="23" s="1"/>
  <c r="AU102" i="23"/>
  <c r="AQ106" i="23"/>
  <c r="AT106" i="23"/>
  <c r="AJ106" i="23"/>
  <c r="AP108" i="23"/>
  <c r="AR111" i="23"/>
  <c r="AR113" i="23"/>
  <c r="AB113" i="23"/>
  <c r="AQ117" i="23"/>
  <c r="AN118" i="23"/>
  <c r="AQ120" i="23"/>
  <c r="AT120" i="23"/>
  <c r="AJ120" i="23"/>
  <c r="AN124" i="23"/>
  <c r="AR127" i="23"/>
  <c r="AB127" i="23"/>
  <c r="AR129" i="23"/>
  <c r="AO134" i="23"/>
  <c r="AV134" i="23" s="1"/>
  <c r="AC134" i="23"/>
  <c r="AQ136" i="23"/>
  <c r="AN138" i="23"/>
  <c r="AJ138" i="23"/>
  <c r="AR143" i="23"/>
  <c r="AU143" i="23"/>
  <c r="AR153" i="23"/>
  <c r="AB153" i="23"/>
  <c r="AN36" i="23"/>
  <c r="AN40" i="23"/>
  <c r="AU40" i="23"/>
  <c r="AT42" i="23"/>
  <c r="AT48" i="23"/>
  <c r="AJ48" i="23"/>
  <c r="AU48" i="23"/>
  <c r="AN54" i="23"/>
  <c r="AR57" i="23"/>
  <c r="AB57" i="23"/>
  <c r="AQ60" i="23"/>
  <c r="AN60" i="23"/>
  <c r="AU62" i="23"/>
  <c r="AQ68" i="23"/>
  <c r="AP68" i="23"/>
  <c r="AN71" i="23"/>
  <c r="AQ72" i="23"/>
  <c r="AP72" i="23"/>
  <c r="AC76" i="23"/>
  <c r="AO76" i="23"/>
  <c r="AR81" i="23"/>
  <c r="AB81" i="23"/>
  <c r="AN86" i="23"/>
  <c r="AP92" i="23"/>
  <c r="AR95" i="23"/>
  <c r="AR97" i="23"/>
  <c r="AB97" i="23"/>
  <c r="AQ100" i="23"/>
  <c r="AT100" i="23"/>
  <c r="AJ100" i="23"/>
  <c r="AN100" i="23"/>
  <c r="AR103" i="23"/>
  <c r="AN106" i="23"/>
  <c r="AQ110" i="23"/>
  <c r="AT110" i="23"/>
  <c r="AJ110" i="23"/>
  <c r="AN111" i="23"/>
  <c r="AN113" i="23"/>
  <c r="AO114" i="23"/>
  <c r="AC114" i="23"/>
  <c r="AN120" i="23"/>
  <c r="AU122" i="23"/>
  <c r="AO126" i="23"/>
  <c r="AV126" i="23" s="1"/>
  <c r="AC126" i="23"/>
  <c r="AO128" i="23"/>
  <c r="AN129" i="23"/>
  <c r="AQ134" i="23"/>
  <c r="AN134" i="23"/>
  <c r="AR146" i="23"/>
  <c r="AR160" i="23"/>
  <c r="AQ161" i="23"/>
  <c r="AN161" i="23"/>
  <c r="AO167" i="23"/>
  <c r="AV167" i="23" s="1"/>
  <c r="AB50" i="22"/>
  <c r="AB54" i="22"/>
  <c r="AU237" i="23"/>
  <c r="AU233" i="23"/>
  <c r="AU229" i="23"/>
  <c r="AU225" i="23"/>
  <c r="AU248" i="23"/>
  <c r="AU240" i="23"/>
  <c r="AU236" i="23"/>
  <c r="AU232" i="23"/>
  <c r="AU228" i="23"/>
  <c r="AU224" i="23"/>
  <c r="AU255" i="23"/>
  <c r="AU251" i="23"/>
  <c r="AU247" i="23"/>
  <c r="AU243" i="23"/>
  <c r="AU239" i="23"/>
  <c r="AU235" i="23"/>
  <c r="AU254" i="23"/>
  <c r="AU250" i="23"/>
  <c r="AU246" i="23"/>
  <c r="AU242" i="23"/>
  <c r="AU253" i="23"/>
  <c r="AU245" i="23"/>
  <c r="AU231" i="23"/>
  <c r="AU227" i="23"/>
  <c r="AU217" i="23"/>
  <c r="AU213" i="23"/>
  <c r="AU209" i="23"/>
  <c r="AU201" i="23"/>
  <c r="AU197" i="23"/>
  <c r="AU220" i="23"/>
  <c r="AU216" i="23"/>
  <c r="AU212" i="23"/>
  <c r="AU208" i="23"/>
  <c r="AU204" i="23"/>
  <c r="AU200" i="23"/>
  <c r="AU196" i="23"/>
  <c r="AU192" i="23"/>
  <c r="AU188" i="23"/>
  <c r="AU207" i="23"/>
  <c r="AU203" i="23"/>
  <c r="AU218" i="23"/>
  <c r="AU214" i="23"/>
  <c r="AU210" i="23"/>
  <c r="AU206" i="23"/>
  <c r="AU181" i="23"/>
  <c r="AU177" i="23"/>
  <c r="AU173" i="23"/>
  <c r="AU169" i="23"/>
  <c r="AU159" i="23"/>
  <c r="AU155" i="23"/>
  <c r="AU151" i="23"/>
  <c r="AU147" i="23"/>
  <c r="AU185" i="23"/>
  <c r="AU184" i="23"/>
  <c r="AU180" i="23"/>
  <c r="AU176" i="23"/>
  <c r="AU172" i="23"/>
  <c r="AU168" i="23"/>
  <c r="AU150" i="23"/>
  <c r="AU146" i="23"/>
  <c r="AU138" i="23"/>
  <c r="AU223" i="23"/>
  <c r="AU221" i="23"/>
  <c r="AU195" i="23"/>
  <c r="AU167" i="23"/>
  <c r="AU163" i="23"/>
  <c r="AU145" i="23"/>
  <c r="AU141" i="23"/>
  <c r="AU190" i="23"/>
  <c r="AU187" i="23"/>
  <c r="AU165" i="23"/>
  <c r="AU161" i="23"/>
  <c r="AU157" i="23"/>
  <c r="AU153" i="23"/>
  <c r="AU193" i="23"/>
  <c r="AU182" i="23"/>
  <c r="AU178" i="23"/>
  <c r="AU174" i="23"/>
  <c r="AU170" i="23"/>
  <c r="AU160" i="23"/>
  <c r="AU156" i="23"/>
  <c r="AU152" i="23"/>
  <c r="AU148" i="23"/>
  <c r="AU189" i="23"/>
  <c r="AU144" i="23"/>
  <c r="AU129" i="23"/>
  <c r="AU111" i="23"/>
  <c r="AU107" i="23"/>
  <c r="AU103" i="23"/>
  <c r="AU99" i="23"/>
  <c r="AU95" i="23"/>
  <c r="AU91" i="23"/>
  <c r="AU87" i="23"/>
  <c r="AU83" i="23"/>
  <c r="AU79" i="23"/>
  <c r="AU75" i="23"/>
  <c r="AU71" i="23"/>
  <c r="AU67" i="23"/>
  <c r="AU63" i="23"/>
  <c r="AU51" i="23"/>
  <c r="AU47" i="23"/>
  <c r="AU198" i="23"/>
  <c r="AU131" i="23"/>
  <c r="AU127" i="23"/>
  <c r="AU123" i="23"/>
  <c r="AU119" i="23"/>
  <c r="AU105" i="23"/>
  <c r="AU81" i="23"/>
  <c r="AU65" i="23"/>
  <c r="AU61" i="23"/>
  <c r="AU57" i="23"/>
  <c r="AU162" i="23"/>
  <c r="AU137" i="23"/>
  <c r="AU117" i="23"/>
  <c r="AU113" i="23"/>
  <c r="AU97" i="23"/>
  <c r="AU93" i="23"/>
  <c r="AU89" i="23"/>
  <c r="AU73" i="23"/>
  <c r="AU69" i="23"/>
  <c r="AU59" i="23"/>
  <c r="AU166" i="23"/>
  <c r="AU140" i="23"/>
  <c r="AU116" i="23"/>
  <c r="AU112" i="23"/>
  <c r="AU108" i="23"/>
  <c r="AU100" i="23"/>
  <c r="AU96" i="23"/>
  <c r="AU92" i="23"/>
  <c r="AU88" i="23"/>
  <c r="AU84" i="23"/>
  <c r="AU76" i="23"/>
  <c r="AU72" i="23"/>
  <c r="AU68" i="23"/>
  <c r="AP3" i="23"/>
  <c r="AU9" i="23"/>
  <c r="AU13" i="23"/>
  <c r="AU17" i="23"/>
  <c r="AB19" i="23"/>
  <c r="AU21" i="23"/>
  <c r="AB23" i="23"/>
  <c r="AJ26" i="23"/>
  <c r="AT26" i="23"/>
  <c r="AB27" i="23"/>
  <c r="AJ30" i="23"/>
  <c r="AT30" i="23"/>
  <c r="AU33" i="23"/>
  <c r="AJ34" i="23"/>
  <c r="AT34" i="23"/>
  <c r="AU37" i="23"/>
  <c r="AP39" i="23"/>
  <c r="AU41" i="23"/>
  <c r="AJ42" i="23"/>
  <c r="AU42" i="23"/>
  <c r="AU45" i="23"/>
  <c r="AN48" i="23"/>
  <c r="AQ50" i="23"/>
  <c r="AN53" i="23"/>
  <c r="AR56" i="23"/>
  <c r="AQ59" i="23"/>
  <c r="AQ62" i="23"/>
  <c r="AQ65" i="23"/>
  <c r="AU66" i="23"/>
  <c r="AQ76" i="23"/>
  <c r="AT76" i="23"/>
  <c r="AJ76" i="23"/>
  <c r="AN76" i="23"/>
  <c r="AU78" i="23"/>
  <c r="AU82" i="23"/>
  <c r="AR89" i="23"/>
  <c r="AB89" i="23"/>
  <c r="AQ91" i="23"/>
  <c r="AN95" i="23"/>
  <c r="AO102" i="23"/>
  <c r="AV102" i="23" s="1"/>
  <c r="AN110" i="23"/>
  <c r="AC112" i="23"/>
  <c r="AO112" i="23"/>
  <c r="AV112" i="23" s="1"/>
  <c r="AQ114" i="23"/>
  <c r="AR117" i="23"/>
  <c r="AB117" i="23"/>
  <c r="AU118" i="23"/>
  <c r="AR123" i="23"/>
  <c r="AB123" i="23"/>
  <c r="AU124" i="23"/>
  <c r="AQ126" i="23"/>
  <c r="AQ128" i="23"/>
  <c r="AT128" i="23"/>
  <c r="AJ128" i="23"/>
  <c r="AR131" i="23"/>
  <c r="AB131" i="23"/>
  <c r="AR144" i="23"/>
  <c r="AC148" i="23"/>
  <c r="AO148" i="23"/>
  <c r="AV148" i="23" s="1"/>
  <c r="AN166" i="23"/>
  <c r="AU34" i="23"/>
  <c r="AP36" i="23"/>
  <c r="AP40" i="23"/>
  <c r="AT44" i="23"/>
  <c r="AJ44" i="23"/>
  <c r="AU44" i="23"/>
  <c r="AN45" i="23"/>
  <c r="AN47" i="23"/>
  <c r="AT47" i="23"/>
  <c r="AU50" i="23"/>
  <c r="AO54" i="23"/>
  <c r="AO56" i="23"/>
  <c r="AV56" i="23" s="1"/>
  <c r="AC56" i="23"/>
  <c r="AQ57" i="23"/>
  <c r="AU60" i="23"/>
  <c r="AT62" i="23"/>
  <c r="AJ62" i="23"/>
  <c r="AQ66" i="23"/>
  <c r="AR69" i="23"/>
  <c r="AB69" i="23"/>
  <c r="AQ71" i="23"/>
  <c r="AR73" i="23"/>
  <c r="AB73" i="23"/>
  <c r="AP76" i="23"/>
  <c r="AR79" i="23"/>
  <c r="AR83" i="23"/>
  <c r="AC84" i="23"/>
  <c r="AO84" i="23"/>
  <c r="AV84" i="23" s="1"/>
  <c r="AU86" i="23"/>
  <c r="AR93" i="23"/>
  <c r="AB93" i="23"/>
  <c r="AC96" i="23"/>
  <c r="AO96" i="23"/>
  <c r="AQ102" i="23"/>
  <c r="AT102" i="23"/>
  <c r="AJ102" i="23"/>
  <c r="AR105" i="23"/>
  <c r="AB105" i="23"/>
  <c r="AU106" i="23"/>
  <c r="AQ112" i="23"/>
  <c r="AT112" i="23"/>
  <c r="AJ112" i="23"/>
  <c r="AN112" i="23"/>
  <c r="AN114" i="23"/>
  <c r="AR119" i="23"/>
  <c r="AB119" i="23"/>
  <c r="AO122" i="23"/>
  <c r="AV122" i="23" s="1"/>
  <c r="AC122" i="23"/>
  <c r="AN126" i="23"/>
  <c r="AN128" i="23"/>
  <c r="AO132" i="23"/>
  <c r="AU134" i="23"/>
  <c r="AU135" i="23"/>
  <c r="AU136" i="23"/>
  <c r="AP137" i="23"/>
  <c r="AN143" i="23"/>
  <c r="AQ145" i="23"/>
  <c r="AB56" i="23"/>
  <c r="AB60" i="23"/>
  <c r="AD68" i="23"/>
  <c r="AD72" i="23"/>
  <c r="AQ81" i="23"/>
  <c r="AQ105" i="23"/>
  <c r="AQ119" i="23"/>
  <c r="AQ123" i="23"/>
  <c r="AQ127" i="23"/>
  <c r="AQ131" i="23"/>
  <c r="AB134" i="23"/>
  <c r="AQ135" i="23"/>
  <c r="AQ137" i="23"/>
  <c r="AC141" i="23"/>
  <c r="AQ147" i="23"/>
  <c r="AC152" i="23"/>
  <c r="AO152" i="23"/>
  <c r="AV152" i="23" s="1"/>
  <c r="AQ155" i="23"/>
  <c r="AQ157" i="23"/>
  <c r="AR161" i="23"/>
  <c r="AB161" i="23"/>
  <c r="AQ165" i="23"/>
  <c r="AN165" i="23"/>
  <c r="AQ166" i="23"/>
  <c r="AR170" i="23"/>
  <c r="AC174" i="23"/>
  <c r="AO174" i="23"/>
  <c r="AN176" i="23"/>
  <c r="AT176" i="23"/>
  <c r="AJ176" i="23"/>
  <c r="AR178" i="23"/>
  <c r="AQ181" i="23"/>
  <c r="AD189" i="23"/>
  <c r="AQ189" i="23"/>
  <c r="AO223" i="23"/>
  <c r="AC223" i="23"/>
  <c r="AJ56" i="23"/>
  <c r="AJ60" i="23"/>
  <c r="AJ114" i="23"/>
  <c r="AJ118" i="23"/>
  <c r="AJ122" i="23"/>
  <c r="AJ126" i="23"/>
  <c r="AJ134" i="23"/>
  <c r="AO145" i="23"/>
  <c r="AV145" i="23" s="1"/>
  <c r="AR148" i="23"/>
  <c r="AQ152" i="23"/>
  <c r="AR156" i="23"/>
  <c r="AQ159" i="23"/>
  <c r="AQ162" i="23"/>
  <c r="AN168" i="23"/>
  <c r="AT168" i="23"/>
  <c r="AJ168" i="23"/>
  <c r="AC170" i="23"/>
  <c r="AO170" i="23"/>
  <c r="AN172" i="23"/>
  <c r="AT172" i="23"/>
  <c r="AJ172" i="23"/>
  <c r="AQ174" i="23"/>
  <c r="AC178" i="23"/>
  <c r="AO178" i="23"/>
  <c r="AR182" i="23"/>
  <c r="AR185" i="23"/>
  <c r="AB188" i="23"/>
  <c r="AR188" i="23"/>
  <c r="AQ193" i="23"/>
  <c r="AC198" i="23"/>
  <c r="AO198" i="23"/>
  <c r="AV198" i="23" s="1"/>
  <c r="AC210" i="23"/>
  <c r="AO210" i="23"/>
  <c r="AV210" i="23" s="1"/>
  <c r="AQ178" i="23"/>
  <c r="AN180" i="23"/>
  <c r="AT180" i="23"/>
  <c r="AJ180" i="23"/>
  <c r="AC182" i="23"/>
  <c r="AO182" i="23"/>
  <c r="AN195" i="23"/>
  <c r="AJ195" i="23"/>
  <c r="AO200" i="23"/>
  <c r="AV200" i="23" s="1"/>
  <c r="AC200" i="23"/>
  <c r="AN200" i="23"/>
  <c r="AT200" i="23"/>
  <c r="AJ200" i="23"/>
  <c r="AR237" i="23"/>
  <c r="AO239" i="23"/>
  <c r="AQ243" i="23"/>
  <c r="AQ245" i="23"/>
  <c r="AQ251" i="23"/>
  <c r="AQ253" i="23"/>
  <c r="AB75" i="23"/>
  <c r="AC78" i="23"/>
  <c r="AB79" i="23"/>
  <c r="AC82" i="23"/>
  <c r="AB83" i="23"/>
  <c r="AC86" i="23"/>
  <c r="AB87" i="23"/>
  <c r="AB91" i="23"/>
  <c r="AB95" i="23"/>
  <c r="AB99" i="23"/>
  <c r="AC102" i="23"/>
  <c r="AB103" i="23"/>
  <c r="AC106" i="23"/>
  <c r="AB107" i="23"/>
  <c r="AC110" i="23"/>
  <c r="AB111" i="23"/>
  <c r="AC120" i="23"/>
  <c r="AC124" i="23"/>
  <c r="AC128" i="23"/>
  <c r="AB129" i="23"/>
  <c r="AC132" i="23"/>
  <c r="AR140" i="23"/>
  <c r="AB140" i="23"/>
  <c r="AQ143" i="23"/>
  <c r="AT143" i="23"/>
  <c r="AJ143" i="23"/>
  <c r="AN145" i="23"/>
  <c r="AN146" i="23"/>
  <c r="AT146" i="23"/>
  <c r="AJ146" i="23"/>
  <c r="AQ148" i="23"/>
  <c r="AN150" i="23"/>
  <c r="AT150" i="23"/>
  <c r="AJ150" i="23"/>
  <c r="AN153" i="23"/>
  <c r="AQ156" i="23"/>
  <c r="AC160" i="23"/>
  <c r="AO160" i="23"/>
  <c r="AV160" i="23" s="1"/>
  <c r="AO163" i="23"/>
  <c r="AN167" i="23"/>
  <c r="AR169" i="23"/>
  <c r="AR173" i="23"/>
  <c r="AQ182" i="23"/>
  <c r="AN184" i="23"/>
  <c r="AT184" i="23"/>
  <c r="AJ184" i="23"/>
  <c r="AQ185" i="23"/>
  <c r="AQ187" i="23"/>
  <c r="AN192" i="23"/>
  <c r="AJ192" i="23"/>
  <c r="AT195" i="23"/>
  <c r="AQ153" i="23"/>
  <c r="AR157" i="23"/>
  <c r="AB157" i="23"/>
  <c r="AQ160" i="23"/>
  <c r="AN163" i="23"/>
  <c r="AR165" i="23"/>
  <c r="AB165" i="23"/>
  <c r="AR177" i="23"/>
  <c r="AR181" i="23"/>
  <c r="AT189" i="23"/>
  <c r="AJ189" i="23"/>
  <c r="AN189" i="23"/>
  <c r="AO192" i="23"/>
  <c r="AV192" i="23" s="1"/>
  <c r="AR196" i="23"/>
  <c r="AN207" i="23"/>
  <c r="AR217" i="23"/>
  <c r="AN217" i="23"/>
  <c r="AR225" i="23"/>
  <c r="AO137" i="23"/>
  <c r="AN141" i="23"/>
  <c r="AR152" i="23"/>
  <c r="AN157" i="23"/>
  <c r="AR159" i="23"/>
  <c r="AQ169" i="23"/>
  <c r="AR174" i="23"/>
  <c r="AQ177" i="23"/>
  <c r="AD192" i="23"/>
  <c r="AQ192" i="23"/>
  <c r="AD197" i="23"/>
  <c r="AQ197" i="23"/>
  <c r="AD201" i="23"/>
  <c r="AQ201" i="23"/>
  <c r="AB144" i="23"/>
  <c r="AO147" i="23"/>
  <c r="AV147" i="23" s="1"/>
  <c r="AD148" i="23"/>
  <c r="AO151" i="23"/>
  <c r="AV151" i="23" s="1"/>
  <c r="AD152" i="23"/>
  <c r="AJ153" i="23"/>
  <c r="AT153" i="23"/>
  <c r="AO155" i="23"/>
  <c r="AV155" i="23" s="1"/>
  <c r="AD156" i="23"/>
  <c r="AJ157" i="23"/>
  <c r="AT157" i="23"/>
  <c r="AO159" i="23"/>
  <c r="AV159" i="23" s="1"/>
  <c r="AJ161" i="23"/>
  <c r="AT161" i="23"/>
  <c r="AQ163" i="23"/>
  <c r="AJ165" i="23"/>
  <c r="AT165" i="23"/>
  <c r="AQ167" i="23"/>
  <c r="AO169" i="23"/>
  <c r="AV169" i="23" s="1"/>
  <c r="AD170" i="23"/>
  <c r="AO173" i="23"/>
  <c r="AV173" i="23" s="1"/>
  <c r="AD174" i="23"/>
  <c r="AO177" i="23"/>
  <c r="AO181" i="23"/>
  <c r="AV181" i="23" s="1"/>
  <c r="AO185" i="23"/>
  <c r="AV185" i="23" s="1"/>
  <c r="AT193" i="23"/>
  <c r="AJ193" i="23"/>
  <c r="AO195" i="23"/>
  <c r="AQ195" i="23"/>
  <c r="AN196" i="23"/>
  <c r="AR201" i="23"/>
  <c r="AB201" i="23"/>
  <c r="AN201" i="23"/>
  <c r="AQ206" i="23"/>
  <c r="AQ209" i="23"/>
  <c r="AQ218" i="23"/>
  <c r="AO220" i="23"/>
  <c r="AN220" i="23"/>
  <c r="AT220" i="23"/>
  <c r="AJ220" i="23"/>
  <c r="AQ229" i="23"/>
  <c r="AN233" i="23"/>
  <c r="AQ146" i="23"/>
  <c r="AQ150" i="23"/>
  <c r="AQ168" i="23"/>
  <c r="AQ172" i="23"/>
  <c r="AQ176" i="23"/>
  <c r="AQ180" i="23"/>
  <c r="AQ184" i="23"/>
  <c r="AC190" i="23"/>
  <c r="AN197" i="23"/>
  <c r="AT197" i="23"/>
  <c r="AJ197" i="23"/>
  <c r="AR198" i="23"/>
  <c r="AB198" i="23"/>
  <c r="AO201" i="23"/>
  <c r="AN208" i="23"/>
  <c r="AT208" i="23"/>
  <c r="AJ208" i="23"/>
  <c r="AR210" i="23"/>
  <c r="AQ233" i="23"/>
  <c r="AB159" i="23"/>
  <c r="AB169" i="23"/>
  <c r="AB173" i="23"/>
  <c r="AB177" i="23"/>
  <c r="AB181" i="23"/>
  <c r="AB185" i="23"/>
  <c r="AC195" i="23"/>
  <c r="AQ196" i="23"/>
  <c r="AQ210" i="23"/>
  <c r="AO212" i="23"/>
  <c r="AN212" i="23"/>
  <c r="AT212" i="23"/>
  <c r="AJ212" i="23"/>
  <c r="AR214" i="23"/>
  <c r="AO221" i="23"/>
  <c r="AD228" i="23"/>
  <c r="AQ228" i="23"/>
  <c r="AD232" i="23"/>
  <c r="AQ232" i="23"/>
  <c r="AJ147" i="23"/>
  <c r="AB148" i="23"/>
  <c r="AJ151" i="23"/>
  <c r="AB152" i="23"/>
  <c r="AJ155" i="23"/>
  <c r="AB156" i="23"/>
  <c r="AJ159" i="23"/>
  <c r="AB160" i="23"/>
  <c r="AJ169" i="23"/>
  <c r="AB170" i="23"/>
  <c r="AJ173" i="23"/>
  <c r="AB174" i="23"/>
  <c r="AJ177" i="23"/>
  <c r="AB178" i="23"/>
  <c r="AJ181" i="23"/>
  <c r="AB182" i="23"/>
  <c r="AN188" i="23"/>
  <c r="AT188" i="23"/>
  <c r="AO189" i="23"/>
  <c r="AV189" i="23" s="1"/>
  <c r="AR190" i="23"/>
  <c r="AB190" i="23"/>
  <c r="AC192" i="23"/>
  <c r="AQ200" i="23"/>
  <c r="AN203" i="23"/>
  <c r="AO204" i="23"/>
  <c r="AV204" i="23" s="1"/>
  <c r="AC204" i="23"/>
  <c r="AN204" i="23"/>
  <c r="AT204" i="23"/>
  <c r="AJ204" i="23"/>
  <c r="AR209" i="23"/>
  <c r="AN209" i="23"/>
  <c r="AC214" i="23"/>
  <c r="AO214" i="23"/>
  <c r="AR218" i="23"/>
  <c r="AQ221" i="23"/>
  <c r="AD221" i="23"/>
  <c r="AR229" i="23"/>
  <c r="AO196" i="23"/>
  <c r="AR213" i="23"/>
  <c r="AN213" i="23"/>
  <c r="AQ214" i="23"/>
  <c r="AN216" i="23"/>
  <c r="AT216" i="23"/>
  <c r="AJ216" i="23"/>
  <c r="AC218" i="23"/>
  <c r="AO218" i="23"/>
  <c r="AV218" i="23" s="1"/>
  <c r="AQ227" i="23"/>
  <c r="AN229" i="23"/>
  <c r="AT229" i="23"/>
  <c r="AJ229" i="23"/>
  <c r="AQ231" i="23"/>
  <c r="AQ207" i="23"/>
  <c r="AO209" i="23"/>
  <c r="AV209" i="23" s="1"/>
  <c r="AT227" i="23"/>
  <c r="AJ227" i="23"/>
  <c r="AR228" i="23"/>
  <c r="AT231" i="23"/>
  <c r="AJ231" i="23"/>
  <c r="AR232" i="23"/>
  <c r="AR233" i="23"/>
  <c r="AR236" i="23"/>
  <c r="AQ254" i="23"/>
  <c r="AQ204" i="23"/>
  <c r="AJ206" i="23"/>
  <c r="AQ208" i="23"/>
  <c r="AQ212" i="23"/>
  <c r="AQ216" i="23"/>
  <c r="AQ220" i="23"/>
  <c r="AR221" i="23"/>
  <c r="AQ225" i="23"/>
  <c r="AT225" i="23"/>
  <c r="AJ225" i="23"/>
  <c r="AN227" i="23"/>
  <c r="AO228" i="23"/>
  <c r="AV228" i="23" s="1"/>
  <c r="AN231" i="23"/>
  <c r="AO232" i="23"/>
  <c r="AO236" i="23"/>
  <c r="AV236" i="23" s="1"/>
  <c r="AO245" i="23"/>
  <c r="AQ246" i="23"/>
  <c r="AN246" i="23"/>
  <c r="AO251" i="23"/>
  <c r="AC208" i="23"/>
  <c r="AB209" i="23"/>
  <c r="AC212" i="23"/>
  <c r="AB213" i="23"/>
  <c r="AC216" i="23"/>
  <c r="AB217" i="23"/>
  <c r="AC220" i="23"/>
  <c r="AT221" i="23"/>
  <c r="AJ221" i="23"/>
  <c r="AT223" i="23"/>
  <c r="AJ223" i="23"/>
  <c r="AR224" i="23"/>
  <c r="AB224" i="23"/>
  <c r="AO225" i="23"/>
  <c r="AC228" i="23"/>
  <c r="AB229" i="23"/>
  <c r="AO229" i="23"/>
  <c r="AB233" i="23"/>
  <c r="AO237" i="23"/>
  <c r="AV237" i="23" s="1"/>
  <c r="AN237" i="23"/>
  <c r="AQ239" i="23"/>
  <c r="AR240" i="23"/>
  <c r="AO247" i="23"/>
  <c r="AV247" i="23" s="1"/>
  <c r="AN247" i="23"/>
  <c r="AR250" i="23"/>
  <c r="AQ255" i="23"/>
  <c r="AJ201" i="23"/>
  <c r="AT201" i="23"/>
  <c r="AJ209" i="23"/>
  <c r="AT209" i="23"/>
  <c r="AB210" i="23"/>
  <c r="AJ213" i="23"/>
  <c r="AT213" i="23"/>
  <c r="AB214" i="23"/>
  <c r="AJ217" i="23"/>
  <c r="AT217" i="23"/>
  <c r="AB218" i="23"/>
  <c r="AC221" i="23"/>
  <c r="AN221" i="23"/>
  <c r="AN223" i="23"/>
  <c r="AO235" i="23"/>
  <c r="AN235" i="23"/>
  <c r="AQ237" i="23"/>
  <c r="AQ247" i="23"/>
  <c r="AR248" i="23"/>
  <c r="AN250" i="23"/>
  <c r="AR254" i="23"/>
  <c r="AQ235" i="23"/>
  <c r="AQ242" i="23"/>
  <c r="AN242" i="23"/>
  <c r="AO248" i="23"/>
  <c r="AV248" i="23" s="1"/>
  <c r="AQ250" i="23"/>
  <c r="AN254" i="23"/>
  <c r="AQ236" i="23"/>
  <c r="AQ240" i="23"/>
  <c r="AJ242" i="23"/>
  <c r="AT242" i="23"/>
  <c r="AJ246" i="23"/>
  <c r="AT246" i="23"/>
  <c r="AQ248" i="23"/>
  <c r="AU49" i="24"/>
  <c r="AU47" i="24"/>
  <c r="AU43" i="24"/>
  <c r="AU33" i="24"/>
  <c r="AU29" i="24"/>
  <c r="AU25" i="24"/>
  <c r="AU21" i="24"/>
  <c r="AU42" i="24"/>
  <c r="AU32" i="24"/>
  <c r="AU28" i="24"/>
  <c r="AU24" i="24"/>
  <c r="AU41" i="24"/>
  <c r="AU31" i="24"/>
  <c r="AU23" i="24"/>
  <c r="AU19" i="24"/>
  <c r="AU15" i="24"/>
  <c r="AU40" i="24"/>
  <c r="AU36" i="24"/>
  <c r="AU18" i="24"/>
  <c r="AU45" i="24"/>
  <c r="AU39" i="24"/>
  <c r="AU35" i="24"/>
  <c r="AU13" i="24"/>
  <c r="AU48" i="24"/>
  <c r="AU44" i="24"/>
  <c r="AU38" i="24"/>
  <c r="AU34" i="24"/>
  <c r="AU26" i="24"/>
  <c r="AR7" i="24"/>
  <c r="AQ8" i="24"/>
  <c r="AP9" i="24"/>
  <c r="AV9" i="24" s="1"/>
  <c r="AR11" i="24"/>
  <c r="AQ12" i="24"/>
  <c r="AN13" i="24"/>
  <c r="AQ14" i="24"/>
  <c r="AC15" i="24"/>
  <c r="AU16" i="24"/>
  <c r="AO18" i="24"/>
  <c r="AV18" i="24" s="1"/>
  <c r="AC18" i="24"/>
  <c r="AN18" i="24"/>
  <c r="AT18" i="24"/>
  <c r="AJ18" i="24"/>
  <c r="AQ19" i="24"/>
  <c r="AP20" i="24"/>
  <c r="AR23" i="24"/>
  <c r="AN23" i="24"/>
  <c r="AR25" i="24"/>
  <c r="AB25" i="24"/>
  <c r="AQ29" i="24"/>
  <c r="AR33" i="24"/>
  <c r="AQ35" i="24"/>
  <c r="AN35" i="24"/>
  <c r="AQ40" i="24"/>
  <c r="AR41" i="24"/>
  <c r="AC227" i="23"/>
  <c r="AB228" i="23"/>
  <c r="AC231" i="23"/>
  <c r="AB232" i="23"/>
  <c r="AC235" i="23"/>
  <c r="AJ235" i="23"/>
  <c r="AT235" i="23"/>
  <c r="AB236" i="23"/>
  <c r="AC239" i="23"/>
  <c r="AJ239" i="23"/>
  <c r="AB240" i="23"/>
  <c r="AD242" i="23"/>
  <c r="AC243" i="23"/>
  <c r="AJ243" i="23"/>
  <c r="AD246" i="23"/>
  <c r="AC247" i="23"/>
  <c r="AJ247" i="23"/>
  <c r="AT247" i="23"/>
  <c r="AB248" i="23"/>
  <c r="AD250" i="23"/>
  <c r="AC251" i="23"/>
  <c r="AJ251" i="23"/>
  <c r="AO253" i="23"/>
  <c r="AV253" i="23" s="1"/>
  <c r="AD254" i="23"/>
  <c r="AC255" i="23"/>
  <c r="AJ255" i="23"/>
  <c r="AQ3" i="24"/>
  <c r="AD6" i="24"/>
  <c r="AU6" i="24"/>
  <c r="AC7" i="24"/>
  <c r="AJ7" i="24"/>
  <c r="AB8" i="24"/>
  <c r="AC11" i="24"/>
  <c r="AJ11" i="24"/>
  <c r="AB12" i="24"/>
  <c r="AB13" i="24"/>
  <c r="AJ13" i="24"/>
  <c r="AR14" i="24"/>
  <c r="AP15" i="24"/>
  <c r="AV15" i="24" s="1"/>
  <c r="AQ16" i="24"/>
  <c r="AT16" i="24"/>
  <c r="AJ16" i="24"/>
  <c r="AU20" i="24"/>
  <c r="AQ23" i="24"/>
  <c r="AO34" i="24"/>
  <c r="AO39" i="24"/>
  <c r="AV39" i="24" s="1"/>
  <c r="AQ43" i="24"/>
  <c r="AQ49" i="24"/>
  <c r="AV13" i="25"/>
  <c r="AC236" i="23"/>
  <c r="AB237" i="23"/>
  <c r="AD239" i="23"/>
  <c r="AC240" i="23"/>
  <c r="AD243" i="23"/>
  <c r="AD247" i="23"/>
  <c r="AC248" i="23"/>
  <c r="AO23" i="24"/>
  <c r="AO48" i="24"/>
  <c r="AO47" i="24"/>
  <c r="AO43" i="24"/>
  <c r="AO29" i="24"/>
  <c r="AN47" i="24"/>
  <c r="AN43" i="24"/>
  <c r="AN33" i="24"/>
  <c r="AN29" i="24"/>
  <c r="AN25" i="24"/>
  <c r="AN21" i="24"/>
  <c r="AN42" i="24"/>
  <c r="AN32" i="24"/>
  <c r="AN28" i="24"/>
  <c r="AN24" i="24"/>
  <c r="AN41" i="24"/>
  <c r="AN31" i="24"/>
  <c r="AN48" i="24"/>
  <c r="AN44" i="24"/>
  <c r="AN38" i="24"/>
  <c r="AN34" i="24"/>
  <c r="AN26" i="24"/>
  <c r="AO6" i="24"/>
  <c r="AV6" i="24" s="1"/>
  <c r="AN7" i="24"/>
  <c r="AU7" i="24"/>
  <c r="AJ8" i="24"/>
  <c r="AR9" i="24"/>
  <c r="AN11" i="24"/>
  <c r="AU11" i="24"/>
  <c r="AO13" i="24"/>
  <c r="AO14" i="24"/>
  <c r="AC14" i="24"/>
  <c r="AU14" i="24"/>
  <c r="AN16" i="24"/>
  <c r="AQ18" i="24"/>
  <c r="AR21" i="24"/>
  <c r="AV21" i="24" s="1"/>
  <c r="AB21" i="24"/>
  <c r="AQ25" i="24"/>
  <c r="AQ26" i="24"/>
  <c r="AR28" i="24"/>
  <c r="AR32" i="24"/>
  <c r="AQ33" i="24"/>
  <c r="AQ34" i="24"/>
  <c r="AQ39" i="24"/>
  <c r="AN39" i="24"/>
  <c r="AR42" i="24"/>
  <c r="AO45" i="24"/>
  <c r="AR47" i="24"/>
  <c r="AQ48" i="24"/>
  <c r="AV12" i="25"/>
  <c r="AJ233" i="23"/>
  <c r="AT233" i="23"/>
  <c r="AC237" i="23"/>
  <c r="AJ237" i="23"/>
  <c r="AT237" i="23"/>
  <c r="AP23" i="24"/>
  <c r="AP19" i="24"/>
  <c r="AP40" i="24"/>
  <c r="AP45" i="24"/>
  <c r="AP39" i="24"/>
  <c r="AP35" i="24"/>
  <c r="AP13" i="24"/>
  <c r="AP48" i="24"/>
  <c r="AP44" i="24"/>
  <c r="AP38" i="24"/>
  <c r="AP34" i="24"/>
  <c r="AP47" i="24"/>
  <c r="AP43" i="24"/>
  <c r="AP29" i="24"/>
  <c r="AP25" i="24"/>
  <c r="AP21" i="24"/>
  <c r="AP42" i="24"/>
  <c r="AP28" i="24"/>
  <c r="AU3" i="24"/>
  <c r="AP6" i="24"/>
  <c r="AU8" i="24"/>
  <c r="AC9" i="24"/>
  <c r="AJ9" i="24"/>
  <c r="AT9" i="24"/>
  <c r="AN12" i="24"/>
  <c r="AU12" i="24"/>
  <c r="AQ13" i="24"/>
  <c r="AT14" i="24"/>
  <c r="AJ14" i="24"/>
  <c r="AR15" i="24"/>
  <c r="AB15" i="24"/>
  <c r="AO16" i="24"/>
  <c r="AV16" i="24" s="1"/>
  <c r="AR20" i="24"/>
  <c r="AR24" i="24"/>
  <c r="AO25" i="24"/>
  <c r="AV25" i="24" s="1"/>
  <c r="AO28" i="24"/>
  <c r="AN36" i="24"/>
  <c r="AO38" i="24"/>
  <c r="AO42" i="24"/>
  <c r="AQ45" i="24"/>
  <c r="AN45" i="24"/>
  <c r="AJ48" i="24"/>
  <c r="AJ47" i="24"/>
  <c r="AJ43" i="24"/>
  <c r="AJ33" i="24"/>
  <c r="AJ29" i="24"/>
  <c r="AJ25" i="24"/>
  <c r="AJ42" i="24"/>
  <c r="AJ32" i="24"/>
  <c r="AJ28" i="24"/>
  <c r="AJ23" i="24"/>
  <c r="AJ19" i="24"/>
  <c r="AJ49" i="24"/>
  <c r="AJ45" i="24"/>
  <c r="AJ39" i="24"/>
  <c r="AJ35" i="24"/>
  <c r="AP7" i="24"/>
  <c r="AV7" i="24" s="1"/>
  <c r="AU9" i="24"/>
  <c r="AP11" i="24"/>
  <c r="AV11" i="24" s="1"/>
  <c r="AN14" i="24"/>
  <c r="AN15" i="24"/>
  <c r="AR19" i="24"/>
  <c r="AB19" i="24"/>
  <c r="AN19" i="24"/>
  <c r="AO20" i="24"/>
  <c r="AV20" i="24" s="1"/>
  <c r="AC20" i="24"/>
  <c r="AQ21" i="24"/>
  <c r="AO24" i="24"/>
  <c r="AC24" i="24"/>
  <c r="AQ28" i="24"/>
  <c r="AR29" i="24"/>
  <c r="AQ32" i="24"/>
  <c r="AQ36" i="24"/>
  <c r="AQ38" i="24"/>
  <c r="AQ42" i="24"/>
  <c r="AO44" i="24"/>
  <c r="AV44" i="24" s="1"/>
  <c r="AQ47" i="24"/>
  <c r="AB250" i="23"/>
  <c r="AB254" i="23"/>
  <c r="AR45" i="24"/>
  <c r="AR39" i="24"/>
  <c r="AR35" i="24"/>
  <c r="AR49" i="24"/>
  <c r="AR48" i="24"/>
  <c r="AR44" i="24"/>
  <c r="AR38" i="24"/>
  <c r="AR34" i="24"/>
  <c r="AR26" i="24"/>
  <c r="AR40" i="24"/>
  <c r="AR36" i="24"/>
  <c r="AO3" i="24"/>
  <c r="AB6" i="24"/>
  <c r="AP8" i="24"/>
  <c r="AV8" i="24" s="1"/>
  <c r="AP12" i="24"/>
  <c r="AV12" i="24" s="1"/>
  <c r="AT13" i="24"/>
  <c r="AP14" i="24"/>
  <c r="AJ15" i="24"/>
  <c r="AO19" i="24"/>
  <c r="AV19" i="24" s="1"/>
  <c r="AQ20" i="24"/>
  <c r="AN20" i="24"/>
  <c r="AJ21" i="24"/>
  <c r="AQ24" i="24"/>
  <c r="AP24" i="24"/>
  <c r="AR31" i="24"/>
  <c r="AO35" i="24"/>
  <c r="AO40" i="24"/>
  <c r="AV40" i="24" s="1"/>
  <c r="AN40" i="24"/>
  <c r="AR43" i="24"/>
  <c r="AQ44" i="24"/>
  <c r="AQ31" i="24"/>
  <c r="AQ41" i="24"/>
  <c r="AQ6" i="25"/>
  <c r="AQ8" i="25"/>
  <c r="AQ14" i="25"/>
  <c r="AR15" i="25"/>
  <c r="AR15" i="26"/>
  <c r="AB15" i="26"/>
  <c r="AP12" i="27"/>
  <c r="AP11" i="27"/>
  <c r="AP7" i="27"/>
  <c r="AP18" i="27"/>
  <c r="AP14" i="27"/>
  <c r="AP13" i="27"/>
  <c r="AP3" i="27"/>
  <c r="AP6" i="27"/>
  <c r="AN13" i="27"/>
  <c r="AQ14" i="27"/>
  <c r="AR18" i="27"/>
  <c r="AR16" i="28"/>
  <c r="AR3" i="28"/>
  <c r="AN6" i="28"/>
  <c r="AT6" i="28"/>
  <c r="AJ6" i="28"/>
  <c r="AQ7" i="28"/>
  <c r="AR11" i="28"/>
  <c r="AR14" i="28"/>
  <c r="AU6" i="29"/>
  <c r="AU3" i="29"/>
  <c r="AB23" i="24"/>
  <c r="AB31" i="24"/>
  <c r="AD35" i="24"/>
  <c r="AC36" i="24"/>
  <c r="AJ36" i="24"/>
  <c r="AT36" i="24"/>
  <c r="AD39" i="24"/>
  <c r="AC40" i="24"/>
  <c r="AJ40" i="24"/>
  <c r="AT40" i="24"/>
  <c r="AB41" i="24"/>
  <c r="AD45" i="24"/>
  <c r="AD49" i="24"/>
  <c r="AR11" i="25"/>
  <c r="AR7" i="25"/>
  <c r="AR3" i="25"/>
  <c r="AR6" i="25"/>
  <c r="AC7" i="25"/>
  <c r="AB8" i="25"/>
  <c r="AD9" i="25"/>
  <c r="AQ11" i="25"/>
  <c r="AR12" i="25"/>
  <c r="AC14" i="25"/>
  <c r="AJ14" i="25"/>
  <c r="AR7" i="26"/>
  <c r="AT8" i="26"/>
  <c r="AJ8" i="26"/>
  <c r="AR11" i="26"/>
  <c r="AB11" i="26"/>
  <c r="AN14" i="26"/>
  <c r="AT14" i="26"/>
  <c r="AJ14" i="26"/>
  <c r="AD7" i="27"/>
  <c r="AO7" i="27"/>
  <c r="AV7" i="27" s="1"/>
  <c r="AR11" i="27"/>
  <c r="AB11" i="27"/>
  <c r="AN12" i="27"/>
  <c r="AJ13" i="27"/>
  <c r="AJ1" i="28"/>
  <c r="AH1" i="28"/>
  <c r="AH2" i="28" s="1"/>
  <c r="AQ6" i="28"/>
  <c r="AC11" i="28"/>
  <c r="AO11" i="28"/>
  <c r="AV11" i="28" s="1"/>
  <c r="AR13" i="28"/>
  <c r="AQ16" i="28"/>
  <c r="AJ6" i="29"/>
  <c r="AB20" i="24"/>
  <c r="AB24" i="24"/>
  <c r="AB28" i="24"/>
  <c r="AJ31" i="24"/>
  <c r="AB32" i="24"/>
  <c r="AD36" i="24"/>
  <c r="AD40" i="24"/>
  <c r="AC41" i="24"/>
  <c r="AJ41" i="24"/>
  <c r="AB42" i="24"/>
  <c r="AH1" i="25"/>
  <c r="AH2" i="25" s="1"/>
  <c r="AU15" i="25"/>
  <c r="AU12" i="25"/>
  <c r="AU8" i="25"/>
  <c r="AU3" i="25"/>
  <c r="AU11" i="25"/>
  <c r="AU7" i="25"/>
  <c r="AV7" i="25" s="1"/>
  <c r="AU6" i="25"/>
  <c r="AQ7" i="25"/>
  <c r="AU13" i="25"/>
  <c r="AP11" i="26"/>
  <c r="AP8" i="26"/>
  <c r="AP7" i="26"/>
  <c r="AV7" i="26" s="1"/>
  <c r="AC6" i="26"/>
  <c r="AT7" i="26"/>
  <c r="AN8" i="26"/>
  <c r="AN10" i="26"/>
  <c r="AT10" i="26"/>
  <c r="AJ10" i="26"/>
  <c r="AO14" i="26"/>
  <c r="AV14" i="26" s="1"/>
  <c r="AR12" i="27"/>
  <c r="AR8" i="27"/>
  <c r="AR13" i="27"/>
  <c r="AR16" i="27"/>
  <c r="AB16" i="27"/>
  <c r="AN16" i="27"/>
  <c r="AR19" i="27"/>
  <c r="AR6" i="28"/>
  <c r="AR9" i="28"/>
  <c r="AV9" i="28" s="1"/>
  <c r="AB9" i="28"/>
  <c r="AQ11" i="28"/>
  <c r="AT13" i="28"/>
  <c r="AR17" i="28"/>
  <c r="AQ18" i="28"/>
  <c r="AJ20" i="24"/>
  <c r="AJ24" i="24"/>
  <c r="AC28" i="24"/>
  <c r="AB29" i="24"/>
  <c r="AC32" i="24"/>
  <c r="AB33" i="24"/>
  <c r="AC42" i="24"/>
  <c r="AB43" i="24"/>
  <c r="AB47" i="24"/>
  <c r="AU9" i="25"/>
  <c r="AV11" i="25"/>
  <c r="AR13" i="25"/>
  <c r="AB13" i="25"/>
  <c r="AJ15" i="25"/>
  <c r="AD8" i="26"/>
  <c r="AC13" i="26"/>
  <c r="AB14" i="26"/>
  <c r="AR7" i="27"/>
  <c r="AB7" i="27"/>
  <c r="AC8" i="27"/>
  <c r="AO12" i="27"/>
  <c r="AT13" i="27"/>
  <c r="AR15" i="27"/>
  <c r="AO16" i="27"/>
  <c r="AC19" i="27"/>
  <c r="AO19" i="27"/>
  <c r="AR8" i="28"/>
  <c r="AB8" i="28"/>
  <c r="AT17" i="28"/>
  <c r="AR18" i="28"/>
  <c r="AT6" i="25"/>
  <c r="AJ6" i="25"/>
  <c r="AR9" i="25"/>
  <c r="AB9" i="25"/>
  <c r="AN12" i="25"/>
  <c r="AT12" i="25"/>
  <c r="AJ12" i="25"/>
  <c r="AR14" i="25"/>
  <c r="AP6" i="26"/>
  <c r="AV6" i="26" s="1"/>
  <c r="AC9" i="26"/>
  <c r="AP9" i="26"/>
  <c r="AQ13" i="26"/>
  <c r="AN6" i="27"/>
  <c r="AT6" i="27"/>
  <c r="AJ6" i="27"/>
  <c r="AN8" i="27"/>
  <c r="AN9" i="27"/>
  <c r="AC15" i="27"/>
  <c r="AO15" i="27"/>
  <c r="AP16" i="27"/>
  <c r="AN18" i="27"/>
  <c r="AT18" i="27"/>
  <c r="AJ18" i="27"/>
  <c r="AP19" i="27"/>
  <c r="AJ11" i="28"/>
  <c r="AJ7" i="28"/>
  <c r="AR7" i="28"/>
  <c r="AQ9" i="28"/>
  <c r="AN14" i="28"/>
  <c r="AT14" i="28"/>
  <c r="AJ14" i="28"/>
  <c r="AR6" i="29"/>
  <c r="AJ26" i="24"/>
  <c r="AJ34" i="24"/>
  <c r="AJ38" i="24"/>
  <c r="AJ44" i="24"/>
  <c r="AN49" i="24"/>
  <c r="AT49" i="24"/>
  <c r="AN6" i="25"/>
  <c r="AN8" i="25"/>
  <c r="AT8" i="25"/>
  <c r="AV8" i="25" s="1"/>
  <c r="AJ8" i="25"/>
  <c r="AQ12" i="25"/>
  <c r="AU14" i="25"/>
  <c r="AU7" i="26"/>
  <c r="AU14" i="26"/>
  <c r="AU10" i="26"/>
  <c r="AU13" i="26"/>
  <c r="AU9" i="26"/>
  <c r="AU8" i="26"/>
  <c r="AO13" i="27"/>
  <c r="AV13" i="27" s="1"/>
  <c r="AO18" i="27"/>
  <c r="AO14" i="27"/>
  <c r="AN19" i="27"/>
  <c r="AN15" i="27"/>
  <c r="AO6" i="27"/>
  <c r="AP8" i="27"/>
  <c r="AV8" i="27" s="1"/>
  <c r="AO11" i="27"/>
  <c r="AN14" i="27"/>
  <c r="AT14" i="27"/>
  <c r="AJ14" i="27"/>
  <c r="AP15" i="27"/>
  <c r="AQ18" i="27"/>
  <c r="AC7" i="28"/>
  <c r="AO7" i="28"/>
  <c r="AQ8" i="28"/>
  <c r="AO8" i="28"/>
  <c r="AV8" i="28" s="1"/>
  <c r="AJ13" i="28"/>
  <c r="AQ14" i="28"/>
  <c r="AJ17" i="28"/>
  <c r="AN18" i="28"/>
  <c r="AT18" i="28"/>
  <c r="AJ18" i="28"/>
  <c r="AT6" i="29"/>
  <c r="AO8" i="26"/>
  <c r="AV8" i="26" s="1"/>
  <c r="AU15" i="27"/>
  <c r="AJ16" i="27"/>
  <c r="AT16" i="27"/>
  <c r="AU19" i="27"/>
  <c r="AO6" i="28"/>
  <c r="AN7" i="28"/>
  <c r="AJ8" i="28"/>
  <c r="AT8" i="28"/>
  <c r="AP13" i="28"/>
  <c r="AV13" i="28" s="1"/>
  <c r="AP6" i="25"/>
  <c r="AV6" i="25" s="1"/>
  <c r="AD8" i="25"/>
  <c r="AJ9" i="25"/>
  <c r="AD12" i="25"/>
  <c r="AJ13" i="25"/>
  <c r="AB14" i="25"/>
  <c r="AQ15" i="25"/>
  <c r="AB6" i="26"/>
  <c r="AD10" i="26"/>
  <c r="AJ11" i="26"/>
  <c r="AD14" i="26"/>
  <c r="AJ15" i="26"/>
  <c r="AD6" i="27"/>
  <c r="AU6" i="27"/>
  <c r="AJ7" i="27"/>
  <c r="AQ9" i="27"/>
  <c r="AJ11" i="27"/>
  <c r="AQ13" i="27"/>
  <c r="AD16" i="27"/>
  <c r="AU16" i="27"/>
  <c r="AP6" i="28"/>
  <c r="AU8" i="28"/>
  <c r="AJ9" i="28"/>
  <c r="AQ13" i="28"/>
  <c r="AP14" i="28"/>
  <c r="AV14" i="28" s="1"/>
  <c r="AQ17" i="28"/>
  <c r="AQ6" i="29"/>
  <c r="AP9" i="25"/>
  <c r="AR3" i="26"/>
  <c r="AR9" i="26"/>
  <c r="AV9" i="26" s="1"/>
  <c r="AU9" i="27"/>
  <c r="AB15" i="27"/>
  <c r="AB19" i="27"/>
  <c r="AP3" i="28"/>
  <c r="AB7" i="28"/>
  <c r="AB11" i="28"/>
  <c r="AU13" i="28"/>
  <c r="AV251" i="23" l="1"/>
  <c r="AV53" i="23"/>
  <c r="AV36" i="23"/>
  <c r="AV19" i="27"/>
  <c r="AV7" i="28"/>
  <c r="AV11" i="26"/>
  <c r="AV42" i="24"/>
  <c r="AV43" i="24"/>
  <c r="AV214" i="23"/>
  <c r="AV212" i="23"/>
  <c r="AV177" i="23"/>
  <c r="AV137" i="23"/>
  <c r="AV182" i="23"/>
  <c r="AV174" i="23"/>
  <c r="AV128" i="23"/>
  <c r="AV114" i="23"/>
  <c r="AV106" i="23"/>
  <c r="AV108" i="23"/>
  <c r="AV45" i="23"/>
  <c r="AV30" i="23"/>
  <c r="AV57" i="23"/>
  <c r="AV136" i="23"/>
  <c r="AV127" i="23"/>
  <c r="AV107" i="23"/>
  <c r="AV144" i="23"/>
  <c r="AV233" i="23"/>
  <c r="AV41" i="22"/>
  <c r="AV46" i="22"/>
  <c r="AV19" i="23"/>
  <c r="AV54" i="21"/>
  <c r="AV11" i="20"/>
  <c r="AV69" i="20"/>
  <c r="AV34" i="20"/>
  <c r="AV21" i="20"/>
  <c r="AV56" i="16"/>
  <c r="AV55" i="16"/>
  <c r="AV83" i="16"/>
  <c r="AV73" i="16"/>
  <c r="AV53" i="16"/>
  <c r="AV21" i="16"/>
  <c r="AV41" i="18"/>
  <c r="AV70" i="11"/>
  <c r="AV54" i="11"/>
  <c r="AV65" i="11"/>
  <c r="AV24" i="11"/>
  <c r="AV15" i="27"/>
  <c r="AV12" i="27"/>
  <c r="AV229" i="23"/>
  <c r="AV220" i="23"/>
  <c r="AV223" i="23"/>
  <c r="AV88" i="23"/>
  <c r="AV54" i="22"/>
  <c r="AV73" i="23"/>
  <c r="AV113" i="23"/>
  <c r="AV91" i="23"/>
  <c r="AV14" i="27"/>
  <c r="AV9" i="25"/>
  <c r="AV11" i="27"/>
  <c r="AV18" i="27"/>
  <c r="AV16" i="27"/>
  <c r="AV24" i="24"/>
  <c r="AV38" i="24"/>
  <c r="AV47" i="24"/>
  <c r="AV235" i="23"/>
  <c r="AV225" i="23"/>
  <c r="AV245" i="23"/>
  <c r="AV196" i="23"/>
  <c r="AV221" i="23"/>
  <c r="AV195" i="23"/>
  <c r="AV163" i="23"/>
  <c r="AV54" i="23"/>
  <c r="AV76" i="23"/>
  <c r="AV42" i="23"/>
  <c r="AV131" i="23"/>
  <c r="AV37" i="23"/>
  <c r="AV71" i="23"/>
  <c r="AV129" i="23"/>
  <c r="AV168" i="23"/>
  <c r="AV242" i="23"/>
  <c r="AV39" i="22"/>
  <c r="AV43" i="21"/>
  <c r="AV30" i="21"/>
  <c r="AV39" i="18"/>
  <c r="AV47" i="18"/>
  <c r="AV69" i="16"/>
  <c r="AV46" i="16"/>
  <c r="AV38" i="16"/>
  <c r="AV50" i="18"/>
  <c r="AV72" i="16"/>
  <c r="AV77" i="16"/>
  <c r="AV40" i="18"/>
  <c r="AV45" i="18"/>
  <c r="AV52" i="16"/>
  <c r="AV74" i="16"/>
  <c r="AV78" i="11"/>
  <c r="AV83" i="11"/>
  <c r="AV67" i="11"/>
  <c r="AV14" i="9"/>
  <c r="AV87" i="11"/>
  <c r="AV25" i="6"/>
  <c r="AV65" i="23"/>
  <c r="AV41" i="23"/>
  <c r="AV83" i="23"/>
  <c r="AV24" i="23"/>
  <c r="AV67" i="20"/>
  <c r="AV54" i="16"/>
  <c r="AV71" i="16"/>
  <c r="AV78" i="16"/>
  <c r="AV38" i="10"/>
  <c r="AV21" i="6"/>
  <c r="AV9" i="6"/>
  <c r="AV48" i="24"/>
  <c r="AV6" i="28"/>
  <c r="AV6" i="27"/>
  <c r="AV28" i="24"/>
  <c r="AV14" i="24"/>
  <c r="AV23" i="24"/>
  <c r="AV34" i="24"/>
  <c r="AV232" i="23"/>
  <c r="AV201" i="23"/>
  <c r="AV239" i="23"/>
  <c r="AV178" i="23"/>
  <c r="AV170" i="23"/>
  <c r="AV132" i="23"/>
  <c r="AV96" i="23"/>
  <c r="AV72" i="23"/>
  <c r="AV124" i="23"/>
  <c r="AV69" i="23"/>
  <c r="AV51" i="23"/>
  <c r="AV48" i="23"/>
  <c r="AV87" i="23"/>
  <c r="AV161" i="23"/>
  <c r="AV180" i="23"/>
  <c r="AV250" i="23"/>
  <c r="AV43" i="22"/>
  <c r="AV50" i="21"/>
  <c r="AV7" i="20"/>
  <c r="AV44" i="20"/>
  <c r="AV57" i="21"/>
  <c r="AV39" i="20"/>
  <c r="AV30" i="19"/>
  <c r="AV33" i="20"/>
  <c r="AV57" i="16"/>
  <c r="AV6" i="17"/>
  <c r="AV91" i="11"/>
  <c r="AV82" i="16"/>
  <c r="AV15" i="11"/>
  <c r="AV79" i="11"/>
  <c r="AV18" i="22"/>
  <c r="AV52" i="21"/>
  <c r="AV53" i="21"/>
  <c r="AV38" i="20"/>
  <c r="AV34" i="19"/>
  <c r="AV21" i="19"/>
  <c r="AV46" i="18"/>
  <c r="AV24" i="18"/>
  <c r="AV28" i="19"/>
  <c r="AV81" i="16"/>
  <c r="AV27" i="16"/>
  <c r="AV7" i="16"/>
  <c r="AV68" i="16"/>
  <c r="AV48" i="16"/>
  <c r="AV40" i="16"/>
  <c r="AV26" i="16"/>
  <c r="AV6" i="16"/>
  <c r="AV21" i="11"/>
  <c r="AV88" i="11"/>
  <c r="AV22" i="6"/>
  <c r="AV13" i="24"/>
  <c r="AV146" i="23"/>
  <c r="AV35" i="24"/>
  <c r="AV45" i="24"/>
  <c r="AV29" i="24"/>
  <c r="AV86" i="23"/>
  <c r="AV44" i="23"/>
  <c r="AV156" i="23"/>
  <c r="AV16" i="23"/>
  <c r="AV31" i="23"/>
  <c r="AV18" i="23"/>
  <c r="AV89" i="23"/>
  <c r="AV135" i="23"/>
  <c r="AV97" i="23"/>
  <c r="AV103" i="23"/>
  <c r="AV188" i="23"/>
  <c r="AV224" i="23"/>
  <c r="AV47" i="22"/>
  <c r="AV56" i="21"/>
  <c r="AV15" i="20"/>
  <c r="AV40" i="20"/>
  <c r="AV22" i="20"/>
  <c r="AV6" i="20"/>
  <c r="AV35" i="20"/>
  <c r="AV20" i="19"/>
  <c r="AV35" i="19"/>
  <c r="AV22" i="18"/>
  <c r="AV15" i="17"/>
  <c r="AV6" i="19"/>
  <c r="AV79" i="16"/>
  <c r="AV75" i="16"/>
  <c r="AV12" i="16"/>
  <c r="AV14" i="11"/>
  <c r="AV66" i="11"/>
  <c r="AV92" i="11"/>
  <c r="AV89" i="11"/>
  <c r="AV85" i="11"/>
  <c r="AV61" i="11"/>
  <c r="AV20" i="11"/>
  <c r="AV8" i="7"/>
  <c r="AV28" i="10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<sst xmlns="http://schemas.openxmlformats.org/spreadsheetml/2006/main" count="20441" uniqueCount="2132">
  <si>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</si>
  <si>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</si>
  <si>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</si>
  <si>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</si>
  <si>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</si>
  <si>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</si>
  <si>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</si>
  <si>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</si>
  <si>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</si>
  <si>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</si>
  <si>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</si>
  <si>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</si>
  <si>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</si>
  <si>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</si>
  <si>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</si>
  <si>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</si>
  <si>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</si>
  <si>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</si>
  <si>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</si>
  <si>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</si>
  <si>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</si>
  <si>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</si>
  <si>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</si>
  <si>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</si>
  <si>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</si>
  <si>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</si>
  <si>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</si>
  <si>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</si>
  <si>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</si>
  <si>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</si>
  <si>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</si>
  <si>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</si>
  <si>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</si>
  <si>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</si>
  <si>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</si>
  <si>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</si>
  <si>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</si>
  <si>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</si>
  <si>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</si>
  <si>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</si>
  <si>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</si>
  <si>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</si>
  <si>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</si>
  <si>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</si>
  <si>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</si>
  <si>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</si>
  <si>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</si>
  <si>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</si>
  <si>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</si>
  <si>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</si>
  <si>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</si>
  <si>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</si>
  <si>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</si>
  <si>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</si>
  <si>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</si>
  <si>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</si>
  <si>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</si>
  <si>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</si>
  <si>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</si>
  <si>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</si>
  <si>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</si>
  <si>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</si>
  <si>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</si>
  <si>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</si>
  <si>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</si>
  <si>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</si>
  <si>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</si>
  <si>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</si>
  <si>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</si>
  <si>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</si>
  <si>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</si>
  <si>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[거모동]</t>
  </si>
  <si>
    <t>아주4차</t>
  </si>
  <si>
    <t>1993.07.</t>
  </si>
  <si>
    <t>복도식</t>
  </si>
  <si>
    <t>https://new.land.naver.com/complexes/3967?tab=detail&amp;rf=Y</t>
  </si>
  <si>
    <t>경기도 시흥시 거모동 1735-2</t>
  </si>
  <si>
    <t>경기도</t>
  </si>
  <si>
    <t>시흥시</t>
  </si>
  <si>
    <t>거모동</t>
  </si>
  <si>
    <t>경기도 시흥시 도일로135번길 42</t>
  </si>
  <si>
    <t>일우</t>
  </si>
  <si>
    <t>1988.01.</t>
  </si>
  <si>
    <t>계단식</t>
  </si>
  <si>
    <t>https://new.land.naver.com/complexes/2733?tab=detail&amp;rf=Y</t>
  </si>
  <si>
    <t>경기도 시흥시 거모동 1474-1</t>
  </si>
  <si>
    <t>경기도 시흥시 군자로492번길 14</t>
  </si>
  <si>
    <t>아주2차</t>
  </si>
  <si>
    <t>1991.02.</t>
  </si>
  <si>
    <t>https://new.land.naver.com/complexes/3965?tab=detail&amp;rf=Y</t>
  </si>
  <si>
    <t>경기도 시흥시 거모동 1731-1</t>
  </si>
  <si>
    <t>경기도 시흥시 군자로504번안길 19</t>
  </si>
  <si>
    <t>아주3차</t>
  </si>
  <si>
    <t>1992.06.</t>
  </si>
  <si>
    <t>https://new.land.naver.com/complexes/3966?tab=detail&amp;rf=Y</t>
  </si>
  <si>
    <t>경기도 시흥시 거모동 1734-2</t>
  </si>
  <si>
    <t>경기도 시흥시 한우물로 35</t>
  </si>
  <si>
    <t>하이얀(1772-5)</t>
  </si>
  <si>
    <t>2002.10.</t>
  </si>
  <si>
    <t>https://new.land.naver.com/complexes/102363?tab=detail&amp;rf=Y</t>
  </si>
  <si>
    <t>경기도 시흥시 거모동 1772-5</t>
  </si>
  <si>
    <t>경기도 시흥시 도일로112번안길 5</t>
  </si>
  <si>
    <t>더위드프라임</t>
  </si>
  <si>
    <t>2017.07.</t>
  </si>
  <si>
    <t>https://new.land.naver.com/complexes/141362?tab=detail&amp;rf=Y</t>
  </si>
  <si>
    <t>경기도 시흥시 거모동 1761-9</t>
  </si>
  <si>
    <t>경기도 시흥시 군자로533번길 1</t>
  </si>
  <si>
    <t>74A</t>
  </si>
  <si>
    <t>75B</t>
  </si>
  <si>
    <t>유호</t>
  </si>
  <si>
    <t>1998.03.</t>
  </si>
  <si>
    <t>https://new.land.naver.com/complexes/2732?tab=detail&amp;rf=Y</t>
  </si>
  <si>
    <t>경기도 시흥시 거모동 1715-2</t>
  </si>
  <si>
    <t>경기도 시흥시 황고개로206번길 43</t>
  </si>
  <si>
    <t>하이얀(1772-4)</t>
  </si>
  <si>
    <t>https://new.land.naver.com/complexes/102362?tab=detail&amp;rf=Y</t>
  </si>
  <si>
    <t>경기도 시흥시 거모동 1772-4</t>
  </si>
  <si>
    <t>경기도 시흥시 도일로112번안길 7</t>
  </si>
  <si>
    <t>녹원</t>
  </si>
  <si>
    <t>1992.10.</t>
  </si>
  <si>
    <t>https://new.land.naver.com/complexes/3962?tab=detail&amp;rf=Y</t>
  </si>
  <si>
    <t>경기도 시흥시 거모동 1765-5</t>
  </si>
  <si>
    <t>경기도 시흥시 군자로534번안길 18-9</t>
  </si>
  <si>
    <t>동하시티</t>
  </si>
  <si>
    <t>2007.02.</t>
  </si>
  <si>
    <t>105A</t>
  </si>
  <si>
    <t>https://new.land.naver.com/complexes/27003?tab=detail&amp;rf=Y</t>
  </si>
  <si>
    <t>경기도 시흥시 거모동 1656-5</t>
  </si>
  <si>
    <t>경기도 시흥시 도일로112번길 5-5</t>
  </si>
  <si>
    <t>105B</t>
  </si>
  <si>
    <t>105D</t>
  </si>
  <si>
    <t>105C</t>
  </si>
  <si>
    <t>군자서희스타힐스</t>
  </si>
  <si>
    <t>2023.08.</t>
  </si>
  <si>
    <t>79A</t>
  </si>
  <si>
    <t>https://new.land.naver.com/complexes/136526?tab=detail&amp;rf=Y</t>
  </si>
  <si>
    <t>경기도 시흥시 거모동 293번지 일대</t>
  </si>
  <si>
    <t>경기도 시흥시</t>
  </si>
  <si>
    <t>79B</t>
  </si>
  <si>
    <t>111A</t>
  </si>
  <si>
    <t>동원</t>
  </si>
  <si>
    <t>1991.11.</t>
  </si>
  <si>
    <t>https://new.land.naver.com/complexes/2730?tab=detail&amp;rf=Y</t>
  </si>
  <si>
    <t>경기도 시흥시 거모동 1769-1</t>
  </si>
  <si>
    <t>경기도 시흥시 도일로112번안길 22</t>
  </si>
  <si>
    <t>하이얀(1772-15)</t>
  </si>
  <si>
    <t>2003.04.</t>
  </si>
  <si>
    <t>https://new.land.naver.com/complexes/102364?tab=detail&amp;rf=Y</t>
  </si>
  <si>
    <t>경기도 시흥시 거모동 1772-15</t>
  </si>
  <si>
    <t>경기도 시흥시 도일로112번길 5-6</t>
  </si>
  <si>
    <t>동운디오빌</t>
  </si>
  <si>
    <t>2004.11.</t>
  </si>
  <si>
    <t>https://new.land.naver.com/complexes/19020?tab=detail&amp;rf=Y</t>
  </si>
  <si>
    <t>경기도 시흥시 거모동 1756-1</t>
  </si>
  <si>
    <t>경기도 시흥시 군자로 520</t>
  </si>
  <si>
    <t>89A</t>
  </si>
  <si>
    <t>91B</t>
  </si>
  <si>
    <t>92C</t>
  </si>
  <si>
    <t>108B</t>
  </si>
  <si>
    <t>109A</t>
  </si>
  <si>
    <t>111B</t>
  </si>
  <si>
    <t>111D</t>
  </si>
  <si>
    <t>111C</t>
  </si>
  <si>
    <t>보우</t>
  </si>
  <si>
    <t>1995.06.</t>
  </si>
  <si>
    <t>https://new.land.naver.com/complexes/2731?tab=detail&amp;rf=Y</t>
  </si>
  <si>
    <t>경기도 시흥시 거모동 1741-1</t>
  </si>
  <si>
    <t>경기도 시흥시 군자로504번길 9</t>
  </si>
  <si>
    <t>아주1차</t>
  </si>
  <si>
    <t>1989.10.</t>
  </si>
  <si>
    <t>https://new.land.naver.com/complexes/3964?tab=detail&amp;rf=Y</t>
  </si>
  <si>
    <t>경기도 시흥시 거모동 1470-1</t>
  </si>
  <si>
    <t>경기도 시흥시 한우물로 41</t>
  </si>
  <si>
    <t>ST타워</t>
  </si>
  <si>
    <t>2013.04.</t>
  </si>
  <si>
    <t>54A</t>
  </si>
  <si>
    <t>https://new.land.naver.com/complexes/111486?tab=detail&amp;rf=Y</t>
  </si>
  <si>
    <t>경기도 시흥시 거모동 1761-4</t>
  </si>
  <si>
    <t>경기도 시흥시 군자로 521</t>
  </si>
  <si>
    <t>54B</t>
  </si>
  <si>
    <t>ST타워(도시형)</t>
  </si>
  <si>
    <t>23A</t>
  </si>
  <si>
    <t>https://new.land.naver.com/complexes/108591?tab=detail&amp;rf=Y</t>
  </si>
  <si>
    <t>23B</t>
  </si>
  <si>
    <t>23C</t>
  </si>
  <si>
    <t>24B</t>
  </si>
  <si>
    <t>24D</t>
  </si>
  <si>
    <t>25A</t>
  </si>
  <si>
    <t>26C</t>
  </si>
  <si>
    <t>31A</t>
  </si>
  <si>
    <t>31B</t>
  </si>
  <si>
    <t>31C</t>
  </si>
  <si>
    <t>48C</t>
  </si>
  <si>
    <t>48A</t>
  </si>
  <si>
    <t>49D</t>
  </si>
  <si>
    <t>50B</t>
  </si>
  <si>
    <t>52A</t>
  </si>
  <si>
    <t>52B</t>
  </si>
  <si>
    <t>해오름</t>
  </si>
  <si>
    <t>2016.10.</t>
  </si>
  <si>
    <t>https://new.land.naver.com/complexes/116225?tab=detail&amp;rf=Y</t>
  </si>
  <si>
    <t>경기도 시흥시 거모동 1761-2</t>
  </si>
  <si>
    <t>경기도 시흥시 군자로 515</t>
  </si>
  <si>
    <t>58A</t>
  </si>
  <si>
    <t>59B</t>
  </si>
  <si>
    <t>59C</t>
  </si>
  <si>
    <t>59D</t>
  </si>
  <si>
    <t>60E</t>
  </si>
  <si>
    <t>동보</t>
  </si>
  <si>
    <t>1999.11.</t>
  </si>
  <si>
    <t>https://new.land.naver.com/complexes/3963?tab=detail&amp;rf=Y</t>
  </si>
  <si>
    <t>경기도 시흥시 거모동 612-1</t>
  </si>
  <si>
    <t>경기도 시흥시 군자로335번길 11</t>
  </si>
  <si>
    <t>모드니에그린빌</t>
  </si>
  <si>
    <t>2016.08.</t>
  </si>
  <si>
    <t>https://new.land.naver.com/complexes/130498?tab=detail&amp;rf=Y</t>
  </si>
  <si>
    <t>경기도 시흥시 거모동 1727-4</t>
  </si>
  <si>
    <t>경기도 시흥시 군자로 484-1</t>
  </si>
  <si>
    <t>아주5차</t>
  </si>
  <si>
    <t>1994.10.</t>
  </si>
  <si>
    <t>https://new.land.naver.com/complexes/3968?tab=detail&amp;rf=Y</t>
  </si>
  <si>
    <t>경기도 시흥시 거모동 1740-1</t>
  </si>
  <si>
    <t>경기도 시흥시 군자로504번길 25</t>
  </si>
  <si>
    <t>[광석동]</t>
  </si>
  <si>
    <t>시흥시청역동원로얄듀크</t>
  </si>
  <si>
    <t>2020.04.</t>
  </si>
  <si>
    <t>98A</t>
  </si>
  <si>
    <t>https://new.land.naver.com/complexes/119589?tab=detail&amp;rf=Y</t>
  </si>
  <si>
    <t>경기도 시흥시 광석동 270</t>
  </si>
  <si>
    <t>광석동</t>
  </si>
  <si>
    <t>경기도 시흥시 시흥대로 404</t>
  </si>
  <si>
    <t>110A</t>
  </si>
  <si>
    <t>110B</t>
  </si>
  <si>
    <t>[군자동]</t>
  </si>
  <si>
    <t>시흥장현금강펜테리움센트럴파크</t>
  </si>
  <si>
    <t>2021.01.</t>
  </si>
  <si>
    <t>102B</t>
  </si>
  <si>
    <t>https://new.land.naver.com/complexes/122012?tab=detail&amp;rf=Y</t>
  </si>
  <si>
    <t>경기도 시흥시 군자동 222-1</t>
  </si>
  <si>
    <t>군자동</t>
  </si>
  <si>
    <t>경기도 시흥시 장현천로 133</t>
  </si>
  <si>
    <t>104A</t>
  </si>
  <si>
    <t>109B</t>
  </si>
  <si>
    <t>시흥장현동원로얄듀크2차(C-3BL)</t>
  </si>
  <si>
    <t>2021.12.</t>
  </si>
  <si>
    <t>https://new.land.naver.com/complexes/125927?tab=detail&amp;rf=Y</t>
  </si>
  <si>
    <t>경기도 시흥시 군자동 시흥장현지구 내 C-3블록</t>
  </si>
  <si>
    <t>109C</t>
  </si>
  <si>
    <t>[논곡동]</t>
  </si>
  <si>
    <t>산호2차</t>
  </si>
  <si>
    <t>1999.08.</t>
  </si>
  <si>
    <t>https://new.land.naver.com/complexes/14808?tab=detail&amp;rf=Y</t>
  </si>
  <si>
    <t>경기도 시흥시 논곡동 280</t>
  </si>
  <si>
    <t>논곡동</t>
  </si>
  <si>
    <t>경기도 시흥시 수인로2431번길 13</t>
  </si>
  <si>
    <t>산호1차</t>
  </si>
  <si>
    <t>1992.03.</t>
  </si>
  <si>
    <t>https://new.land.naver.com/complexes/2734?tab=detail&amp;rf=Y</t>
  </si>
  <si>
    <t>경기도 시흥시 논곡동 160-7</t>
  </si>
  <si>
    <t>경기도 시흥시 동서로 1107</t>
  </si>
  <si>
    <t>황제</t>
  </si>
  <si>
    <t>1986.07.</t>
  </si>
  <si>
    <t>https://new.land.naver.com/complexes/7986?tab=detail&amp;rf=Y</t>
  </si>
  <si>
    <t>경기도 시흥시 논곡동 160-29</t>
  </si>
  <si>
    <t>경기도 시흥시 동서로 1097</t>
  </si>
  <si>
    <t>64A</t>
  </si>
  <si>
    <t>67C</t>
  </si>
  <si>
    <t>67B</t>
  </si>
  <si>
    <t>목감한양수자인</t>
  </si>
  <si>
    <t>2016.11.</t>
  </si>
  <si>
    <t>https://new.land.naver.com/complexes/108819?tab=detail&amp;rf=Y</t>
  </si>
  <si>
    <t>경기도 시흥시 논곡동 160-59</t>
  </si>
  <si>
    <t>경기도 시흥시 수인로2421번길 89</t>
  </si>
  <si>
    <t>99B</t>
  </si>
  <si>
    <t>[능곡동]</t>
  </si>
  <si>
    <t>시흥능곡엘드수목토</t>
  </si>
  <si>
    <t>2008.10.</t>
  </si>
  <si>
    <t>https://new.land.naver.com/complexes/27417?tab=detail&amp;rf=Y</t>
  </si>
  <si>
    <t>경기도 시흥시 능곡동 789</t>
  </si>
  <si>
    <t>능곡동</t>
  </si>
  <si>
    <t>경기도 시흥시 능곡로 133</t>
  </si>
  <si>
    <t>제일풍경채센텀</t>
  </si>
  <si>
    <t>2020.12.</t>
  </si>
  <si>
    <t>https://new.land.naver.com/complexes/121990?tab=detail&amp;rf=Y</t>
  </si>
  <si>
    <t>경기도 시흥시 능곡동 장현공공주택지구 B-4블록</t>
  </si>
  <si>
    <t>경기도 시흥시 장현능곡로 144</t>
  </si>
  <si>
    <t>시흥능곡신안인스빌</t>
  </si>
  <si>
    <t>2008.12.</t>
  </si>
  <si>
    <t>https://new.land.naver.com/complexes/27293?tab=detail&amp;rf=Y</t>
  </si>
  <si>
    <t>경기도 시흥시 능곡동 782</t>
  </si>
  <si>
    <t>경기도 시흥시 승지로 7</t>
  </si>
  <si>
    <t>현진에버빌</t>
  </si>
  <si>
    <t>2010.02.</t>
  </si>
  <si>
    <t>https://new.land.naver.com/complexes/27556?tab=detail&amp;rf=Y</t>
  </si>
  <si>
    <t>경기도 시흥시 능곡동 548</t>
  </si>
  <si>
    <t>경기도 시흥시 승지로 88</t>
  </si>
  <si>
    <t>시흥시청역트리플포레</t>
  </si>
  <si>
    <t>71A</t>
  </si>
  <si>
    <t>https://new.land.naver.com/complexes/129506?tab=detail&amp;rf=Y</t>
  </si>
  <si>
    <t>경기도 시흥시 능곡동 116</t>
  </si>
  <si>
    <t>경기도 시흥시 장현천로 61</t>
  </si>
  <si>
    <t>71B</t>
  </si>
  <si>
    <t>86A</t>
  </si>
  <si>
    <t>86B</t>
  </si>
  <si>
    <t>우남퍼스트빌1차</t>
  </si>
  <si>
    <t>https://new.land.naver.com/complexes/26789?tab=detail&amp;rf=Y</t>
  </si>
  <si>
    <t>경기도 시흥시 능곡동 802</t>
  </si>
  <si>
    <t>경기도 시흥시 시흥대로268번길 75</t>
  </si>
  <si>
    <t>상록힐스테이트</t>
  </si>
  <si>
    <t>2009.11.</t>
  </si>
  <si>
    <t>113A</t>
  </si>
  <si>
    <t>https://new.land.naver.com/complexes/100547?tab=detail&amp;rf=Y</t>
  </si>
  <si>
    <t>경기도 시흥시 능곡동 775</t>
  </si>
  <si>
    <t>경기도 시흥시 능곡중앙로 33</t>
  </si>
  <si>
    <t>113B</t>
  </si>
  <si>
    <t>장현마을2단지리슈빌더스테이</t>
  </si>
  <si>
    <t>2019.07.</t>
  </si>
  <si>
    <t>https://new.land.naver.com/complexes/126652?tab=detail&amp;rf=Y</t>
  </si>
  <si>
    <t>경기도 시흥시 능곡동 시흥장현 B-6</t>
  </si>
  <si>
    <t>경기도 시흥시 시흥대로360번길 9</t>
  </si>
  <si>
    <t>112B</t>
  </si>
  <si>
    <t>112C</t>
  </si>
  <si>
    <t>신일해피트리</t>
  </si>
  <si>
    <t>2009.06.</t>
  </si>
  <si>
    <t>https://new.land.naver.com/complexes/27549?tab=detail&amp;rf=Y</t>
  </si>
  <si>
    <t>경기도 시흥시 능곡동 712</t>
  </si>
  <si>
    <t>경기도 시흥시 능곡로 120</t>
  </si>
  <si>
    <t>158B</t>
  </si>
  <si>
    <t>160A</t>
  </si>
  <si>
    <t>우남퍼스트빌2차</t>
  </si>
  <si>
    <t>2011.08.</t>
  </si>
  <si>
    <t>https://new.land.naver.com/complexes/103584?tab=detail&amp;rf=Y</t>
  </si>
  <si>
    <t>경기도 시흥시 능곡동 493</t>
  </si>
  <si>
    <t>경기도 시흥시 능곡중앙로 120</t>
  </si>
  <si>
    <t>114B</t>
  </si>
  <si>
    <t>시흥능곡자연앤</t>
  </si>
  <si>
    <t>2009.05.</t>
  </si>
  <si>
    <t>https://new.land.naver.com/complexes/100474?tab=detail&amp;rf=Y</t>
  </si>
  <si>
    <t>경기도 시흥시 능곡동 554</t>
  </si>
  <si>
    <t>경기도 시흥시 승지로 78</t>
  </si>
  <si>
    <t>113C</t>
  </si>
  <si>
    <t>[대야동]</t>
  </si>
  <si>
    <t>한양</t>
  </si>
  <si>
    <t>1987.10.</t>
  </si>
  <si>
    <t>https://new.land.naver.com/complexes/121090?tab=detail&amp;rf=Y</t>
  </si>
  <si>
    <t>경기도 시흥시 대야동 491-12</t>
  </si>
  <si>
    <t>대야동</t>
  </si>
  <si>
    <t>경기도 시흥시 복지로 29-4</t>
  </si>
  <si>
    <t>58B</t>
  </si>
  <si>
    <t>서해</t>
  </si>
  <si>
    <t>1997.11.</t>
  </si>
  <si>
    <t>https://new.land.naver.com/complexes/3972?tab=detail&amp;rf=Y</t>
  </si>
  <si>
    <t>경기도 시흥시 대야동 563</t>
  </si>
  <si>
    <t>경기도 시흥시 비둘기공원7길 19</t>
  </si>
  <si>
    <t>77A</t>
  </si>
  <si>
    <t>우성1차</t>
  </si>
  <si>
    <t>1995.12.</t>
  </si>
  <si>
    <t>https://new.land.naver.com/complexes/7990?tab=detail&amp;rf=Y</t>
  </si>
  <si>
    <t>경기도 시흥시 대야동 567-2</t>
  </si>
  <si>
    <t>경기도 시흥시 은행로 222</t>
  </si>
  <si>
    <t>서강1차</t>
  </si>
  <si>
    <t>https://new.land.naver.com/complexes/1853?tab=detail&amp;rf=Y</t>
  </si>
  <si>
    <t>경기도 시흥시 대야동 568-4</t>
  </si>
  <si>
    <t>경기도 시흥시 은행로218번길 4</t>
  </si>
  <si>
    <t>영남1차</t>
  </si>
  <si>
    <t>1986.11.</t>
  </si>
  <si>
    <t>50A</t>
  </si>
  <si>
    <t>https://new.land.naver.com/complexes/1855?tab=detail&amp;rf=Y</t>
  </si>
  <si>
    <t>경기도 시흥시 대야동 274-3</t>
  </si>
  <si>
    <t>경기도 시흥시 은행로216번길 26</t>
  </si>
  <si>
    <t>은계어반리더스</t>
  </si>
  <si>
    <t>2019.12.</t>
  </si>
  <si>
    <t>98A1</t>
  </si>
  <si>
    <t>https://new.land.naver.com/complexes/117302?tab=detail&amp;rf=Y</t>
  </si>
  <si>
    <t>경기도 시흥시 대야동 659</t>
  </si>
  <si>
    <t>경기도 시흥시 은계중앙로 325</t>
  </si>
  <si>
    <t>98A2</t>
  </si>
  <si>
    <t>111A1</t>
  </si>
  <si>
    <t>111B2</t>
  </si>
  <si>
    <t>111B1</t>
  </si>
  <si>
    <t>111A2</t>
  </si>
  <si>
    <t>시흥은계우미린레이크</t>
  </si>
  <si>
    <t>2018.09.</t>
  </si>
  <si>
    <t>https://new.land.naver.com/complexes/115381?tab=detail&amp;rf=Y</t>
  </si>
  <si>
    <t>경기도 시흥시 대야동 679</t>
  </si>
  <si>
    <t>경기도 시흥시 계수로 19</t>
  </si>
  <si>
    <t>동신</t>
  </si>
  <si>
    <t>2004.06.</t>
  </si>
  <si>
    <t>https://new.land.naver.com/complexes/17697?tab=detail&amp;rf=Y</t>
  </si>
  <si>
    <t>경기도 시흥시 대야동 639</t>
  </si>
  <si>
    <t>경기도 시흥시 대은로103번길 4</t>
  </si>
  <si>
    <t>125B</t>
  </si>
  <si>
    <t>125A</t>
  </si>
  <si>
    <t>시흥센트럴푸르지오</t>
  </si>
  <si>
    <t>2020.05.</t>
  </si>
  <si>
    <t>82A</t>
  </si>
  <si>
    <t>https://new.land.naver.com/complexes/115426?tab=detail&amp;rf=Y</t>
  </si>
  <si>
    <t>경기도 시흥시 대야동 693</t>
  </si>
  <si>
    <t>경기도 시흥시 수인로3312번길 16</t>
  </si>
  <si>
    <t>83B</t>
  </si>
  <si>
    <t>103B</t>
  </si>
  <si>
    <t>103A</t>
  </si>
  <si>
    <t>114A</t>
  </si>
  <si>
    <t>116B</t>
  </si>
  <si>
    <t>116C</t>
  </si>
  <si>
    <t>늘푸른벽산</t>
  </si>
  <si>
    <t>https://new.land.naver.com/complexes/4004?tab=detail&amp;rf=Y</t>
  </si>
  <si>
    <t>경기도 시흥시 대야동 570-2</t>
  </si>
  <si>
    <t>경기도 시흥시 은행로 233</t>
  </si>
  <si>
    <t>현대</t>
  </si>
  <si>
    <t>1986.09.</t>
  </si>
  <si>
    <t>https://new.land.naver.com/complexes/3975?tab=detail&amp;rf=Y</t>
  </si>
  <si>
    <t>경기도 시흥시 대야동 344</t>
  </si>
  <si>
    <t>경기도 시흥시 복지로 105-16</t>
  </si>
  <si>
    <t>우남한신</t>
  </si>
  <si>
    <t>1996.12.</t>
  </si>
  <si>
    <t>https://new.land.naver.com/complexes/2735?tab=detail&amp;rf=Y</t>
  </si>
  <si>
    <t>경기도 시흥시 대야동 288</t>
  </si>
  <si>
    <t>경기도 시흥시 서해안로1670번길 12</t>
  </si>
  <si>
    <t>극동</t>
  </si>
  <si>
    <t>2000.07.</t>
  </si>
  <si>
    <t>https://new.land.naver.com/complexes/3970?tab=detail&amp;rf=Y</t>
  </si>
  <si>
    <t>경기도 시흥시 대야동 332-13</t>
  </si>
  <si>
    <t>경기도 시흥시 소래산길 18</t>
  </si>
  <si>
    <t>영남2차</t>
  </si>
  <si>
    <t>https://new.land.naver.com/complexes/1854?tab=detail&amp;rf=Y</t>
  </si>
  <si>
    <t>경기도 시흥시 대야동 284</t>
  </si>
  <si>
    <t>경기도 시흥시 복지로120번길 7</t>
  </si>
  <si>
    <t>삼호</t>
  </si>
  <si>
    <t>https://new.land.naver.com/complexes/3971?tab=detail&amp;rf=Y</t>
  </si>
  <si>
    <t>경기도 시흥시 대야동 479</t>
  </si>
  <si>
    <t>경기도 시흥시 호현로63번길 10</t>
  </si>
  <si>
    <t>46A</t>
  </si>
  <si>
    <t>47B</t>
  </si>
  <si>
    <t>55A</t>
  </si>
  <si>
    <t>55B</t>
  </si>
  <si>
    <t>57B</t>
  </si>
  <si>
    <t>삼보</t>
  </si>
  <si>
    <t>1991.03.</t>
  </si>
  <si>
    <t>https://new.land.naver.com/complexes/1852?tab=detail&amp;rf=Y</t>
  </si>
  <si>
    <t>경기도 시흥시 대야동 275</t>
  </si>
  <si>
    <t>경기도 시흥시 은행로 188-15</t>
  </si>
  <si>
    <t>우성2차</t>
  </si>
  <si>
    <t>1995.10.</t>
  </si>
  <si>
    <t>https://new.land.naver.com/complexes/7991?tab=detail&amp;rf=Y</t>
  </si>
  <si>
    <t>경기도 시흥시 대야동 569-1</t>
  </si>
  <si>
    <t>경기도 시흥시 은행로 208</t>
  </si>
  <si>
    <t>벽산</t>
  </si>
  <si>
    <t>1992.02.</t>
  </si>
  <si>
    <t>https://new.land.naver.com/complexes/25423?tab=detail&amp;rf=Y</t>
  </si>
  <si>
    <t>경기도 시흥시 대야동 278</t>
  </si>
  <si>
    <t>경기도 시흥시 은행로216번길 13</t>
  </si>
  <si>
    <t>102A</t>
  </si>
  <si>
    <t>청구2차</t>
  </si>
  <si>
    <t>1997.07.</t>
  </si>
  <si>
    <t>https://new.land.naver.com/complexes/2737?tab=detail&amp;rf=Y</t>
  </si>
  <si>
    <t>경기도 시흥시 대야동 548</t>
  </si>
  <si>
    <t>경기도 시흥시 비둘기공원7길 37</t>
  </si>
  <si>
    <t>e편한세상시흥센텀하임</t>
  </si>
  <si>
    <t>2019.09.</t>
  </si>
  <si>
    <t>https://new.land.naver.com/complexes/115928?tab=detail&amp;rf=Y</t>
  </si>
  <si>
    <t>경기도 시흥시 대야동 692</t>
  </si>
  <si>
    <t>경기도 시흥시 비둘기공원7길 10</t>
  </si>
  <si>
    <t>108A</t>
  </si>
  <si>
    <t>108D</t>
  </si>
  <si>
    <t>108E</t>
  </si>
  <si>
    <t>108C</t>
  </si>
  <si>
    <t>서강2차</t>
  </si>
  <si>
    <t>1997.12.</t>
  </si>
  <si>
    <t>https://new.land.naver.com/complexes/1851?tab=detail&amp;rf=Y</t>
  </si>
  <si>
    <t>경기도 시흥시 대야동 564</t>
  </si>
  <si>
    <t>경기도 시흥시 은행로 232</t>
  </si>
  <si>
    <t>청구1차</t>
  </si>
  <si>
    <t>1995.08.</t>
  </si>
  <si>
    <t>https://new.land.naver.com/complexes/2736?tab=detail&amp;rf=Y</t>
  </si>
  <si>
    <t>경기도 시흥시 대야동 570-1</t>
  </si>
  <si>
    <t>경기도 시흥시 은행로 243-17</t>
  </si>
  <si>
    <t>대야역두산위브더파크</t>
  </si>
  <si>
    <t>2020.07.</t>
  </si>
  <si>
    <t>https://new.land.naver.com/complexes/120092?tab=detail&amp;rf=Y</t>
  </si>
  <si>
    <t>경기도 시흥시 대야동 303</t>
  </si>
  <si>
    <t>경기도 시흥시 서해안로 1645</t>
  </si>
  <si>
    <t>80A</t>
  </si>
  <si>
    <t>81C</t>
  </si>
  <si>
    <t>81D</t>
  </si>
  <si>
    <t>81B</t>
  </si>
  <si>
    <t>115D</t>
  </si>
  <si>
    <t>[도창동]</t>
  </si>
  <si>
    <t>에이스</t>
  </si>
  <si>
    <t>1997.08.</t>
  </si>
  <si>
    <t>https://new.land.naver.com/complexes/2738?tab=detail&amp;rf=Y</t>
  </si>
  <si>
    <t>경기도 시흥시 도창동 65</t>
  </si>
  <si>
    <t>도창동</t>
  </si>
  <si>
    <t>경기도 시흥시 매화로 145</t>
  </si>
  <si>
    <t>104B</t>
  </si>
  <si>
    <t>107A</t>
  </si>
  <si>
    <t>[매화동]</t>
  </si>
  <si>
    <t>진양6차</t>
  </si>
  <si>
    <t>1990.11.</t>
  </si>
  <si>
    <t>61A</t>
  </si>
  <si>
    <t>https://new.land.naver.com/complexes/3986?tab=detail&amp;rf=Y</t>
  </si>
  <si>
    <t>경기도 시흥시 매화동 262-1</t>
  </si>
  <si>
    <t>매화동</t>
  </si>
  <si>
    <t>경기도 시흥시 매화로 49</t>
  </si>
  <si>
    <t>64B</t>
  </si>
  <si>
    <t>금강1차</t>
  </si>
  <si>
    <t>1994.12.</t>
  </si>
  <si>
    <t>78A</t>
  </si>
  <si>
    <t>https://new.land.naver.com/complexes/3976?tab=detail&amp;rf=Y</t>
  </si>
  <si>
    <t>경기도 시흥시 매화동 361-6</t>
  </si>
  <si>
    <t>경기도 시흥시 매화우회로 63</t>
  </si>
  <si>
    <t>삼화그린</t>
  </si>
  <si>
    <t>1998.04.</t>
  </si>
  <si>
    <t>https://new.land.naver.com/complexes/3979?tab=detail&amp;rf=Y</t>
  </si>
  <si>
    <t>경기도 시흥시 매화동 260-1</t>
  </si>
  <si>
    <t>경기도 시흥시 매화로 58</t>
  </si>
  <si>
    <t>서능2차</t>
  </si>
  <si>
    <t>1992.11.</t>
  </si>
  <si>
    <t>https://new.land.naver.com/complexes/3982?tab=detail&amp;rf=Y</t>
  </si>
  <si>
    <t>경기도 시흥시 매화동 220-1</t>
  </si>
  <si>
    <t>경기도 시흥시 매화2로 30</t>
  </si>
  <si>
    <t>87B</t>
  </si>
  <si>
    <t>서능1차</t>
  </si>
  <si>
    <t>1991.01.</t>
  </si>
  <si>
    <t>https://new.land.naver.com/complexes/3981?tab=detail&amp;rf=Y</t>
  </si>
  <si>
    <t>경기도 시흥시 매화동 207</t>
  </si>
  <si>
    <t>경기도 시흥시 매화2로 20</t>
  </si>
  <si>
    <t>대원3차</t>
  </si>
  <si>
    <t>1990.04.</t>
  </si>
  <si>
    <t>https://new.land.naver.com/complexes/3977?tab=detail&amp;rf=Y</t>
  </si>
  <si>
    <t>경기도 시흥시 매화동 241-8</t>
  </si>
  <si>
    <t>경기도 시흥시 매화2로23번길 9</t>
  </si>
  <si>
    <t>제성</t>
  </si>
  <si>
    <t>1985.11.</t>
  </si>
  <si>
    <t>https://new.land.naver.com/complexes/3985?tab=detail&amp;rf=Y</t>
  </si>
  <si>
    <t>경기도 시흥시 매화동 200-1</t>
  </si>
  <si>
    <t>경기도 시흥시 매화1로 4</t>
  </si>
  <si>
    <t>영동</t>
  </si>
  <si>
    <t>1990.01.</t>
  </si>
  <si>
    <t>https://new.land.naver.com/complexes/3984?tab=detail&amp;rf=Y</t>
  </si>
  <si>
    <t>경기도 시흥시 매화동 265-17</t>
  </si>
  <si>
    <t>경기도 시흥시 매화로39번길 41</t>
  </si>
  <si>
    <t>매화마을홍익</t>
  </si>
  <si>
    <t>2000.12.</t>
  </si>
  <si>
    <t>https://new.land.naver.com/complexes/11819?tab=detail&amp;rf=Y</t>
  </si>
  <si>
    <t>경기도 시흥시 매화동 367</t>
  </si>
  <si>
    <t>경기도 시흥시 매화우회로 37</t>
  </si>
  <si>
    <t>동진</t>
  </si>
  <si>
    <t>1993.03.</t>
  </si>
  <si>
    <t>https://new.land.naver.com/complexes/3978?tab=detail&amp;rf=Y</t>
  </si>
  <si>
    <t>경기도 시흥시 매화동 194-1</t>
  </si>
  <si>
    <t>경기도 시흥시 매화로 41</t>
  </si>
  <si>
    <t>대성(263-16)</t>
  </si>
  <si>
    <t>2001.09.</t>
  </si>
  <si>
    <t>https://new.land.naver.com/complexes/109876?tab=detail&amp;rf=Y</t>
  </si>
  <si>
    <t>경기도 시흥시 매화동 263-16</t>
  </si>
  <si>
    <t>경기도 시흥시 매화로39번길 38-15</t>
  </si>
  <si>
    <t>64C</t>
  </si>
  <si>
    <t>65D</t>
  </si>
  <si>
    <t>대성(265-1)</t>
  </si>
  <si>
    <t>2001.01.</t>
  </si>
  <si>
    <t>https://new.land.naver.com/complexes/12075?tab=detail&amp;rf=Y</t>
  </si>
  <si>
    <t>경기도 시흥시 매화동 265-1</t>
  </si>
  <si>
    <t>경기도 시흥시 매화로 57-9</t>
  </si>
  <si>
    <t>금강2차</t>
  </si>
  <si>
    <t>https://new.land.naver.com/complexes/2739?tab=detail&amp;rf=Y</t>
  </si>
  <si>
    <t>경기도 시흥시 매화동 289-1</t>
  </si>
  <si>
    <t>경기도 시흥시 수인로2857번길 44</t>
  </si>
  <si>
    <t>[목감동]</t>
  </si>
  <si>
    <t>목감역지음재파크뷰(도시형)</t>
  </si>
  <si>
    <t>2021.02.</t>
  </si>
  <si>
    <t>49A</t>
  </si>
  <si>
    <t>https://new.land.naver.com/complexes/126493?tab=detail&amp;rf=Y</t>
  </si>
  <si>
    <t>경기도 시흥시 목감동 397</t>
  </si>
  <si>
    <t>목감동</t>
  </si>
  <si>
    <t>경기도 시흥시 솔고개길 47</t>
  </si>
  <si>
    <t>49C</t>
  </si>
  <si>
    <t>호반베르디움더프라임</t>
  </si>
  <si>
    <t>2017.02.</t>
  </si>
  <si>
    <t>https://new.land.naver.com/complexes/109557?tab=detail&amp;rf=Y</t>
  </si>
  <si>
    <t>경기도 시흥시 목감동 406</t>
  </si>
  <si>
    <t>경기도 시흥시 배미골길 23</t>
  </si>
  <si>
    <t>명신</t>
  </si>
  <si>
    <t>1986.04.</t>
  </si>
  <si>
    <t>https://new.land.naver.com/complexes/2741?tab=detail&amp;rf=Y</t>
  </si>
  <si>
    <t>경기도 시흥시 목감동 239-3</t>
  </si>
  <si>
    <t>경기도 시흥시 동서로 1094</t>
  </si>
  <si>
    <t>대명1차</t>
  </si>
  <si>
    <t>1990.12.</t>
  </si>
  <si>
    <t>https://new.land.naver.com/complexes/2740?tab=detail&amp;rf=Y</t>
  </si>
  <si>
    <t>경기도 시흥시 목감동 242-9</t>
  </si>
  <si>
    <t>경기도 시흥시 동서로 1076</t>
  </si>
  <si>
    <t>청도</t>
  </si>
  <si>
    <t>1986.03.</t>
  </si>
  <si>
    <t>https://new.land.naver.com/complexes/16106?tab=detail&amp;rf=Y</t>
  </si>
  <si>
    <t>경기도 시흥시 목감동 202-14</t>
  </si>
  <si>
    <t>경기도 시흥시 동서로 1102</t>
  </si>
  <si>
    <t>미덕</t>
  </si>
  <si>
    <t>1987.02.</t>
  </si>
  <si>
    <t>44A</t>
  </si>
  <si>
    <t>https://new.land.naver.com/complexes/23716?tab=detail&amp;rf=Y</t>
  </si>
  <si>
    <t>경기도 시흥시 목감동 240-6</t>
  </si>
  <si>
    <t>경기도 시흥시 동서로 1088</t>
  </si>
  <si>
    <t>50C</t>
  </si>
  <si>
    <t>53B</t>
  </si>
  <si>
    <t>동우</t>
  </si>
  <si>
    <t>https://new.land.naver.com/complexes/3987?tab=detail&amp;rf=Y</t>
  </si>
  <si>
    <t>경기도 시흥시 목감동 239-15</t>
  </si>
  <si>
    <t>경기도 시흥시 동서로 1096-4</t>
  </si>
  <si>
    <t>66A</t>
  </si>
  <si>
    <t>66B</t>
  </si>
  <si>
    <t>[미산동]</t>
  </si>
  <si>
    <t>해가든더클래식</t>
  </si>
  <si>
    <t>2009.10.</t>
  </si>
  <si>
    <t>https://new.land.naver.com/complexes/100845?tab=detail&amp;rf=Y</t>
  </si>
  <si>
    <t>경기도 시흥시 미산동 350-15</t>
  </si>
  <si>
    <t>미산동</t>
  </si>
  <si>
    <t>경기도 시흥시 미산로100번길 11</t>
  </si>
  <si>
    <t>경신</t>
  </si>
  <si>
    <t>1992.09.</t>
  </si>
  <si>
    <t>https://new.land.naver.com/complexes/7987?tab=detail&amp;rf=Y</t>
  </si>
  <si>
    <t>경기도 시흥시 미산동 64</t>
  </si>
  <si>
    <t>경기도 시흥시 미산로 85-2</t>
  </si>
  <si>
    <t>부국미산</t>
  </si>
  <si>
    <t>1991.04.</t>
  </si>
  <si>
    <t>https://new.land.naver.com/complexes/2743?tab=detail&amp;rf=Y</t>
  </si>
  <si>
    <t>경기도 시흥시 미산동 산15-1</t>
  </si>
  <si>
    <t>경기도 시흥시 미산로143번길 10</t>
  </si>
  <si>
    <t>상아그린</t>
  </si>
  <si>
    <t>1995.11.</t>
  </si>
  <si>
    <t>https://new.land.naver.com/complexes/2744?tab=detail&amp;rf=Y</t>
  </si>
  <si>
    <t>경기도 시흥시 미산동 82-14</t>
  </si>
  <si>
    <t>경기도 시흥시 미산로69번길 4</t>
  </si>
  <si>
    <t>[배곧동]</t>
  </si>
  <si>
    <t>시흥배곧SK뷰</t>
  </si>
  <si>
    <t>2015.07.</t>
  </si>
  <si>
    <t>85A</t>
  </si>
  <si>
    <t>https://new.land.naver.com/complexes/106123?tab=detail&amp;rf=Y</t>
  </si>
  <si>
    <t>경기도 시흥시 배곧동 135</t>
  </si>
  <si>
    <t>배곧동</t>
  </si>
  <si>
    <t>경기도 시흥시 배곧3로 27-7</t>
  </si>
  <si>
    <t>85B</t>
  </si>
  <si>
    <t>113D</t>
  </si>
  <si>
    <t>113E</t>
  </si>
  <si>
    <t>115C</t>
  </si>
  <si>
    <t>시흥배곧신도시골드클래스</t>
  </si>
  <si>
    <t>2016.06.</t>
  </si>
  <si>
    <t>https://new.land.naver.com/complexes/108474?tab=detail&amp;rf=Y</t>
  </si>
  <si>
    <t>경기도 시흥시 배곧동 58</t>
  </si>
  <si>
    <t>경기도 시흥시 배곧4로 81-13</t>
  </si>
  <si>
    <t>87A</t>
  </si>
  <si>
    <t>87C</t>
  </si>
  <si>
    <t>한라비발디캠퍼스2차</t>
  </si>
  <si>
    <t>2018.02.</t>
  </si>
  <si>
    <t>https://new.land.naver.com/complexes/110548?tab=detail&amp;rf=Y</t>
  </si>
  <si>
    <t>경기도 시흥시 배곧동 245</t>
  </si>
  <si>
    <t>경기도 시흥시 배곧1로 27-16</t>
  </si>
  <si>
    <t>98B</t>
  </si>
  <si>
    <t>118D</t>
  </si>
  <si>
    <t>118B</t>
  </si>
  <si>
    <t>118A</t>
  </si>
  <si>
    <t>118C</t>
  </si>
  <si>
    <t>시흥배곧C1호반써밋플레이스</t>
  </si>
  <si>
    <t>2019.06.</t>
  </si>
  <si>
    <t>117A</t>
  </si>
  <si>
    <t>https://new.land.naver.com/complexes/113269?tab=detail&amp;rf=Y</t>
  </si>
  <si>
    <t>경기도 시흥시 배곧동 191</t>
  </si>
  <si>
    <t>경기도 시흥시 서울대학로278번길 19-13</t>
  </si>
  <si>
    <t>117C</t>
  </si>
  <si>
    <t>https://new.land.naver.com/complexes/108480?tab=detail&amp;rf=Y</t>
  </si>
  <si>
    <t>경기도 시흥시 배곧동 150</t>
  </si>
  <si>
    <t>경기도 시흥시 서울대학로 328</t>
  </si>
  <si>
    <t>한라비발디캠퍼스3차</t>
  </si>
  <si>
    <t>https://new.land.naver.com/complexes/112329?tab=detail&amp;rf=Y</t>
  </si>
  <si>
    <t>경기도 시흥시 배곧동 262</t>
  </si>
  <si>
    <t>경기도 시흥시 서울대학로 172-20</t>
  </si>
  <si>
    <t>호반베르디움센트로하임</t>
  </si>
  <si>
    <t>2017.11.</t>
  </si>
  <si>
    <t>88B</t>
  </si>
  <si>
    <t>https://new.land.naver.com/complexes/109817?tab=detail&amp;rf=Y</t>
  </si>
  <si>
    <t>경기도 시흥시 배곧동 174</t>
  </si>
  <si>
    <t>경기도 시흥시 배곧4로 106-25</t>
  </si>
  <si>
    <t>88A</t>
  </si>
  <si>
    <t>112A</t>
  </si>
  <si>
    <t>한라비발디캠퍼스</t>
  </si>
  <si>
    <t>2017.08.</t>
  </si>
  <si>
    <t>100A</t>
  </si>
  <si>
    <t>https://new.land.naver.com/complexes/109216?tab=detail&amp;rf=Y</t>
  </si>
  <si>
    <t>경기도 시흥시 배곧동 243</t>
  </si>
  <si>
    <t>경기도 시흥시 배곧1로 27-15</t>
  </si>
  <si>
    <t>100B</t>
  </si>
  <si>
    <t>시흥배곧C2호반써밋플레이스</t>
  </si>
  <si>
    <t>https://new.land.naver.com/complexes/113270?tab=detail&amp;rf=Y</t>
  </si>
  <si>
    <t>경기도 시흥시 배곧동 221</t>
  </si>
  <si>
    <t>경기도 시흥시 서울대학로264번길 12</t>
  </si>
  <si>
    <t>시흥배곧중흥S-클래스</t>
  </si>
  <si>
    <t>2019.02.</t>
  </si>
  <si>
    <t>https://new.land.naver.com/complexes/112559?tab=detail&amp;rf=Y</t>
  </si>
  <si>
    <t>경기도 시흥시 배곧동 5</t>
  </si>
  <si>
    <t>경기도 시흥시 해송십리로 472-11</t>
  </si>
  <si>
    <t>시흥배곧신도시호반베르디움센트럴파크</t>
  </si>
  <si>
    <t>https://new.land.naver.com/complexes/106126?tab=detail&amp;rf=Y</t>
  </si>
  <si>
    <t>경기도 시흥시 배곧동 139</t>
  </si>
  <si>
    <t>경기도 시흥시 배곧3로 27-8</t>
  </si>
  <si>
    <t>시흥배곧신도시이지더원에듀그린2차</t>
  </si>
  <si>
    <t>2017.10.</t>
  </si>
  <si>
    <t>https://new.land.naver.com/complexes/110814?tab=detail&amp;rf=Y</t>
  </si>
  <si>
    <t>경기도 시흥시 배곧동 279</t>
  </si>
  <si>
    <t>경기도 시흥시 서울대학로 100</t>
  </si>
  <si>
    <t>시흥배곧한신더휴</t>
  </si>
  <si>
    <t>2018.01.</t>
  </si>
  <si>
    <t>https://new.land.naver.com/complexes/110216?tab=detail&amp;rf=Y</t>
  </si>
  <si>
    <t>경기도 시흥시 배곧동 155</t>
  </si>
  <si>
    <t>경기도 시흥시 배곧4로 106-26</t>
  </si>
  <si>
    <t>116A</t>
  </si>
  <si>
    <t>[산현동]</t>
  </si>
  <si>
    <t>호반베르디움더숲</t>
  </si>
  <si>
    <t>2019.04.</t>
  </si>
  <si>
    <t>https://new.land.naver.com/complexes/114227?tab=detail&amp;rf=Y</t>
  </si>
  <si>
    <t>경기도 시흥시 산현동 520</t>
  </si>
  <si>
    <t>산현동</t>
  </si>
  <si>
    <t>경기도 시흥시 목감둘레로 80</t>
  </si>
  <si>
    <t>목감레이크푸르지오</t>
  </si>
  <si>
    <t>81A</t>
  </si>
  <si>
    <t>https://new.land.naver.com/complexes/110639?tab=detail&amp;rf=Y</t>
  </si>
  <si>
    <t>경기도 시흥시 산현동 502</t>
  </si>
  <si>
    <t>경기도 시흥시 목감남서로 92-30</t>
  </si>
  <si>
    <t>목감중흥S-클래스레이크힐스</t>
  </si>
  <si>
    <t>2018.10.</t>
  </si>
  <si>
    <t>https://new.land.naver.com/complexes/114162?tab=detail&amp;rf=Y</t>
  </si>
  <si>
    <t>경기도 시흥시 산현동 496</t>
  </si>
  <si>
    <t>경기도 시흥시 목감남서로 92-15</t>
  </si>
  <si>
    <t>[신천동]</t>
  </si>
  <si>
    <t>조양휴캐슬</t>
  </si>
  <si>
    <t>2010.12.</t>
  </si>
  <si>
    <t>https://new.land.naver.com/complexes/103042?tab=detail&amp;rf=Y</t>
  </si>
  <si>
    <t>경기도 시흥시 신천동 765</t>
  </si>
  <si>
    <t>신천동</t>
  </si>
  <si>
    <t>경기도 시흥시 신천천동로 13</t>
  </si>
  <si>
    <t>동경3차</t>
  </si>
  <si>
    <t>1988.11.</t>
  </si>
  <si>
    <t>https://new.land.naver.com/complexes/2752?tab=detail&amp;rf=Y</t>
  </si>
  <si>
    <t>경기도 시흥시 신천동 264-2</t>
  </si>
  <si>
    <t>경기도 시흥시 신천천동로51번길 8</t>
  </si>
  <si>
    <t>시흥5차푸르지오</t>
  </si>
  <si>
    <t>2011.05.</t>
  </si>
  <si>
    <t>https://new.land.naver.com/complexes/103158?tab=detail&amp;rf=Y</t>
  </si>
  <si>
    <t>경기도 시흥시 신천동 709-32</t>
  </si>
  <si>
    <t>경기도 시흥시 복지로 15</t>
  </si>
  <si>
    <t>122D</t>
  </si>
  <si>
    <t>143C2</t>
  </si>
  <si>
    <t>144C1</t>
  </si>
  <si>
    <t>158A1</t>
  </si>
  <si>
    <t>159A2</t>
  </si>
  <si>
    <t>159B</t>
  </si>
  <si>
    <t>173P2</t>
  </si>
  <si>
    <t>195P3</t>
  </si>
  <si>
    <t>211P1A</t>
  </si>
  <si>
    <t>211P1B</t>
  </si>
  <si>
    <t>그랜드(705-46)</t>
  </si>
  <si>
    <t>2003.07.</t>
  </si>
  <si>
    <t>https://new.land.naver.com/complexes/110908?tab=detail&amp;rf=Y</t>
  </si>
  <si>
    <t>경기도 시흥시 신천동 705-46</t>
  </si>
  <si>
    <t>경기도 시흥시 호현로21번길 12</t>
  </si>
  <si>
    <t>동경4차</t>
  </si>
  <si>
    <t>1989.07.</t>
  </si>
  <si>
    <t>https://new.land.naver.com/complexes/2753?tab=detail&amp;rf=Y</t>
  </si>
  <si>
    <t>경기도 시흥시 신천동 384-2</t>
  </si>
  <si>
    <t>경기도 시흥시 신천천서로 50-1</t>
  </si>
  <si>
    <t>신천팰리스</t>
  </si>
  <si>
    <t>2017.04.</t>
  </si>
  <si>
    <t>https://new.land.naver.com/complexes/118147?tab=detail&amp;rf=Y</t>
  </si>
  <si>
    <t>경기도 시흥시 신천동 705-1</t>
  </si>
  <si>
    <t>경기도 시흥시 호현로27번길 15</t>
  </si>
  <si>
    <t>56A</t>
  </si>
  <si>
    <t>56B</t>
  </si>
  <si>
    <t>금강프라임빌(도시형)</t>
  </si>
  <si>
    <t>2016.02.</t>
  </si>
  <si>
    <t>https://new.land.naver.com/complexes/140600?tab=detail&amp;rf=Y</t>
  </si>
  <si>
    <t>경기도 시흥시 신천동 851-1</t>
  </si>
  <si>
    <t>경기도 시흥시 신천로63번길 1</t>
  </si>
  <si>
    <t>신천센트럴</t>
  </si>
  <si>
    <t>2016.09.</t>
  </si>
  <si>
    <t>https://new.land.naver.com/complexes/113683?tab=detail&amp;rf=Y</t>
  </si>
  <si>
    <t>경기도 시흥시 신천동 706-1</t>
  </si>
  <si>
    <t>경기도 시흥시 호현로21번길 13</t>
  </si>
  <si>
    <t>80B</t>
  </si>
  <si>
    <t>동경2차</t>
  </si>
  <si>
    <t>1988.04.</t>
  </si>
  <si>
    <t>https://new.land.naver.com/complexes/3994?tab=detail&amp;rf=Y</t>
  </si>
  <si>
    <t>경기도 시흥시 신천동 37-6</t>
  </si>
  <si>
    <t>경기도 시흥시 수인로3325번길 47-5</t>
  </si>
  <si>
    <t>우진둥지</t>
  </si>
  <si>
    <t>65A</t>
  </si>
  <si>
    <t>https://new.land.naver.com/complexes/3996?tab=detail&amp;rf=Y</t>
  </si>
  <si>
    <t>경기도 시흥시 신천동 860-1</t>
  </si>
  <si>
    <t>경기도 시흥시 수인로3325번길 36</t>
  </si>
  <si>
    <t>일신</t>
  </si>
  <si>
    <t>2002.12.</t>
  </si>
  <si>
    <t>https://new.land.naver.com/complexes/117906?tab=detail&amp;rf=Y</t>
  </si>
  <si>
    <t>경기도 시흥시 신천동 705-7</t>
  </si>
  <si>
    <t>경기도 시흥시 호현로27번길 5</t>
  </si>
  <si>
    <t>1988.07.</t>
  </si>
  <si>
    <t>https://new.land.naver.com/complexes/4001?tab=detail&amp;rf=Y</t>
  </si>
  <si>
    <t>경기도 시흥시 신천동 452-1</t>
  </si>
  <si>
    <t>경기도 시흥시 신천4길 28</t>
  </si>
  <si>
    <t>경남아너스빌</t>
  </si>
  <si>
    <t>2005.06.</t>
  </si>
  <si>
    <t>https://new.land.naver.com/complexes/13863?tab=detail&amp;rf=Y</t>
  </si>
  <si>
    <t>경기도 시흥시 신천동 943-1</t>
  </si>
  <si>
    <t>경기도 시흥시 시흥대로 1119-3</t>
  </si>
  <si>
    <t>장미</t>
  </si>
  <si>
    <t>1986.12.</t>
  </si>
  <si>
    <t>https://new.land.naver.com/complexes/3997?tab=detail&amp;rf=Y</t>
  </si>
  <si>
    <t>경기도 시흥시 신천동 375-3</t>
  </si>
  <si>
    <t>경기도 시흥시 신천3길 31</t>
  </si>
  <si>
    <t>청담아이리스(도시형)</t>
  </si>
  <si>
    <t>2016.05.</t>
  </si>
  <si>
    <t>https://new.land.naver.com/complexes/122194?tab=detail&amp;rf=Y</t>
  </si>
  <si>
    <t>경기도 시흥시 신천동 706</t>
  </si>
  <si>
    <t>경기도 시흥시 호현로21번길 17</t>
  </si>
  <si>
    <t>56C</t>
  </si>
  <si>
    <t>한미금강</t>
  </si>
  <si>
    <t>1994.09.</t>
  </si>
  <si>
    <t>https://new.land.naver.com/complexes/3999?tab=detail&amp;rf=Y</t>
  </si>
  <si>
    <t>경기도 시흥시 신천동 844-10</t>
  </si>
  <si>
    <t>경기도 시흥시 포도원로 71-1</t>
  </si>
  <si>
    <t>1987.08.</t>
  </si>
  <si>
    <t>https://new.land.naver.com/complexes/17270?tab=detail&amp;rf=Y</t>
  </si>
  <si>
    <t>경기도 시흥시 신천동 749</t>
  </si>
  <si>
    <t>경기도 시흥시 수인로3413번길 25</t>
  </si>
  <si>
    <t>그랜드(705-2)</t>
  </si>
  <si>
    <t>2005.02.</t>
  </si>
  <si>
    <t>https://new.land.naver.com/complexes/110170?tab=detail&amp;rf=Y</t>
  </si>
  <si>
    <t>경기도 시흥시 신천동 705-2</t>
  </si>
  <si>
    <t>경기도 시흥시 호현로27번길 11</t>
  </si>
  <si>
    <t>84A</t>
  </si>
  <si>
    <t>84B</t>
  </si>
  <si>
    <t>제성3차</t>
  </si>
  <si>
    <t>1986.10.</t>
  </si>
  <si>
    <t>59A</t>
  </si>
  <si>
    <t>https://new.land.naver.com/complexes/110779?tab=detail&amp;rf=Y</t>
  </si>
  <si>
    <t>경기도 시흥시 신천동 26-3</t>
  </si>
  <si>
    <t>경기도 시흥시 신천로80번길 10-1</t>
  </si>
  <si>
    <t>60B</t>
  </si>
  <si>
    <t>한일코지세상</t>
  </si>
  <si>
    <t>57A</t>
  </si>
  <si>
    <t>https://new.land.naver.com/complexes/127532?tab=detail&amp;rf=Y</t>
  </si>
  <si>
    <t>경기도 시흥시 신천동 834-6</t>
  </si>
  <si>
    <t>경기도 시흥시 신천6길 15-4</t>
  </si>
  <si>
    <t>금보</t>
  </si>
  <si>
    <t>1990.09.</t>
  </si>
  <si>
    <t>https://new.land.naver.com/complexes/3990?tab=detail&amp;rf=Y</t>
  </si>
  <si>
    <t>경기도 시흥시 신천동 828-4</t>
  </si>
  <si>
    <t>경기도 시흥시 수인로3409번길 58</t>
  </si>
  <si>
    <t>부강</t>
  </si>
  <si>
    <t>1989.11.</t>
  </si>
  <si>
    <t>https://new.land.naver.com/complexes/1856?tab=detail&amp;rf=Y</t>
  </si>
  <si>
    <t>경기도 시흥시 신천동 27-2</t>
  </si>
  <si>
    <t>경기도 시흥시 신천로80번길 14</t>
  </si>
  <si>
    <t>뉴월드</t>
  </si>
  <si>
    <t>https://new.land.naver.com/complexes/1857?tab=detail&amp;rf=Y</t>
  </si>
  <si>
    <t>경기도 시흥시 신천동 869-1</t>
  </si>
  <si>
    <t>경기도 시흥시 신천로25번길 1-1</t>
  </si>
  <si>
    <t>신천코아루웰라움</t>
  </si>
  <si>
    <t>2020.03.</t>
  </si>
  <si>
    <t>https://new.land.naver.com/complexes/119946?tab=detail&amp;rf=Y</t>
  </si>
  <si>
    <t>경기도 시흥시 신천동 953</t>
  </si>
  <si>
    <t>경기도 시흥시 시흥대로 1124-17</t>
  </si>
  <si>
    <t>101B</t>
  </si>
  <si>
    <t>명성(882-5)</t>
  </si>
  <si>
    <t>1984.11.</t>
  </si>
  <si>
    <t>https://new.land.naver.com/complexes/112516?tab=detail&amp;rf=Y</t>
  </si>
  <si>
    <t>경기도 시흥시 신천동 882-5</t>
  </si>
  <si>
    <t>경기도 시흥시 시흥대로 1083-6</t>
  </si>
  <si>
    <t>성지타워2차</t>
  </si>
  <si>
    <t>2019.03.</t>
  </si>
  <si>
    <t>https://new.land.naver.com/complexes/128517?tab=detail&amp;rf=Y</t>
  </si>
  <si>
    <t>경기도 시흥시 신천동 713-7</t>
  </si>
  <si>
    <t>경기도 시흥시 호현로 5-6</t>
  </si>
  <si>
    <t>신천노블리안씨티</t>
  </si>
  <si>
    <t>https://new.land.naver.com/complexes/133887?tab=detail&amp;rf=Y</t>
  </si>
  <si>
    <t>경기도 시흥시 신천동 838-5</t>
  </si>
  <si>
    <t>경기도 시흥시 신천5길 5</t>
  </si>
  <si>
    <t>61B</t>
  </si>
  <si>
    <t>62C</t>
  </si>
  <si>
    <t>62D</t>
  </si>
  <si>
    <t>라비앙로즈</t>
  </si>
  <si>
    <t>2020.10.</t>
  </si>
  <si>
    <t>https://new.land.naver.com/complexes/136527?tab=detail&amp;rf=Y</t>
  </si>
  <si>
    <t>경기도 시흥시 신천동 706-3</t>
  </si>
  <si>
    <t>경기도 시흥시 호현로21번길 9-1</t>
  </si>
  <si>
    <t>동진(858)</t>
  </si>
  <si>
    <t>https://new.land.naver.com/complexes/1859?tab=detail&amp;rf=Y</t>
  </si>
  <si>
    <t>경기도 시흥시 신천동 858</t>
  </si>
  <si>
    <t>경기도 시흥시 신천로44번길 17</t>
  </si>
  <si>
    <t>67A</t>
  </si>
  <si>
    <t>69B</t>
  </si>
  <si>
    <t>시흥신천삼환나우빌</t>
  </si>
  <si>
    <t>2012.03.</t>
  </si>
  <si>
    <t>https://new.land.naver.com/complexes/103333?tab=detail&amp;rf=Y</t>
  </si>
  <si>
    <t>경기도 시흥시 신천동 949</t>
  </si>
  <si>
    <t>경기도 시흥시 시흥대로 1144</t>
  </si>
  <si>
    <t>은하수드림힐</t>
  </si>
  <si>
    <t>2009.01.</t>
  </si>
  <si>
    <t>https://new.land.naver.com/complexes/27825?tab=detail&amp;rf=Y</t>
  </si>
  <si>
    <t>경기도 시흥시 신천동 833-9</t>
  </si>
  <si>
    <t>경기도 시흥시 신천5길 15</t>
  </si>
  <si>
    <t>106A</t>
  </si>
  <si>
    <t>청담예가(도시형)</t>
  </si>
  <si>
    <t>https://new.land.naver.com/complexes/122198?tab=detail&amp;rf=Y</t>
  </si>
  <si>
    <t>경기도 시흥시 신천동 708-7</t>
  </si>
  <si>
    <t>경기도 시흥시 호현로10번길 21-2</t>
  </si>
  <si>
    <t>신천아인스빌</t>
  </si>
  <si>
    <t>2020.06.</t>
  </si>
  <si>
    <t>https://new.land.naver.com/complexes/133943?tab=detail&amp;rf=Y</t>
  </si>
  <si>
    <t>경기도 시흥시 신천동 706-22</t>
  </si>
  <si>
    <t>경기도 시흥시 수인로3394번길 10</t>
  </si>
  <si>
    <t>발해솔렌스힐(도시형)</t>
  </si>
  <si>
    <t>https://new.land.naver.com/complexes/137486?tab=detail&amp;rf=Y</t>
  </si>
  <si>
    <t>경기도 시흥시 신천동 850-10</t>
  </si>
  <si>
    <t>경기도 시흥시 포도원로109번길 8</t>
  </si>
  <si>
    <t>대보</t>
  </si>
  <si>
    <t>1989.12.</t>
  </si>
  <si>
    <t>https://new.land.naver.com/complexes/3993?tab=detail&amp;rf=Y</t>
  </si>
  <si>
    <t>경기도 시흥시 신천동 848-5</t>
  </si>
  <si>
    <t>경기도 시흥시 포도원로109번길 24</t>
  </si>
  <si>
    <t>상아</t>
  </si>
  <si>
    <t>1996.11.</t>
  </si>
  <si>
    <t>https://new.land.naver.com/complexes/2757?tab=detail&amp;rf=Y</t>
  </si>
  <si>
    <t>경기도 시흥시 신천동 827-1</t>
  </si>
  <si>
    <t>경기도 시흥시 신흥마을1길 37</t>
  </si>
  <si>
    <t>성지타워1차(도시형)</t>
  </si>
  <si>
    <t>62A</t>
  </si>
  <si>
    <t>https://new.land.naver.com/complexes/128514?tab=detail&amp;rf=Y</t>
  </si>
  <si>
    <t>경기도 시흥시 신천동 713-3</t>
  </si>
  <si>
    <t>경기도 시흥시 호현로9번길 5</t>
  </si>
  <si>
    <t>65B</t>
  </si>
  <si>
    <t>태광</t>
  </si>
  <si>
    <t>1986.08.</t>
  </si>
  <si>
    <t>https://new.land.naver.com/complexes/3998?tab=detail&amp;rf=Y</t>
  </si>
  <si>
    <t>경기도 시흥시 신천동 387</t>
  </si>
  <si>
    <t>경기도 시흥시 신천4길 15</t>
  </si>
  <si>
    <t>무지개</t>
  </si>
  <si>
    <t>1987.11.</t>
  </si>
  <si>
    <t>https://new.land.naver.com/complexes/2756?tab=detail&amp;rf=Y</t>
  </si>
  <si>
    <t>경기도 시흥시 신천동 892-1</t>
  </si>
  <si>
    <t>경기도 시흥시 두문로 8</t>
  </si>
  <si>
    <t>62B</t>
  </si>
  <si>
    <t>현진1차</t>
  </si>
  <si>
    <t>1995.03.</t>
  </si>
  <si>
    <t>https://new.land.naver.com/complexes/4002?tab=detail&amp;rf=Y</t>
  </si>
  <si>
    <t>경기도 시흥시 신천동 780</t>
  </si>
  <si>
    <t>경기도 시흥시 수인로3325번길 9</t>
  </si>
  <si>
    <t>58C</t>
  </si>
  <si>
    <t>72B</t>
  </si>
  <si>
    <t>한영둥지</t>
  </si>
  <si>
    <t>https://new.land.naver.com/complexes/4000?tab=detail&amp;rf=Y</t>
  </si>
  <si>
    <t>경기도 시흥시 신천동 857-2</t>
  </si>
  <si>
    <t>경기도 시흥시 신천로44번길 23</t>
  </si>
  <si>
    <t>휴먼시아</t>
  </si>
  <si>
    <t>2010.07.</t>
  </si>
  <si>
    <t>48A1</t>
  </si>
  <si>
    <t>https://new.land.naver.com/complexes/27319?tab=detail&amp;rf=Y</t>
  </si>
  <si>
    <t>경기도 시흥시 신천동 946</t>
  </si>
  <si>
    <t>경기도 시흥시 시흥대로 1133</t>
  </si>
  <si>
    <t>79A1</t>
  </si>
  <si>
    <t>112B1</t>
  </si>
  <si>
    <t>112A1</t>
  </si>
  <si>
    <t>둥지</t>
  </si>
  <si>
    <t>https://new.land.naver.com/complexes/3989?tab=detail&amp;rf=Y</t>
  </si>
  <si>
    <t>경기도 시흥시 신천동 852-16</t>
  </si>
  <si>
    <t>경기도 시흥시 수인로3325번길 30</t>
  </si>
  <si>
    <t>동진(832-2)</t>
  </si>
  <si>
    <t>https://new.land.naver.com/complexes/1860?tab=detail&amp;rf=Y</t>
  </si>
  <si>
    <t>경기도 시흥시 신천동 832-2</t>
  </si>
  <si>
    <t>경기도 시흥시 신흥마을1길 13</t>
  </si>
  <si>
    <t>73A</t>
  </si>
  <si>
    <t>76D</t>
  </si>
  <si>
    <t>76C</t>
  </si>
  <si>
    <t>동경1차</t>
  </si>
  <si>
    <t>1987.09.</t>
  </si>
  <si>
    <t>https://new.land.naver.com/complexes/1858?tab=detail&amp;rf=Y</t>
  </si>
  <si>
    <t>경기도 시흥시 신천동 37-3</t>
  </si>
  <si>
    <t>경기도 시흥시 수인로3325번길 47-7</t>
  </si>
  <si>
    <t>수정프라자</t>
  </si>
  <si>
    <t>2003.11.</t>
  </si>
  <si>
    <t>181A</t>
  </si>
  <si>
    <t>https://new.land.naver.com/complexes/18460?tab=detail&amp;rf=Y</t>
  </si>
  <si>
    <t>경기도 시흥시 신천동 782</t>
  </si>
  <si>
    <t>경기도 시흥시 신천로100번길 36</t>
  </si>
  <si>
    <t>183B</t>
  </si>
  <si>
    <t>연희</t>
  </si>
  <si>
    <t>1986.05.</t>
  </si>
  <si>
    <t>https://new.land.naver.com/complexes/3995?tab=detail&amp;rf=Y</t>
  </si>
  <si>
    <t>경기도 시흥시 신천동 280-1</t>
  </si>
  <si>
    <t>경기도 시흥시 신천천동로25번길 10</t>
  </si>
  <si>
    <t>57C</t>
  </si>
  <si>
    <t>https://new.land.naver.com/complexes/1863?tab=detail&amp;rf=Y</t>
  </si>
  <si>
    <t>경기도 시흥시 신천동 871-1</t>
  </si>
  <si>
    <t>경기도 시흥시 시흥대로1073번길 39</t>
  </si>
  <si>
    <t>명성(69-1)</t>
  </si>
  <si>
    <t>1984.01.</t>
  </si>
  <si>
    <t>https://new.land.naver.com/complexes/2754?tab=detail&amp;rf=Y</t>
  </si>
  <si>
    <t>경기도 시흥시 신천동 69-1</t>
  </si>
  <si>
    <t>경기도 시흥시 수인로3325번길 49</t>
  </si>
  <si>
    <t>동진(829)</t>
  </si>
  <si>
    <t>1991.06.</t>
  </si>
  <si>
    <t>https://new.land.naver.com/complexes/7988?tab=detail&amp;rf=Y</t>
  </si>
  <si>
    <t>경기도 시흥시 신천동 829</t>
  </si>
  <si>
    <t>경기도 시흥시 수인로3409번길 54</t>
  </si>
  <si>
    <t>현진2차</t>
  </si>
  <si>
    <t>1998.05.</t>
  </si>
  <si>
    <t>https://new.land.naver.com/complexes/7989?tab=detail&amp;rf=Y</t>
  </si>
  <si>
    <t>경기도 시흥시 신천동 782-1</t>
  </si>
  <si>
    <t>경기도 시흥시 신천로44번길 36</t>
  </si>
  <si>
    <t>우명프라자</t>
  </si>
  <si>
    <t>2000.02.</t>
  </si>
  <si>
    <t>https://new.land.naver.com/complexes/105639?tab=detail&amp;rf=Y</t>
  </si>
  <si>
    <t>경기도 시흥시 신천동 774</t>
  </si>
  <si>
    <t>경기도 시흥시 수인로3325번길 10</t>
  </si>
  <si>
    <t>산호</t>
  </si>
  <si>
    <t>1997.06.</t>
  </si>
  <si>
    <t>https://new.land.naver.com/complexes/1861?tab=detail&amp;rf=Y</t>
  </si>
  <si>
    <t>경기도 시흥시 신천동 870-2</t>
  </si>
  <si>
    <t>경기도 시흥시 시흥대로1073번길 40</t>
  </si>
  <si>
    <t>[월곶동]</t>
  </si>
  <si>
    <t>에이스타워(도시형)</t>
  </si>
  <si>
    <t>2017.05.</t>
  </si>
  <si>
    <t>https://new.land.naver.com/complexes/117015?tab=detail&amp;rf=Y</t>
  </si>
  <si>
    <t>경기도 시흥시 월곶동 1013-20</t>
  </si>
  <si>
    <t>월곶동</t>
  </si>
  <si>
    <t>경기도 시흥시 월곶해안로161번길 3</t>
  </si>
  <si>
    <t>누리마루(도시형)</t>
  </si>
  <si>
    <t>2018.03.</t>
  </si>
  <si>
    <t>https://new.land.naver.com/complexes/140223?tab=detail&amp;rf=Y</t>
  </si>
  <si>
    <t>경기도 시흥시 월곶동 1011-25</t>
  </si>
  <si>
    <t>경기도 시흥시 월곶해안로161번길 24</t>
  </si>
  <si>
    <t>부광파크뷰(도시형)</t>
  </si>
  <si>
    <t>2021.04.</t>
  </si>
  <si>
    <t>https://new.land.naver.com/complexes/141186?tab=detail&amp;rf=Y</t>
  </si>
  <si>
    <t>경기도 시흥시 월곶동 1000-9</t>
  </si>
  <si>
    <t>경기도 시흥시 월곶중앙로70번안길 9</t>
  </si>
  <si>
    <t>78B</t>
  </si>
  <si>
    <t>80C</t>
  </si>
  <si>
    <t>월곶풍림아이원4차</t>
  </si>
  <si>
    <t>2006.11.</t>
  </si>
  <si>
    <t>https://new.land.naver.com/complexes/19181?tab=detail&amp;rf=Y</t>
  </si>
  <si>
    <t>경기도 시흥시 월곶동 994</t>
  </si>
  <si>
    <t>경기도 시흥시 월곶중앙로14번길 9</t>
  </si>
  <si>
    <t>시흥월곶역블루밍더마크</t>
  </si>
  <si>
    <t>2021.10.</t>
  </si>
  <si>
    <t>https://new.land.naver.com/complexes/125265?tab=detail&amp;rf=Y</t>
  </si>
  <si>
    <t>경기도 시흥시 월곶동 1008</t>
  </si>
  <si>
    <t>경기도 시흥시 월곶중앙로58번길 5-6</t>
  </si>
  <si>
    <t>90A</t>
  </si>
  <si>
    <t>90B</t>
  </si>
  <si>
    <t>월곶유호N플러스빌2차</t>
  </si>
  <si>
    <t>https://new.land.naver.com/complexes/27077?tab=detail&amp;rf=Y</t>
  </si>
  <si>
    <t>경기도 시흥시 월곶동 1012-1</t>
  </si>
  <si>
    <t>경기도 시흥시 월곶해안로161번길 25</t>
  </si>
  <si>
    <t>132A</t>
  </si>
  <si>
    <t>132B</t>
  </si>
  <si>
    <t>알파시티(도시형)</t>
  </si>
  <si>
    <t>2013.12.</t>
  </si>
  <si>
    <t>33A</t>
  </si>
  <si>
    <t>https://new.land.naver.com/complexes/109428?tab=detail&amp;rf=Y</t>
  </si>
  <si>
    <t>경기도 시흥시 월곶동 992-5</t>
  </si>
  <si>
    <t>경기도 시흥시 월곶중앙로30번길 31</t>
  </si>
  <si>
    <t>34B</t>
  </si>
  <si>
    <t>월곶풍림아이원2차</t>
  </si>
  <si>
    <t>https://new.land.naver.com/complexes/11188?tab=detail&amp;rf=Y</t>
  </si>
  <si>
    <t>경기도 시흥시 월곶동 1010-1</t>
  </si>
  <si>
    <t>경기도 시흥시 월곶중앙로14번길 87</t>
  </si>
  <si>
    <t>광양프런티어빌I(도시형)</t>
  </si>
  <si>
    <t>2013.11.</t>
  </si>
  <si>
    <t>https://new.land.naver.com/complexes/111722?tab=detail&amp;rf=Y</t>
  </si>
  <si>
    <t>경기도 시흥시 월곶동 1013-9</t>
  </si>
  <si>
    <t>경기도 시흥시 월곶해안로 121</t>
  </si>
  <si>
    <t>월곶유호N플러스빌1차</t>
  </si>
  <si>
    <t>2004.08.</t>
  </si>
  <si>
    <t>https://new.land.naver.com/complexes/19022?tab=detail&amp;rf=Y</t>
  </si>
  <si>
    <t>경기도 시흥시 월곶동 1006-3</t>
  </si>
  <si>
    <t>경기도 시흥시 월곶중앙로 48</t>
  </si>
  <si>
    <t>승윤노블리안시티(도시형)</t>
  </si>
  <si>
    <t>2014.10.</t>
  </si>
  <si>
    <t>30C-2</t>
  </si>
  <si>
    <t>https://new.land.naver.com/complexes/107230?tab=detail&amp;rf=Y</t>
  </si>
  <si>
    <t>경기도 시흥시 월곶동 999-2</t>
  </si>
  <si>
    <t>경기도 시흥시 월곶중앙로14번길 47</t>
  </si>
  <si>
    <t>30C-1</t>
  </si>
  <si>
    <t>32A-2</t>
  </si>
  <si>
    <t>32A-1</t>
  </si>
  <si>
    <t>33B-2</t>
  </si>
  <si>
    <t>33B-1</t>
  </si>
  <si>
    <t>36D-2</t>
  </si>
  <si>
    <t>36D-1</t>
  </si>
  <si>
    <t>진주마을풍림아이원1차</t>
  </si>
  <si>
    <t>41A</t>
  </si>
  <si>
    <t>https://new.land.naver.com/complexes/8810?tab=detail&amp;rf=Y</t>
  </si>
  <si>
    <t>경기도 시흥시 월곶동 1010-4</t>
  </si>
  <si>
    <t>경기도 시흥시 월곶중앙로70번길 11</t>
  </si>
  <si>
    <t>41B</t>
  </si>
  <si>
    <t>나보나시티(도시형)</t>
  </si>
  <si>
    <t>27A</t>
  </si>
  <si>
    <t>https://new.land.naver.com/complexes/129102?tab=detail&amp;rf=Y</t>
  </si>
  <si>
    <t>경기도 시흥시 월곶동 991-28</t>
  </si>
  <si>
    <t>경기도 시흥시 월곶중앙로14번길 68</t>
  </si>
  <si>
    <t>33C</t>
  </si>
  <si>
    <t>48D</t>
  </si>
  <si>
    <t>50E</t>
  </si>
  <si>
    <t>월곶풍림아이원3차</t>
  </si>
  <si>
    <t>2005.03.</t>
  </si>
  <si>
    <t>https://new.land.naver.com/complexes/13289?tab=detail&amp;rf=Y</t>
  </si>
  <si>
    <t>경기도 시흥시 월곶동 1016</t>
  </si>
  <si>
    <t>경기도 시흥시 월곶중앙로 11</t>
  </si>
  <si>
    <t>부성파인하버뷰</t>
  </si>
  <si>
    <t>https://new.land.naver.com/complexes/125276?tab=detail&amp;rf=Y</t>
  </si>
  <si>
    <t>경기도 시흥시 월곶동 1008-2</t>
  </si>
  <si>
    <t>경기도 시흥시 월곶중앙로70번길 12</t>
  </si>
  <si>
    <t>[은행동]</t>
  </si>
  <si>
    <t>광덕1차</t>
  </si>
  <si>
    <t>https://new.land.naver.com/complexes/105018?tab=detail&amp;rf=Y</t>
  </si>
  <si>
    <t>경기도 시흥시 은행동 276-13</t>
  </si>
  <si>
    <t>은행동</t>
  </si>
  <si>
    <t>경기도 시흥시 검바위2로 31-2</t>
  </si>
  <si>
    <t>광덕2차</t>
  </si>
  <si>
    <t>1991.09.</t>
  </si>
  <si>
    <t>https://new.land.naver.com/complexes/2758?tab=detail&amp;rf=Y</t>
  </si>
  <si>
    <t>경기도 시흥시 은행동 99-16</t>
  </si>
  <si>
    <t>경기도 시흥시 은행로 96</t>
  </si>
  <si>
    <t>동경5차</t>
  </si>
  <si>
    <t>https://new.land.naver.com/complexes/1866?tab=detail&amp;rf=Y</t>
  </si>
  <si>
    <t>경기도 시흥시 은행동 241</t>
  </si>
  <si>
    <t>경기도 시흥시 수인로3247번길 36</t>
  </si>
  <si>
    <t>시흥은계우미린더퍼스트</t>
  </si>
  <si>
    <t>131A</t>
  </si>
  <si>
    <t>https://new.land.naver.com/complexes/115158?tab=detail&amp;rf=Y</t>
  </si>
  <si>
    <t>경기도 시흥시 은행동 621</t>
  </si>
  <si>
    <t>경기도 시흥시 은계중앙로 115</t>
  </si>
  <si>
    <t>동경6차</t>
  </si>
  <si>
    <t>1990.08.</t>
  </si>
  <si>
    <t>https://new.land.naver.com/complexes/1868?tab=detail&amp;rf=Y</t>
  </si>
  <si>
    <t>경기도 시흥시 은행동 272-1</t>
  </si>
  <si>
    <t>경기도 시흥시 검바위2로 32-8</t>
  </si>
  <si>
    <t>79C</t>
  </si>
  <si>
    <t>79D</t>
  </si>
  <si>
    <t>시흥은계한양수자인더클래스</t>
  </si>
  <si>
    <t>2018.12.</t>
  </si>
  <si>
    <t>https://new.land.naver.com/complexes/112917?tab=detail&amp;rf=Y</t>
  </si>
  <si>
    <t>경기도 시흥시 은행동 661</t>
  </si>
  <si>
    <t>경기도 시흥시 은계남로 11</t>
  </si>
  <si>
    <t>101A</t>
  </si>
  <si>
    <t>힐링숲</t>
  </si>
  <si>
    <t>2021.05.</t>
  </si>
  <si>
    <t>76A</t>
  </si>
  <si>
    <t>https://new.land.naver.com/complexes/141693?tab=detail&amp;rf=Y</t>
  </si>
  <si>
    <t>경기도 시흥시 은행동 244</t>
  </si>
  <si>
    <t>경기도 시흥시 검바위1로 80</t>
  </si>
  <si>
    <t>76B</t>
  </si>
  <si>
    <t>두산</t>
  </si>
  <si>
    <t>https://new.land.naver.com/complexes/1871?tab=detail&amp;rf=Y</t>
  </si>
  <si>
    <t>경기도 시흥시 은행동 542</t>
  </si>
  <si>
    <t>경기도 시흥시 대은로104번길 25</t>
  </si>
  <si>
    <t>대우그린</t>
  </si>
  <si>
    <t>1996.10.</t>
  </si>
  <si>
    <t>https://new.land.naver.com/complexes/1867?tab=detail&amp;rf=Y</t>
  </si>
  <si>
    <t>경기도 시흥시 은행동 546</t>
  </si>
  <si>
    <t>경기도 시흥시 은행로 122</t>
  </si>
  <si>
    <t>은계브리즈힐</t>
  </si>
  <si>
    <t>2019.01.</t>
  </si>
  <si>
    <t>99A</t>
  </si>
  <si>
    <t>https://new.land.naver.com/complexes/115535?tab=detail&amp;rf=Y</t>
  </si>
  <si>
    <t>경기도 시흥시 은행동 620</t>
  </si>
  <si>
    <t>경기도 시흥시 은계중앙로 118</t>
  </si>
  <si>
    <t>진양</t>
  </si>
  <si>
    <t>1986.06.</t>
  </si>
  <si>
    <t>https://new.land.naver.com/complexes/16116?tab=detail&amp;rf=Y</t>
  </si>
  <si>
    <t>경기도 시흥시 은행동 109-105</t>
  </si>
  <si>
    <t>경기도 시흥시 은행로65번길 21-15</t>
  </si>
  <si>
    <t>https://new.land.naver.com/complexes/1864?tab=detail&amp;rf=Y</t>
  </si>
  <si>
    <t>경기도 시흥시 은행동 289-37</t>
  </si>
  <si>
    <t>경기도 시흥시 시흥대로1074번길 18</t>
  </si>
  <si>
    <t>은계파크자이</t>
  </si>
  <si>
    <t>https://new.land.naver.com/complexes/122403?tab=detail&amp;rf=Y</t>
  </si>
  <si>
    <t>경기도 시흥시 은행동 647</t>
  </si>
  <si>
    <t>경기도 시흥시 은계중앙로 65</t>
  </si>
  <si>
    <t>83A</t>
  </si>
  <si>
    <t>83A-1</t>
  </si>
  <si>
    <t>은계센트럴타운</t>
  </si>
  <si>
    <t>2017.12.</t>
  </si>
  <si>
    <t>https://new.land.naver.com/complexes/113169?tab=detail&amp;rf=Y</t>
  </si>
  <si>
    <t>경기도 시흥시 은행동 619</t>
  </si>
  <si>
    <t>경기도 시흥시 은계중앙로 97</t>
  </si>
  <si>
    <t>115B</t>
  </si>
  <si>
    <t>https://new.land.naver.com/complexes/1874?tab=detail&amp;rf=Y</t>
  </si>
  <si>
    <t>경기도 시흥시 은행동 293-1</t>
  </si>
  <si>
    <t>경기도 시흥시 시흥대로1074번길 17-1</t>
  </si>
  <si>
    <t>https://new.land.naver.com/complexes/4005?tab=detail&amp;rf=Y</t>
  </si>
  <si>
    <t>경기도 시흥시 은행동 243-1</t>
  </si>
  <si>
    <t>경기도 시흥시 수인로3247번길 30</t>
  </si>
  <si>
    <t>예스라이프</t>
  </si>
  <si>
    <t>2008.03.</t>
  </si>
  <si>
    <t>https://new.land.naver.com/complexes/100862?tab=detail&amp;rf=Y</t>
  </si>
  <si>
    <t>경기도 시흥시 은행동 105-13</t>
  </si>
  <si>
    <t>경기도 시흥시 은행로65번길 4-1</t>
  </si>
  <si>
    <t>89C</t>
  </si>
  <si>
    <t>시흥은행푸르지오</t>
  </si>
  <si>
    <t>2004.07.</t>
  </si>
  <si>
    <t>https://new.land.naver.com/complexes/8807?tab=detail&amp;rf=Y</t>
  </si>
  <si>
    <t>경기도 시흥시 은행동 599-1</t>
  </si>
  <si>
    <t>경기도 시흥시 은행로 93-1</t>
  </si>
  <si>
    <t>진주</t>
  </si>
  <si>
    <t>https://new.land.naver.com/complexes/11535?tab=detail&amp;rf=Y</t>
  </si>
  <si>
    <t>경기도 시흥시 은행동 293-2</t>
  </si>
  <si>
    <t>경기도 시흥시 시흥대로1074번길 29</t>
  </si>
  <si>
    <t>철산</t>
  </si>
  <si>
    <t>https://new.land.naver.com/complexes/10894?tab=detail&amp;rf=Y</t>
  </si>
  <si>
    <t>경기도 시흥시 은행동 244-2</t>
  </si>
  <si>
    <t>경기도 시흥시 검바위1로 74</t>
  </si>
  <si>
    <t>시흥성원</t>
  </si>
  <si>
    <t>https://new.land.naver.com/complexes/1875?tab=detail&amp;rf=Y</t>
  </si>
  <si>
    <t>경기도 시흥시 은행동 538-2</t>
  </si>
  <si>
    <t>경기도 시흥시 은행로149번길 3</t>
  </si>
  <si>
    <t>신성</t>
  </si>
  <si>
    <t>1990.06.</t>
  </si>
  <si>
    <t>https://new.land.naver.com/complexes/4006?tab=detail&amp;rf=Y</t>
  </si>
  <si>
    <t>경기도 시흥시 은행동 289-31</t>
  </si>
  <si>
    <t>경기도 시흥시 검바위2로 11-4</t>
  </si>
  <si>
    <t>63A</t>
  </si>
  <si>
    <t>63B</t>
  </si>
  <si>
    <t>대우3차</t>
  </si>
  <si>
    <t>1998.10.</t>
  </si>
  <si>
    <t>https://new.land.naver.com/complexes/1877?tab=detail&amp;rf=Y</t>
  </si>
  <si>
    <t>경기도 시흥시 은행동 549-1</t>
  </si>
  <si>
    <t>경기도 시흥시 은행로 107</t>
  </si>
  <si>
    <t>은행마을녹원</t>
  </si>
  <si>
    <t>https://new.land.naver.com/complexes/1865?tab=detail&amp;rf=Y</t>
  </si>
  <si>
    <t>경기도 시흥시 은행동 289-33</t>
  </si>
  <si>
    <t>경기도 시흥시 검바위2로 18</t>
  </si>
  <si>
    <t>한영</t>
  </si>
  <si>
    <t>https://new.land.naver.com/complexes/4007?tab=detail&amp;rf=Y</t>
  </si>
  <si>
    <t>경기도 시흥시 은행동 276-8</t>
  </si>
  <si>
    <t>경기도 시흥시 검바위2로 31-3</t>
  </si>
  <si>
    <t>68A</t>
  </si>
  <si>
    <t>신명</t>
  </si>
  <si>
    <t>https://new.land.naver.com/complexes/1876?tab=detail&amp;rf=Y</t>
  </si>
  <si>
    <t>경기도 시흥시 은행동 538-1</t>
  </si>
  <si>
    <t>경기도 시흥시 은행로149번길 13</t>
  </si>
  <si>
    <t>시흥은계호반써밋플레이스</t>
  </si>
  <si>
    <t>2019.05.</t>
  </si>
  <si>
    <t>https://new.land.naver.com/complexes/113268?tab=detail&amp;rf=Y</t>
  </si>
  <si>
    <t>경기도 시흥시 은행동 644</t>
  </si>
  <si>
    <t>경기도 시흥시 은계남로 12</t>
  </si>
  <si>
    <t>133B</t>
  </si>
  <si>
    <t>134A</t>
  </si>
  <si>
    <t>삼은넥스타운</t>
  </si>
  <si>
    <t>2001.12.</t>
  </si>
  <si>
    <t>https://new.land.naver.com/complexes/10568?tab=detail&amp;rf=Y</t>
  </si>
  <si>
    <t>경기도 시흥시 은행동 528-1</t>
  </si>
  <si>
    <t>경기도 시흥시 대은로 100</t>
  </si>
  <si>
    <t>제일풍경채더숲</t>
  </si>
  <si>
    <t>94A</t>
  </si>
  <si>
    <t>https://new.land.naver.com/complexes/119516?tab=detail&amp;rf=Y</t>
  </si>
  <si>
    <t>경기도 시흥시 은행동 625</t>
  </si>
  <si>
    <t>경기도 시흥시 은계중앙로 151</t>
  </si>
  <si>
    <t>95B</t>
  </si>
  <si>
    <t>풍림아이원</t>
  </si>
  <si>
    <t>2003.12.</t>
  </si>
  <si>
    <t>https://new.land.naver.com/complexes/10047?tab=detail&amp;rf=Y</t>
  </si>
  <si>
    <t>경기도 시흥시 은행동 250-5</t>
  </si>
  <si>
    <t>경기도 시흥시 수인로3247번길 62</t>
  </si>
  <si>
    <t>벽산3차</t>
  </si>
  <si>
    <t>https://new.land.naver.com/complexes/1870?tab=detail&amp;rf=Y</t>
  </si>
  <si>
    <t>경기도 시흥시 은행동 547-1</t>
  </si>
  <si>
    <t>경기도 시흥시 은행로 108</t>
  </si>
  <si>
    <t>대우2차</t>
  </si>
  <si>
    <t>1997.09.</t>
  </si>
  <si>
    <t>https://new.land.naver.com/complexes/1869?tab=detail&amp;rf=Y</t>
  </si>
  <si>
    <t>경기도 시흥시 은행동 543-1</t>
  </si>
  <si>
    <t>경기도 시흥시 은행로144번길 21-1</t>
  </si>
  <si>
    <t>삼성홈타운</t>
  </si>
  <si>
    <t>2008.05.</t>
  </si>
  <si>
    <t>https://new.land.naver.com/complexes/26537?tab=detail&amp;rf=Y</t>
  </si>
  <si>
    <t>경기도 시흥시 은행동 289-11</t>
  </si>
  <si>
    <t>경기도 시흥시 검바위1로 19</t>
  </si>
  <si>
    <t>우남</t>
  </si>
  <si>
    <t>https://new.land.naver.com/complexes/3657?tab=detail&amp;rf=Y</t>
  </si>
  <si>
    <t>경기도 시흥시 은행동 599</t>
  </si>
  <si>
    <t>경기도 시흥시 대은로104번길 11</t>
  </si>
  <si>
    <t>대우</t>
  </si>
  <si>
    <t>https://new.land.naver.com/complexes/25035?tab=detail&amp;rf=Y</t>
  </si>
  <si>
    <t>경기도 시흥시 은행동 297</t>
  </si>
  <si>
    <t>경기도 시흥시 수인로3247번길 106-8</t>
  </si>
  <si>
    <t>[장곡동]</t>
  </si>
  <si>
    <t>블리스</t>
  </si>
  <si>
    <t>https://new.land.naver.com/complexes/22431?tab=detail&amp;rf=Y</t>
  </si>
  <si>
    <t>경기도 시흥시 장곡동 817-5</t>
  </si>
  <si>
    <t>장곡동</t>
  </si>
  <si>
    <t>경기도 시흥시 진말로3번길 12</t>
  </si>
  <si>
    <t>123C</t>
  </si>
  <si>
    <t>123B</t>
  </si>
  <si>
    <t>123A</t>
  </si>
  <si>
    <t>진말삼환,한진</t>
  </si>
  <si>
    <t>1999.09.</t>
  </si>
  <si>
    <t>https://new.land.naver.com/complexes/2761?tab=detail&amp;rf=Y</t>
  </si>
  <si>
    <t>경기도 시흥시 장곡동 829</t>
  </si>
  <si>
    <t>경기도 시흥시 진말로 46</t>
  </si>
  <si>
    <t>시흥장현유승한내들퍼스트파크</t>
  </si>
  <si>
    <t>2022.12.</t>
  </si>
  <si>
    <t>https://new.land.naver.com/complexes/128376?tab=detail&amp;rf=Y</t>
  </si>
  <si>
    <t>경기도 시흥시 장곡동 시흥장현 공공주택지구 C-4BL</t>
  </si>
  <si>
    <t>매꼴마을삼성</t>
  </si>
  <si>
    <t>1999.04.</t>
  </si>
  <si>
    <t>https://new.land.naver.com/complexes/4008?tab=detail&amp;rf=Y</t>
  </si>
  <si>
    <t>경기도 시흥시 장곡동 805</t>
  </si>
  <si>
    <t>경기도 시흥시 인선길 77</t>
  </si>
  <si>
    <t>시흥장현A-3블록</t>
  </si>
  <si>
    <t>2024.02.</t>
  </si>
  <si>
    <t>https://new.land.naver.com/complexes/144761?tab=detail&amp;rf=Y</t>
  </si>
  <si>
    <t>경기도 시흥시 장곡동 시흥장현지구 A-3블록</t>
  </si>
  <si>
    <t>81AE</t>
  </si>
  <si>
    <t>81E</t>
  </si>
  <si>
    <t>81CE</t>
  </si>
  <si>
    <t>81F</t>
  </si>
  <si>
    <t>81EE</t>
  </si>
  <si>
    <t>115A</t>
  </si>
  <si>
    <t>115AE</t>
  </si>
  <si>
    <t>매꼴마을동양덱스빌</t>
  </si>
  <si>
    <t>https://new.land.naver.com/complexes/2760?tab=detail&amp;rf=Y</t>
  </si>
  <si>
    <t>경기도 시흥시 장곡동 804</t>
  </si>
  <si>
    <t>경기도 시흥시 인선길 111</t>
  </si>
  <si>
    <t>시흥장현영무예다음</t>
  </si>
  <si>
    <t>2023.01.</t>
  </si>
  <si>
    <t>https://new.land.naver.com/complexes/130790?tab=detail&amp;rf=Y</t>
  </si>
  <si>
    <t>경기도 시흥시 장곡동 시흥장현 B-9BL</t>
  </si>
  <si>
    <t>시흥장현A9BL 신혼희망타운</t>
  </si>
  <si>
    <t>2023.09.</t>
  </si>
  <si>
    <t>https://new.land.naver.com/complexes/140365?tab=detail&amp;rf=Y</t>
  </si>
  <si>
    <t>경기도 시흥시 장곡동 시흥장현A9BL</t>
  </si>
  <si>
    <t>연성쉐르빌</t>
  </si>
  <si>
    <t>2002.06.</t>
  </si>
  <si>
    <t>https://new.land.naver.com/complexes/10368?tab=detail&amp;rf=Y</t>
  </si>
  <si>
    <t>경기도 시흥시 장곡동 811-3</t>
  </si>
  <si>
    <t>경기도 시흥시 인선길 46</t>
  </si>
  <si>
    <t>32B</t>
  </si>
  <si>
    <t>39A</t>
  </si>
  <si>
    <t>40B</t>
  </si>
  <si>
    <t>42C</t>
  </si>
  <si>
    <t>51B</t>
  </si>
  <si>
    <t>51C</t>
  </si>
  <si>
    <t>숲속마을2단지</t>
  </si>
  <si>
    <t>https://new.land.naver.com/complexes/4009?tab=detail&amp;rf=Y</t>
  </si>
  <si>
    <t>경기도 시흥시 장곡동 806</t>
  </si>
  <si>
    <t>경기도 시흥시 인선길 63</t>
  </si>
  <si>
    <t>진말대우,우성</t>
  </si>
  <si>
    <t>1999.06.</t>
  </si>
  <si>
    <t>https://new.land.naver.com/complexes/2763?tab=detail&amp;rf=Y</t>
  </si>
  <si>
    <t>경기도 시흥시 장곡동 828</t>
  </si>
  <si>
    <t>경기도 시흥시 진말로 36</t>
  </si>
  <si>
    <t>121A</t>
  </si>
  <si>
    <t>121B</t>
  </si>
  <si>
    <t>159A</t>
  </si>
  <si>
    <t>160B</t>
  </si>
  <si>
    <t>숲속마을1단지</t>
  </si>
  <si>
    <t>https://new.land.naver.com/complexes/2762?tab=detail&amp;rf=Y</t>
  </si>
  <si>
    <t>경기도 시흥시 장곡동 807</t>
  </si>
  <si>
    <t>경기도 시흥시 장곡로53번길 10</t>
  </si>
  <si>
    <t>연성대우3차</t>
  </si>
  <si>
    <t>2000.11.</t>
  </si>
  <si>
    <t>https://new.land.naver.com/complexes/4010?tab=detail&amp;rf=Y</t>
  </si>
  <si>
    <t>경기도 시흥시 장곡동 824</t>
  </si>
  <si>
    <t>경기도 시흥시 진말로 10</t>
  </si>
  <si>
    <t>[장현동]</t>
  </si>
  <si>
    <t>시흥웅진스위트홈(도시형)</t>
  </si>
  <si>
    <t>2018.06.</t>
  </si>
  <si>
    <t>21A</t>
  </si>
  <si>
    <t>https://new.land.naver.com/complexes/121517?tab=detail&amp;rf=Y</t>
  </si>
  <si>
    <t>경기도 시흥시 장현동 547-1</t>
  </si>
  <si>
    <t>장현동</t>
  </si>
  <si>
    <t>경기도 시흥시 새재로 23-2</t>
  </si>
  <si>
    <t>22B</t>
  </si>
  <si>
    <t>장현N플러스빌I</t>
  </si>
  <si>
    <t>2004.09.</t>
  </si>
  <si>
    <t>https://new.land.naver.com/complexes/19023?tab=detail&amp;rf=Y</t>
  </si>
  <si>
    <t>경기도 시흥시 장현동 541-4</t>
  </si>
  <si>
    <t>경기도 시흥시 시청로68번길 4</t>
  </si>
  <si>
    <t>장현N플러스빌II</t>
  </si>
  <si>
    <t>https://new.land.naver.com/complexes/19024?tab=detail&amp;rf=Y</t>
  </si>
  <si>
    <t>경기도 시흥시 장현동 542</t>
  </si>
  <si>
    <t>경기도 시흥시 새재로 3</t>
  </si>
  <si>
    <t>시흥능곡역장현리슈빌퍼스트클래스</t>
  </si>
  <si>
    <t>https://new.land.naver.com/complexes/119357?tab=detail&amp;rf=Y</t>
  </si>
  <si>
    <t>경기도 시흥시 장현동 시흥장현지구씨블록1로트</t>
  </si>
  <si>
    <t>경기도 시흥시 장현순환로 130</t>
  </si>
  <si>
    <t>제이파크</t>
  </si>
  <si>
    <t>https://new.land.naver.com/complexes/13820?tab=detail&amp;rf=Y</t>
  </si>
  <si>
    <t>경기도 시흥시 장현동 543-4</t>
  </si>
  <si>
    <t>경기도 시흥시 새재로 11</t>
  </si>
  <si>
    <t>85E</t>
  </si>
  <si>
    <t>100C</t>
  </si>
  <si>
    <t>시흥장현 A-12블록 신혼희망타운</t>
  </si>
  <si>
    <t>https://new.land.naver.com/complexes/130782?tab=detail&amp;rf=Y</t>
  </si>
  <si>
    <t>경기도 시흥시 장현동 시흥장현지구 A-12블록</t>
  </si>
  <si>
    <t>77B</t>
  </si>
  <si>
    <t>78C</t>
  </si>
  <si>
    <t>시흥장현 A-8블록 신혼희망타운</t>
  </si>
  <si>
    <t>2022.04.</t>
  </si>
  <si>
    <t>https://new.land.naver.com/complexes/130787?tab=detail&amp;rf=Y</t>
  </si>
  <si>
    <t>경기도 시흥시 장현동 시흥장현지구 A-8블록</t>
  </si>
  <si>
    <t>이즈라이프</t>
  </si>
  <si>
    <t>2006.10.</t>
  </si>
  <si>
    <t>https://new.land.naver.com/complexes/25111?tab=detail&amp;rf=Y</t>
  </si>
  <si>
    <t>경기도 시흥시 장현동 548-3</t>
  </si>
  <si>
    <t>경기도 시흥시 시청로68번길 30</t>
  </si>
  <si>
    <t>107B</t>
  </si>
  <si>
    <t>107C</t>
  </si>
  <si>
    <t>107D</t>
  </si>
  <si>
    <t>장현호반써밋</t>
  </si>
  <si>
    <t>https://new.land.naver.com/complexes/122648?tab=detail&amp;rf=Y</t>
  </si>
  <si>
    <t>경기도 시흥시 장현동 장현지구비8블록</t>
  </si>
  <si>
    <t>경기도 시흥시 장현순환로 58</t>
  </si>
  <si>
    <t>드림펠리스</t>
  </si>
  <si>
    <t>2004.12.</t>
  </si>
  <si>
    <t>https://new.land.naver.com/complexes/14450?tab=detail&amp;rf=Y</t>
  </si>
  <si>
    <t>경기도 시흥시 장현동 546-1</t>
  </si>
  <si>
    <t>경기도 시흥시 시청로68번길 26</t>
  </si>
  <si>
    <t>시흥능곡역제일풍경채에듀</t>
  </si>
  <si>
    <t>2020.08.</t>
  </si>
  <si>
    <t>https://new.land.naver.com/complexes/121989?tab=detail&amp;rf=Y</t>
  </si>
  <si>
    <t>경기도 시흥시 장현동 장현공공주택지구 B-5블록</t>
  </si>
  <si>
    <t>경기도 시흥시 장현순환로 111</t>
  </si>
  <si>
    <t>새재마을대동,청구</t>
  </si>
  <si>
    <t>https://new.land.naver.com/complexes/4012?tab=detail&amp;rf=Y</t>
  </si>
  <si>
    <t>경기도 시흥시 장현동 540</t>
  </si>
  <si>
    <t>경기도 시흥시 시청로 71</t>
  </si>
  <si>
    <t>82B</t>
  </si>
  <si>
    <t>106C</t>
  </si>
  <si>
    <t>시흥능곡역모아미래도에듀포레</t>
  </si>
  <si>
    <t>https://new.land.naver.com/complexes/120057?tab=detail&amp;rf=Y</t>
  </si>
  <si>
    <t>경기도 시흥시 장현동 시흥장현공공주택지구내시-2블록</t>
  </si>
  <si>
    <t>경기도 시흥시 장현순환로 81</t>
  </si>
  <si>
    <t>[정왕동]</t>
  </si>
  <si>
    <t>스카이드림씨티(도시형)</t>
  </si>
  <si>
    <t>https://new.land.naver.com/complexes/127554?tab=detail&amp;rf=Y</t>
  </si>
  <si>
    <t>경기도 시흥시 정왕동 2303-1</t>
  </si>
  <si>
    <t>정왕동</t>
  </si>
  <si>
    <t>경기도 시흥시 역전로 300</t>
  </si>
  <si>
    <t>서촌마을건영4단지</t>
  </si>
  <si>
    <t>https://new.land.naver.com/complexes/7992?tab=detail&amp;rf=Y</t>
  </si>
  <si>
    <t>경기도 시흥시 정왕동 1871-5</t>
  </si>
  <si>
    <t>경기도 시흥시 정왕대로143번길 9</t>
  </si>
  <si>
    <t>신한토탈</t>
  </si>
  <si>
    <t>https://new.land.naver.com/complexes/2500?tab=detail&amp;rf=Y</t>
  </si>
  <si>
    <t>경기도 시흥시 정왕동 1874-1</t>
  </si>
  <si>
    <t>경기도 시흥시 옥구천동로 452</t>
  </si>
  <si>
    <t>영남6차</t>
  </si>
  <si>
    <t>https://new.land.naver.com/complexes/1907?tab=detail&amp;rf=Y</t>
  </si>
  <si>
    <t>경기도 시흥시 정왕동 1790</t>
  </si>
  <si>
    <t>경기도 시흥시 중심상가로 224</t>
  </si>
  <si>
    <t>75A</t>
  </si>
  <si>
    <t>주공4단지</t>
  </si>
  <si>
    <t>https://new.land.naver.com/complexes/1910?tab=detail&amp;rf=Y</t>
  </si>
  <si>
    <t>경기도 시흥시 정왕동 1843</t>
  </si>
  <si>
    <t>경기도 시흥시 정왕대로143번길 32</t>
  </si>
  <si>
    <t>건영1차</t>
  </si>
  <si>
    <t>https://new.land.naver.com/complexes/1878?tab=detail&amp;rf=Y</t>
  </si>
  <si>
    <t>경기도 시흥시 정왕동 1785-1</t>
  </si>
  <si>
    <t>경기도 시흥시 중심상가로 285</t>
  </si>
  <si>
    <t>시화MTV파라곤</t>
  </si>
  <si>
    <t>2023.02.</t>
  </si>
  <si>
    <t>https://new.land.naver.com/complexes/133968?tab=detail&amp;rf=Y</t>
  </si>
  <si>
    <t>경기도 시흥시 정왕동 시화지구 MTV 공동 1-BL</t>
  </si>
  <si>
    <t>화성</t>
  </si>
  <si>
    <t>https://new.land.naver.com/complexes/1915?tab=detail&amp;rf=Y</t>
  </si>
  <si>
    <t>경기도 시흥시 정왕동 1874-2</t>
  </si>
  <si>
    <t>경기도 시흥시 역전로 375-8</t>
  </si>
  <si>
    <t>고합</t>
  </si>
  <si>
    <t>https://new.land.naver.com/complexes/2765?tab=detail&amp;rf=Y</t>
  </si>
  <si>
    <t>경기도 시흥시 정왕동 1886-5</t>
  </si>
  <si>
    <t>경기도 시흥시 정왕신길로49번길 7</t>
  </si>
  <si>
    <t>무진</t>
  </si>
  <si>
    <t>1996.07.</t>
  </si>
  <si>
    <t>https://new.land.naver.com/complexes/1885?tab=detail&amp;rf=Y</t>
  </si>
  <si>
    <t>경기도 시흥시 정왕동 1629</t>
  </si>
  <si>
    <t>경기도 시흥시 중심상가로 350</t>
  </si>
  <si>
    <t>신호새피앙</t>
  </si>
  <si>
    <t>1997.04.</t>
  </si>
  <si>
    <t>https://new.land.naver.com/complexes/1903?tab=detail&amp;rf=Y</t>
  </si>
  <si>
    <t>경기도 시흥시 정왕동 1867-3</t>
  </si>
  <si>
    <t>경기도 시흥시 옥구천서로373번길 7</t>
  </si>
  <si>
    <t>영남3차</t>
  </si>
  <si>
    <t>1996.02.</t>
  </si>
  <si>
    <t>https://new.land.naver.com/complexes/1902?tab=detail&amp;rf=Y</t>
  </si>
  <si>
    <t>경기도 시흥시 정왕동 1872-4</t>
  </si>
  <si>
    <t>경기도 시흥시 역전로 353</t>
  </si>
  <si>
    <t>청솔</t>
  </si>
  <si>
    <t>https://new.land.naver.com/complexes/8074?tab=detail&amp;rf=Y</t>
  </si>
  <si>
    <t>경기도 시흥시 정왕동 1847</t>
  </si>
  <si>
    <t>경기도 시흥시 중심상가로 128</t>
  </si>
  <si>
    <t>모아</t>
  </si>
  <si>
    <t>https://new.land.naver.com/complexes/1892?tab=detail&amp;rf=Y</t>
  </si>
  <si>
    <t>경기도 시흥시 정왕동 1876-2</t>
  </si>
  <si>
    <t>경기도 시흥시 함송로 36</t>
  </si>
  <si>
    <t>https://new.land.naver.com/complexes/1905?tab=detail&amp;rf=Y</t>
  </si>
  <si>
    <t>경기도 시흥시 정왕동 1873-2</t>
  </si>
  <si>
    <t>경기도 시흥시 옥구천동로 420</t>
  </si>
  <si>
    <t>동남</t>
  </si>
  <si>
    <t>https://new.land.naver.com/complexes/8000?tab=detail&amp;rf=Y</t>
  </si>
  <si>
    <t>경기도 시흥시 정왕동 1862</t>
  </si>
  <si>
    <t>경기도 시흥시 정왕대로28번길 29</t>
  </si>
  <si>
    <t>시흥금강펜테리움오션베이</t>
  </si>
  <si>
    <t>https://new.land.naver.com/complexes/133905?tab=detail&amp;rf=Y</t>
  </si>
  <si>
    <t>경기도 시흥시 정왕동 시화 MTV 공동4BL</t>
  </si>
  <si>
    <t>옥구마을건영7차</t>
  </si>
  <si>
    <t>https://new.land.naver.com/complexes/7994?tab=detail&amp;rf=Y</t>
  </si>
  <si>
    <t>경기도 시흥시 정왕동 1867-1</t>
  </si>
  <si>
    <t>경기도 시흥시 정왕대로53번길 4</t>
  </si>
  <si>
    <t>주공6단지</t>
  </si>
  <si>
    <t>1998.11.</t>
  </si>
  <si>
    <t>73B</t>
  </si>
  <si>
    <t>https://new.land.naver.com/complexes/7995?tab=detail&amp;rf=Y</t>
  </si>
  <si>
    <t>경기도 시흥시 정왕동 1787-1</t>
  </si>
  <si>
    <t>경기도 시흥시 중심상가로 248</t>
  </si>
  <si>
    <t>세종1차</t>
  </si>
  <si>
    <t>https://new.land.naver.com/complexes/1897?tab=detail&amp;rf=Y</t>
  </si>
  <si>
    <t>경기도 시흥시 정왕동 1877-3</t>
  </si>
  <si>
    <t>경기도 시흥시 함송로29번길 54</t>
  </si>
  <si>
    <t>https://new.land.naver.com/complexes/1904?tab=detail&amp;rf=Y</t>
  </si>
  <si>
    <t>경기도 시흥시 정왕동 1875-1</t>
  </si>
  <si>
    <t>경기도 시흥시 정왕신길로49번길 8</t>
  </si>
  <si>
    <t>세종3차</t>
  </si>
  <si>
    <t>1998.06.</t>
  </si>
  <si>
    <t>https://new.land.naver.com/complexes/1899?tab=detail&amp;rf=Y</t>
  </si>
  <si>
    <t>경기도 시흥시 정왕동 1849-6</t>
  </si>
  <si>
    <t>경기도 시흥시 중심상가로 105</t>
  </si>
  <si>
    <t>서해2차</t>
  </si>
  <si>
    <t>1998.07.</t>
  </si>
  <si>
    <t>https://new.land.naver.com/complexes/1894?tab=detail&amp;rf=Y</t>
  </si>
  <si>
    <t>경기도 시흥시 정왕동 1886-4</t>
  </si>
  <si>
    <t>경기도 시흥시 정왕신길로49번길 21</t>
  </si>
  <si>
    <t>요진</t>
  </si>
  <si>
    <t>https://new.land.naver.com/complexes/1908?tab=detail&amp;rf=Y</t>
  </si>
  <si>
    <t>경기도 시흥시 정왕동 1850</t>
  </si>
  <si>
    <t>경기도 시흥시 중심상가로 77</t>
  </si>
  <si>
    <t>78T1</t>
  </si>
  <si>
    <t>78T2</t>
  </si>
  <si>
    <t>한신</t>
  </si>
  <si>
    <t>1996.04.</t>
  </si>
  <si>
    <t>https://new.land.naver.com/complexes/1913?tab=detail&amp;rf=Y</t>
  </si>
  <si>
    <t>경기도 시흥시 정왕동 1872-6</t>
  </si>
  <si>
    <t>경기도 시흥시 정왕신길로111번길 8</t>
  </si>
  <si>
    <t>세종2차</t>
  </si>
  <si>
    <t>https://new.land.naver.com/complexes/1898?tab=detail&amp;rf=Y</t>
  </si>
  <si>
    <t>경기도 시흥시 정왕동 1877-2</t>
  </si>
  <si>
    <t>경기도 시흥시 함송로29번길 38</t>
  </si>
  <si>
    <t>신우</t>
  </si>
  <si>
    <t>https://new.land.naver.com/complexes/1901?tab=detail&amp;rf=Y</t>
  </si>
  <si>
    <t>경기도 시흥시 정왕동 1870-1</t>
  </si>
  <si>
    <t>경기도 시흥시 정왕대로117번길 32</t>
  </si>
  <si>
    <t>1996.03.</t>
  </si>
  <si>
    <t>https://new.land.naver.com/complexes/1891?tab=detail&amp;rf=Y</t>
  </si>
  <si>
    <t>경기도 시흥시 정왕동 1786</t>
  </si>
  <si>
    <t>경기도 시흥시 중심상가로 286</t>
  </si>
  <si>
    <t>보성</t>
  </si>
  <si>
    <t>1998.12.</t>
  </si>
  <si>
    <t>https://new.land.naver.com/complexes/2498?tab=detail&amp;rf=Y</t>
  </si>
  <si>
    <t>경기도 시흥시 정왕동 1877-5</t>
  </si>
  <si>
    <t>경기도 시흥시 함송로 63</t>
  </si>
  <si>
    <t>주공2단지</t>
  </si>
  <si>
    <t>1997.10.</t>
  </si>
  <si>
    <t>https://new.land.naver.com/complexes/2501?tab=detail&amp;rf=Y</t>
  </si>
  <si>
    <t>경기도 시흥시 정왕동 1868</t>
  </si>
  <si>
    <t>경기도 시흥시 정왕대로117번길 9</t>
  </si>
  <si>
    <t>72A</t>
  </si>
  <si>
    <t>호반써밋더퍼스트시흥</t>
  </si>
  <si>
    <t>82C</t>
  </si>
  <si>
    <t>https://new.land.naver.com/complexes/130833?tab=detail&amp;rf=Y</t>
  </si>
  <si>
    <t>경기도 시흥시 정왕동 시화MTV 공동2블록</t>
  </si>
  <si>
    <t>1997.05.</t>
  </si>
  <si>
    <t>https://new.land.naver.com/complexes/1890?tab=detail&amp;rf=Y</t>
  </si>
  <si>
    <t>경기도 시흥시 정왕동 1942-2</t>
  </si>
  <si>
    <t>경기도 시흥시 정왕대로28번길 28</t>
  </si>
  <si>
    <t>건영2차</t>
  </si>
  <si>
    <t>https://new.land.naver.com/complexes/1880?tab=detail&amp;rf=Y</t>
  </si>
  <si>
    <t>경기도 시흥시 정왕동 1875-5</t>
  </si>
  <si>
    <t>경기도 시흥시 옥구천동로 399</t>
  </si>
  <si>
    <t>대림2단지</t>
  </si>
  <si>
    <t>1998.02.</t>
  </si>
  <si>
    <t>https://new.land.naver.com/complexes/1886?tab=detail&amp;rf=Y</t>
  </si>
  <si>
    <t>경기도 시흥시 정왕동 1851</t>
  </si>
  <si>
    <t>경기도 시흥시 중심상가로 74</t>
  </si>
  <si>
    <t>승창(도시형)</t>
  </si>
  <si>
    <t>2012.05.</t>
  </si>
  <si>
    <t>19F</t>
  </si>
  <si>
    <t>https://new.land.naver.com/complexes/125729?tab=detail&amp;rf=Y</t>
  </si>
  <si>
    <t>경기도 시흥시 정왕동 2297-2</t>
  </si>
  <si>
    <t>경기도 시흥시 마유로 439</t>
  </si>
  <si>
    <t>20C</t>
  </si>
  <si>
    <t>20D</t>
  </si>
  <si>
    <t>20A</t>
  </si>
  <si>
    <t>20B</t>
  </si>
  <si>
    <t>20E</t>
  </si>
  <si>
    <t>영남5차</t>
  </si>
  <si>
    <t>1996.09.</t>
  </si>
  <si>
    <t>https://new.land.naver.com/complexes/1906?tab=detail&amp;rf=Y</t>
  </si>
  <si>
    <t>경기도 시흥시 정왕동 1866-6</t>
  </si>
  <si>
    <t>경기도 시흥시 옥구천서로373번길 8-1</t>
  </si>
  <si>
    <t>서촌마을영화하이닉스</t>
  </si>
  <si>
    <t>2002.04.</t>
  </si>
  <si>
    <t>https://new.land.naver.com/complexes/8182?tab=detail&amp;rf=Y</t>
  </si>
  <si>
    <t>경기도 시흥시 정왕동 1870-3</t>
  </si>
  <si>
    <t>경기도 시흥시 정왕대로143번길 35</t>
  </si>
  <si>
    <t>주공1단지</t>
  </si>
  <si>
    <t>https://new.land.naver.com/complexes/1912?tab=detail&amp;rf=Y</t>
  </si>
  <si>
    <t>경기도 시흥시 정왕동 1864</t>
  </si>
  <si>
    <t>경기도 시흥시 정왕대로53번길 7</t>
  </si>
  <si>
    <t>77C</t>
  </si>
  <si>
    <t>호반써밋더프라임</t>
  </si>
  <si>
    <t>https://new.land.naver.com/complexes/134504?tab=detail&amp;rf=Y</t>
  </si>
  <si>
    <t>경기도 시흥시 정왕동 시화 MTV 공동3BL</t>
  </si>
  <si>
    <t>계룡2차</t>
  </si>
  <si>
    <t>https://new.land.naver.com/complexes/2764?tab=detail&amp;rf=Y</t>
  </si>
  <si>
    <t>경기도 시흥시 정왕동 1942-1</t>
  </si>
  <si>
    <t>경기도 시흥시 정왕대로28번길 8</t>
  </si>
  <si>
    <t>주공3단지</t>
  </si>
  <si>
    <t>https://new.land.naver.com/complexes/2502?tab=detail&amp;rf=Y</t>
  </si>
  <si>
    <t>경기도 시흥시 정왕동 1869</t>
  </si>
  <si>
    <t>경기도 시흥시 정왕대로117번길 31</t>
  </si>
  <si>
    <t>주공5단지</t>
  </si>
  <si>
    <t>https://new.land.naver.com/complexes/2768?tab=detail&amp;rf=Y</t>
  </si>
  <si>
    <t>경기도 시흥시 정왕동 1844</t>
  </si>
  <si>
    <t>경기도 시흥시 정왕대로143번길 8</t>
  </si>
  <si>
    <t>아주</t>
  </si>
  <si>
    <t>https://new.land.naver.com/complexes/1895?tab=detail&amp;rf=Y</t>
  </si>
  <si>
    <t>경기도 시흥시 정왕동 1394</t>
  </si>
  <si>
    <t>경기도 시흥시 정왕신길로139번길 4</t>
  </si>
  <si>
    <t>신동아1단지</t>
  </si>
  <si>
    <t>https://new.land.naver.com/complexes/1900?tab=detail&amp;rf=Y</t>
  </si>
  <si>
    <t>경기도 시흥시 정왕동 1940-1</t>
  </si>
  <si>
    <t>경기도 시흥시 정왕대로27번길 31</t>
  </si>
  <si>
    <t>106B</t>
  </si>
  <si>
    <t>부성파스텔</t>
  </si>
  <si>
    <t>https://new.land.naver.com/complexes/2770?tab=detail&amp;rf=Y</t>
  </si>
  <si>
    <t>경기도 시흥시 정왕동 1876-3</t>
  </si>
  <si>
    <t>경기도 시흥시 옥구천동로 451</t>
  </si>
  <si>
    <t>삼성</t>
  </si>
  <si>
    <t>https://new.land.naver.com/complexes/1893?tab=detail&amp;rf=Y</t>
  </si>
  <si>
    <t>경기도 시흥시 정왕동 1872-5</t>
  </si>
  <si>
    <t>경기도 시흥시 정왕신길로139번길 7</t>
  </si>
  <si>
    <t>서해1차</t>
  </si>
  <si>
    <t>https://new.land.naver.com/complexes/2766?tab=detail&amp;rf=Y</t>
  </si>
  <si>
    <t>경기도 시흥시 정왕동 1886-3</t>
  </si>
  <si>
    <t>경기도 시흥시 정왕신길로49번길 39</t>
  </si>
  <si>
    <t>1996.08.</t>
  </si>
  <si>
    <t>https://new.land.naver.com/complexes/1889?tab=detail&amp;rf=Y</t>
  </si>
  <si>
    <t>경기도 시흥시 정왕동 1788-3</t>
  </si>
  <si>
    <t>경기도 시흥시 정왕대로298번길 6</t>
  </si>
  <si>
    <t>대림4단지</t>
  </si>
  <si>
    <t>https://new.land.naver.com/complexes/1888?tab=detail&amp;rf=Y</t>
  </si>
  <si>
    <t>경기도 시흥시 정왕동 1878-8</t>
  </si>
  <si>
    <t>경기도 시흥시 함송로29번길 51</t>
  </si>
  <si>
    <t>대림1단지</t>
  </si>
  <si>
    <t>https://new.land.naver.com/complexes/1884?tab=detail&amp;rf=Y</t>
  </si>
  <si>
    <t>경기도 시흥시 정왕동 1863</t>
  </si>
  <si>
    <t>경기도 시흥시 정왕대로28번길 5</t>
  </si>
  <si>
    <t>월드</t>
  </si>
  <si>
    <t>https://new.land.naver.com/complexes/1909?tab=detail&amp;rf=Y</t>
  </si>
  <si>
    <t>경기도 시흥시 정왕동 1873-3</t>
  </si>
  <si>
    <t>경기도 시흥시 옥구천동로 404</t>
  </si>
  <si>
    <t>대림3단지</t>
  </si>
  <si>
    <t>https://new.land.naver.com/complexes/1887?tab=detail&amp;rf=Y</t>
  </si>
  <si>
    <t>경기도 시흥시 정왕동 1878-4</t>
  </si>
  <si>
    <t>경기도 시흥시 함송로29번길 37</t>
  </si>
  <si>
    <t>시화서촌마을건영3차</t>
  </si>
  <si>
    <t>https://new.land.naver.com/complexes/8963?tab=detail&amp;rf=Y</t>
  </si>
  <si>
    <t>경기도 시흥시 정왕동 1871-1</t>
  </si>
  <si>
    <t>경기도 시흥시 정왕대로117번길 10</t>
  </si>
  <si>
    <t>106D</t>
  </si>
  <si>
    <t>시화유천</t>
  </si>
  <si>
    <t>https://new.land.naver.com/complexes/1911?tab=detail&amp;rf=Y</t>
  </si>
  <si>
    <t>경기도 시흥시 정왕동 1628</t>
  </si>
  <si>
    <t>경기도 시흥시 중심상가로 349</t>
  </si>
  <si>
    <t>삼환</t>
  </si>
  <si>
    <t>https://new.land.naver.com/complexes/2499?tab=detail&amp;rf=Y</t>
  </si>
  <si>
    <t>경기도 시흥시 정왕동 1876-1</t>
  </si>
  <si>
    <t>경기도 시흥시 옥구천동로 433-26</t>
  </si>
  <si>
    <t>진로</t>
  </si>
  <si>
    <t>https://new.land.naver.com/complexes/2769?tab=detail&amp;rf=Y</t>
  </si>
  <si>
    <t>경기도 시흥시 정왕동 1848-4</t>
  </si>
  <si>
    <t>경기도 시흥시 중심상가로 106</t>
  </si>
  <si>
    <t>신동아2단지</t>
  </si>
  <si>
    <t>https://new.land.naver.com/complexes/100546?tab=detail&amp;rf=Y</t>
  </si>
  <si>
    <t>경기도 시흥시 정왕동 1940-2</t>
  </si>
  <si>
    <t>경기도 시흥시 정왕대로27번길 9</t>
  </si>
  <si>
    <t>한일</t>
  </si>
  <si>
    <t>https://new.land.naver.com/complexes/1914?tab=detail&amp;rf=Y</t>
  </si>
  <si>
    <t>경기도 시흥시 정왕동 1865</t>
  </si>
  <si>
    <t>경기도 시흥시 정왕대로53번길 29</t>
  </si>
  <si>
    <t>오성(도시형)</t>
  </si>
  <si>
    <t>2015.09.</t>
  </si>
  <si>
    <t>https://new.land.naver.com/complexes/126672?tab=detail&amp;rf=Y</t>
  </si>
  <si>
    <t>경기도 시흥시 정왕동 2319-1</t>
  </si>
  <si>
    <t>경기도 시흥시 오동마을로 6</t>
  </si>
  <si>
    <t>38A</t>
  </si>
  <si>
    <t>38B</t>
  </si>
  <si>
    <t>계룡1차</t>
  </si>
  <si>
    <t>https://new.land.naver.com/complexes/1881?tab=detail&amp;rf=Y</t>
  </si>
  <si>
    <t>경기도 시흥시 정왕동 1846</t>
  </si>
  <si>
    <t>경기도 시흥시 중심상가로 125</t>
  </si>
  <si>
    <t>금강</t>
  </si>
  <si>
    <t>https://new.land.naver.com/complexes/1882?tab=detail&amp;rf=Y</t>
  </si>
  <si>
    <t>경기도 시흥시 정왕동 1789</t>
  </si>
  <si>
    <t>경기도 시흥시 정왕대로266번길 6</t>
  </si>
  <si>
    <t>미주</t>
  </si>
  <si>
    <t>https://new.land.naver.com/complexes/1883?tab=detail&amp;rf=Y</t>
  </si>
  <si>
    <t>경기도 시흥시 정왕동 1875-2</t>
  </si>
  <si>
    <t>경기도 시흥시 정왕신길로49번길 26</t>
  </si>
  <si>
    <t>문영센스빌</t>
  </si>
  <si>
    <t>2002.05.</t>
  </si>
  <si>
    <t>https://new.land.naver.com/complexes/9415?tab=detail&amp;rf=Y</t>
  </si>
  <si>
    <t>경기도 시흥시 정왕동 1877-1</t>
  </si>
  <si>
    <t>경기도 시흥시 함송로 37</t>
  </si>
  <si>
    <t>https://new.land.naver.com/complexes/2497?tab=detail&amp;rf=Y</t>
  </si>
  <si>
    <t>경기도 시흥시 정왕동 1878-5</t>
  </si>
  <si>
    <t>경기도 시흥시 봉화로 18</t>
  </si>
  <si>
    <t>영남4차</t>
  </si>
  <si>
    <t>https://new.land.naver.com/complexes/1896?tab=detail&amp;rf=Y</t>
  </si>
  <si>
    <t>경기도 시흥시 정왕동 1394-2</t>
  </si>
  <si>
    <t>경기도 시흥시 정왕신길로139번길 16</t>
  </si>
  <si>
    <t>시화평안마을건영5차</t>
  </si>
  <si>
    <t>2002.07.</t>
  </si>
  <si>
    <t>96A</t>
  </si>
  <si>
    <t>https://new.land.naver.com/complexes/8964?tab=detail&amp;rf=Y</t>
  </si>
  <si>
    <t>경기도 시흥시 정왕동 1788-1</t>
  </si>
  <si>
    <t>경기도 시흥시 중심상가로 247</t>
  </si>
  <si>
    <t>96B</t>
  </si>
  <si>
    <t>[조남동]</t>
  </si>
  <si>
    <t>1985.12.</t>
  </si>
  <si>
    <t>https://new.land.naver.com/complexes/2776?tab=detail&amp;rf=Y</t>
  </si>
  <si>
    <t>경기도 시흥시 조남동 171-5</t>
  </si>
  <si>
    <t>조남동</t>
  </si>
  <si>
    <t>경기도 시흥시 동서로 1079-3</t>
  </si>
  <si>
    <t>호반베르디움더레이크</t>
  </si>
  <si>
    <t>95A</t>
  </si>
  <si>
    <t>https://new.land.naver.com/complexes/109558?tab=detail&amp;rf=Y</t>
  </si>
  <si>
    <t>경기도 시흥시 조남동 660</t>
  </si>
  <si>
    <t>경기도 시흥시 목감남서로 38</t>
  </si>
  <si>
    <t>가야</t>
  </si>
  <si>
    <t>https://new.land.naver.com/complexes/2771?tab=detail&amp;rf=Y</t>
  </si>
  <si>
    <t>경기도 시흥시 조남동 171-2</t>
  </si>
  <si>
    <t>경기도 시흥시 목감초등길 48</t>
  </si>
  <si>
    <t>휴먼팰리스(도시형)</t>
  </si>
  <si>
    <t>https://new.land.naver.com/complexes/126455?tab=detail&amp;rf=Y</t>
  </si>
  <si>
    <t>경기도 시흥시 조남동 179-6</t>
  </si>
  <si>
    <t>경기도 시흥시 동서로 1046-6</t>
  </si>
  <si>
    <t>목감퍼스트리움</t>
  </si>
  <si>
    <t>2015.08.</t>
  </si>
  <si>
    <t>https://new.land.naver.com/complexes/107336?tab=detail&amp;rf=Y</t>
  </si>
  <si>
    <t>경기도 시흥시 조남동 706</t>
  </si>
  <si>
    <t>경기도 시흥시 목감둘레로 229-10</t>
  </si>
  <si>
    <t>84N</t>
  </si>
  <si>
    <t>85A1</t>
  </si>
  <si>
    <t>85C</t>
  </si>
  <si>
    <t>85D</t>
  </si>
  <si>
    <t>시흥목감한신더휴센트럴파크</t>
  </si>
  <si>
    <t>https://new.land.naver.com/complexes/109529?tab=detail&amp;rf=Y</t>
  </si>
  <si>
    <t>경기도 시흥시 조남동 669</t>
  </si>
  <si>
    <t>경기도 시흥시 목감남서로 35</t>
  </si>
  <si>
    <t>시흥목감호반베르디움더클래스</t>
  </si>
  <si>
    <t>129A</t>
  </si>
  <si>
    <t>https://new.land.naver.com/complexes/112194?tab=detail&amp;rf=Y</t>
  </si>
  <si>
    <t>경기도 시흥시 조남동 721</t>
  </si>
  <si>
    <t>경기도 시흥시 수풀안길 19-30</t>
  </si>
  <si>
    <t>131B</t>
  </si>
  <si>
    <t>149A</t>
  </si>
  <si>
    <t>151B</t>
  </si>
  <si>
    <t>신안인스빌엘센트로</t>
  </si>
  <si>
    <t>https://new.land.naver.com/complexes/111111?tab=detail&amp;rf=Y</t>
  </si>
  <si>
    <t>경기도 시흥시 조남동 676</t>
  </si>
  <si>
    <t>경기도 시흥시 목감중앙로 36</t>
  </si>
  <si>
    <t>수정</t>
  </si>
  <si>
    <t>https://new.land.naver.com/complexes/2775?tab=detail&amp;rf=Y</t>
  </si>
  <si>
    <t>경기도 시흥시 조남동 171-20</t>
  </si>
  <si>
    <t>경기도 시흥시 목감초등길 28</t>
  </si>
  <si>
    <t>LH포레하임</t>
  </si>
  <si>
    <t>2016.07.</t>
  </si>
  <si>
    <t>98D</t>
  </si>
  <si>
    <t>https://new.land.naver.com/complexes/144611?tab=detail&amp;rf=Y</t>
  </si>
  <si>
    <t>경기도 시흥시 조남동 680</t>
  </si>
  <si>
    <t>경기도 시흥시 목감중앙로 62</t>
  </si>
  <si>
    <t>99C</t>
  </si>
  <si>
    <t>네이처하임</t>
  </si>
  <si>
    <t>https://new.land.naver.com/complexes/108811?tab=detail&amp;rf=Y</t>
  </si>
  <si>
    <t>경기도 시흥시 조남동 720</t>
  </si>
  <si>
    <t>경기도 시흥시 수풀안길 19-27</t>
  </si>
  <si>
    <t>99D</t>
  </si>
  <si>
    <t>111AN</t>
  </si>
  <si>
    <t>세우</t>
  </si>
  <si>
    <t>https://new.land.naver.com/complexes/2773?tab=detail&amp;rf=Y</t>
  </si>
  <si>
    <t>경기도 시흥시 조남동 171</t>
  </si>
  <si>
    <t>경기도 시흥시 동서로 1069-12</t>
  </si>
  <si>
    <t>https://new.land.naver.com/complexes/2772?tab=detail&amp;rf=Y</t>
  </si>
  <si>
    <t>경기도 시흥시 조남동 169</t>
  </si>
  <si>
    <t>경기도 시흥시 목감초등길 4</t>
  </si>
  <si>
    <t>세원</t>
  </si>
  <si>
    <t>https://new.land.naver.com/complexes/2774?tab=detail&amp;rf=Y</t>
  </si>
  <si>
    <t>경기도 시흥시 조남동 169-12</t>
  </si>
  <si>
    <t>경기도 시흥시 동서로 1062</t>
  </si>
  <si>
    <t>[죽율동]</t>
  </si>
  <si>
    <t>시흥6차푸르지오1단지</t>
  </si>
  <si>
    <t>2014.07.</t>
  </si>
  <si>
    <t>https://new.land.naver.com/complexes/107234?tab=detail&amp;rf=Y</t>
  </si>
  <si>
    <t>경기도 시흥시 죽율동 759</t>
  </si>
  <si>
    <t>죽율동</t>
  </si>
  <si>
    <t>경기도 시흥시 죽율로 45-10</t>
  </si>
  <si>
    <t>시흥6차푸르지오2단지</t>
  </si>
  <si>
    <t>2013.10.</t>
  </si>
  <si>
    <t>https://new.land.naver.com/complexes/103473?tab=detail&amp;rf=Y</t>
  </si>
  <si>
    <t>경기도 시흥시 죽율동 752</t>
  </si>
  <si>
    <t>경기도 시흥시 죽율로 36</t>
  </si>
  <si>
    <t>136A</t>
  </si>
  <si>
    <t>136B</t>
  </si>
  <si>
    <t>[포동]</t>
  </si>
  <si>
    <t>태산(산과우리들)</t>
  </si>
  <si>
    <t>1993.11.</t>
  </si>
  <si>
    <t>https://new.land.naver.com/complexes/2780?tab=detail&amp;rf=Y</t>
  </si>
  <si>
    <t>경기도 시흥시 포동 13-3</t>
  </si>
  <si>
    <t>포동</t>
  </si>
  <si>
    <t>경기도 시흥시 신현로38번길 23</t>
  </si>
  <si>
    <t>89B</t>
  </si>
  <si>
    <t>103C</t>
  </si>
  <si>
    <t>태헌신관2차</t>
  </si>
  <si>
    <t>1991.10.</t>
  </si>
  <si>
    <t>https://new.land.naver.com/complexes/2779?tab=detail&amp;rf=Y</t>
  </si>
  <si>
    <t>경기도 시흥시 포동 2</t>
  </si>
  <si>
    <t>경기도 시흥시 신현로14번길 12</t>
  </si>
  <si>
    <t>신관1차</t>
  </si>
  <si>
    <t>1991.05.</t>
  </si>
  <si>
    <t>https://new.land.naver.com/complexes/2778?tab=detail&amp;rf=Y</t>
  </si>
  <si>
    <t>경기도 시흥시 포동 1-36</t>
  </si>
  <si>
    <t>경기도 시흥시 신현로14번길 5</t>
  </si>
  <si>
    <t>70B</t>
  </si>
  <si>
    <t>70A</t>
  </si>
  <si>
    <t>무궁화</t>
  </si>
  <si>
    <t>1988.09.</t>
  </si>
  <si>
    <t>https://new.land.naver.com/complexes/13545?tab=detail&amp;rf=Y</t>
  </si>
  <si>
    <t>경기도 시흥시 포동 1-76</t>
  </si>
  <si>
    <t>경기도 시흥시 신현로12번길 6</t>
  </si>
  <si>
    <t>https://new.land.naver.com/complexes/2777?tab=detail&amp;rf=Y</t>
  </si>
  <si>
    <t>경기도 시흥시 포동 13-2</t>
  </si>
  <si>
    <t>경기도 시흥시 신현로38번길 29</t>
  </si>
  <si>
    <t>태헌3차</t>
  </si>
  <si>
    <t>1992.05.</t>
  </si>
  <si>
    <t>https://new.land.naver.com/complexes/2746?tab=detail&amp;rf=Y</t>
  </si>
  <si>
    <t>경기도 시흥시 포동 1-71</t>
  </si>
  <si>
    <t>경기도 시흥시 신현로12번길 8-1</t>
  </si>
  <si>
    <t>서강</t>
  </si>
  <si>
    <t>1997.01.</t>
  </si>
  <si>
    <t>https://new.land.naver.com/complexes/2745?tab=detail&amp;rf=Y</t>
  </si>
  <si>
    <t>경기도 시흥시 포동 1-63</t>
  </si>
  <si>
    <t>경기도 시흥시 신현로12번길 30</t>
  </si>
  <si>
    <t>[하상동]</t>
  </si>
  <si>
    <t>연꽃마을금호타운</t>
  </si>
  <si>
    <t>1999.05.</t>
  </si>
  <si>
    <t>https://new.land.naver.com/complexes/2781?tab=detail&amp;rf=Y</t>
  </si>
  <si>
    <t>경기도 시흥시 하상동 369</t>
  </si>
  <si>
    <t>하상동</t>
  </si>
  <si>
    <t>경기도 시흥시 하상로 36</t>
  </si>
  <si>
    <t>남도타운</t>
  </si>
  <si>
    <t>91A</t>
  </si>
  <si>
    <t>https://new.land.naver.com/complexes/18208?tab=detail&amp;rf=Y</t>
  </si>
  <si>
    <t>경기도 시흥시 하상동 377-6</t>
  </si>
  <si>
    <t>경기도 시흥시 연성로 103</t>
  </si>
  <si>
    <t>92B</t>
  </si>
  <si>
    <t>써미트빌</t>
  </si>
  <si>
    <t>https://new.land.naver.com/complexes/17975?tab=detail&amp;rf=Y</t>
  </si>
  <si>
    <t>경기도 시흥시 하상동 377-4</t>
  </si>
  <si>
    <t>경기도 시흥시 연성로 97</t>
  </si>
  <si>
    <t>연꽃마을대우,삼호</t>
  </si>
  <si>
    <t>https://new.land.naver.com/complexes/2783?tab=detail&amp;rf=Y</t>
  </si>
  <si>
    <t>경기도 시흥시 하상동 368</t>
  </si>
  <si>
    <t>경기도 시흥시 관곡지로 222</t>
  </si>
  <si>
    <t>연꽃마을태평1단지</t>
  </si>
  <si>
    <t>https://new.land.naver.com/complexes/8551?tab=detail&amp;rf=Y</t>
  </si>
  <si>
    <t>경기도 시흥시 하상동 383</t>
  </si>
  <si>
    <t>경기도 시흥시 상직길 9</t>
  </si>
  <si>
    <t>145A</t>
  </si>
  <si>
    <t>147B</t>
  </si>
  <si>
    <t>연꽃마을태평2단지</t>
  </si>
  <si>
    <t>https://new.land.naver.com/complexes/101267?tab=detail&amp;rf=Y</t>
  </si>
  <si>
    <t>경기도 시흥시 하상동 382</t>
  </si>
  <si>
    <t>경기도 시흥시 상직길 4</t>
  </si>
  <si>
    <t>[하중동]</t>
  </si>
  <si>
    <t>제나하임</t>
  </si>
  <si>
    <t>https://new.land.naver.com/complexes/128405?tab=detail&amp;rf=Y</t>
  </si>
  <si>
    <t>경기도 시흥시 하중동 877-3</t>
  </si>
  <si>
    <t>하중동</t>
  </si>
  <si>
    <t>경기도 시흥시 연성로13번길 5-8</t>
  </si>
  <si>
    <t>참이슬</t>
  </si>
  <si>
    <t>1999.10.</t>
  </si>
  <si>
    <t>https://new.land.naver.com/complexes/2787?tab=detail&amp;rf=Y</t>
  </si>
  <si>
    <t>경기도 시흥시 하중동 855</t>
  </si>
  <si>
    <t>경기도 시흥시 하중로209번길 9</t>
  </si>
  <si>
    <t>관곡마을성원</t>
  </si>
  <si>
    <t>https://new.land.naver.com/complexes/2786?tab=detail&amp;rf=Y</t>
  </si>
  <si>
    <t>경기도 시흥시 하중동 827</t>
  </si>
  <si>
    <t>경기도 시흥시 하중로133번길 8</t>
  </si>
  <si>
    <t>하중성마루마을유호N플러스빌</t>
  </si>
  <si>
    <t>https://new.land.naver.com/complexes/19026?tab=detail&amp;rf=Y</t>
  </si>
  <si>
    <t>경기도 시흥시 하중동 878-1</t>
  </si>
  <si>
    <t>경기도 시흥시 연성로13번길 11</t>
  </si>
  <si>
    <t>관곡마을동아</t>
  </si>
  <si>
    <t>2000.05.</t>
  </si>
  <si>
    <t>https://new.land.naver.com/complexes/2785?tab=detail&amp;rf=Y</t>
  </si>
  <si>
    <t>경기도 시흥시 하중동 826-1</t>
  </si>
  <si>
    <t>경기도 시흥시 하중로133번길 19</t>
  </si>
  <si>
    <t>샛말대우</t>
  </si>
  <si>
    <t>2002.08.</t>
  </si>
  <si>
    <t>https://new.land.naver.com/complexes/8550?tab=detail&amp;rf=Y</t>
  </si>
  <si>
    <t>경기도 시흥시 하중동 858</t>
  </si>
  <si>
    <t>경기도 시흥시 연성로13번길 36</t>
  </si>
  <si>
    <t>데코빌</t>
  </si>
  <si>
    <t>2003.05.</t>
  </si>
  <si>
    <t>34H</t>
  </si>
  <si>
    <t>https://new.land.naver.com/complexes/10911?tab=detail&amp;rf=Y</t>
  </si>
  <si>
    <t>경기도 시흥시 하중동 878-4</t>
  </si>
  <si>
    <t>경기도 시흥시 연성로13번길 5-2</t>
  </si>
  <si>
    <t>35D</t>
  </si>
  <si>
    <t>37G</t>
  </si>
  <si>
    <t>51F</t>
  </si>
  <si>
    <t>64E</t>
  </si>
  <si>
    <t>69C</t>
  </si>
  <si>
    <t>추출대상</t>
  </si>
  <si>
    <t>매전갭</t>
  </si>
  <si>
    <t>'93.07.</t>
  </si>
  <si>
    <t>복</t>
  </si>
  <si>
    <t>A+</t>
  </si>
  <si>
    <t>B+</t>
  </si>
  <si>
    <t>'88.01.</t>
  </si>
  <si>
    <t>고</t>
  </si>
  <si>
    <t>계</t>
  </si>
  <si>
    <t>'98.03.</t>
  </si>
  <si>
    <t>17</t>
  </si>
  <si>
    <t>'92.10.</t>
  </si>
  <si>
    <t>'23.08.</t>
  </si>
  <si>
    <t>'91.11.</t>
  </si>
  <si>
    <t>중</t>
  </si>
  <si>
    <t>'99.11.</t>
  </si>
  <si>
    <t>11</t>
  </si>
  <si>
    <t>'20.04.</t>
  </si>
  <si>
    <t>13</t>
  </si>
  <si>
    <t>14</t>
  </si>
  <si>
    <t>'21.01.</t>
  </si>
  <si>
    <t>21</t>
  </si>
  <si>
    <t>19</t>
  </si>
  <si>
    <t>6</t>
  </si>
  <si>
    <t>'21.12.</t>
  </si>
  <si>
    <t>'92.03.</t>
  </si>
  <si>
    <t>'16.11.</t>
  </si>
  <si>
    <t>9</t>
  </si>
  <si>
    <t>'08.10.</t>
  </si>
  <si>
    <t>'20.12.</t>
  </si>
  <si>
    <t>8</t>
  </si>
  <si>
    <t>15</t>
  </si>
  <si>
    <t>'08.12.</t>
  </si>
  <si>
    <t>'10.02.</t>
  </si>
  <si>
    <t>'09.11.</t>
  </si>
  <si>
    <t>5</t>
  </si>
  <si>
    <t>'19.07.</t>
  </si>
  <si>
    <t>'09.06.</t>
  </si>
  <si>
    <t>7</t>
  </si>
  <si>
    <t>'11.08.</t>
  </si>
  <si>
    <t>'09.05.</t>
  </si>
  <si>
    <t>'97.11.</t>
  </si>
  <si>
    <t>10</t>
  </si>
  <si>
    <t>'86.11.</t>
  </si>
  <si>
    <t>'19.12.</t>
  </si>
  <si>
    <t>16</t>
  </si>
  <si>
    <t>'18.09.</t>
  </si>
  <si>
    <t>12</t>
  </si>
  <si>
    <t>'04.06.</t>
  </si>
  <si>
    <t>'20.05.</t>
  </si>
  <si>
    <t>'95.06.</t>
  </si>
  <si>
    <t>'00.07.</t>
  </si>
  <si>
    <t>'87.10.</t>
  </si>
  <si>
    <t>'91.03.</t>
  </si>
  <si>
    <t>'95.10.</t>
  </si>
  <si>
    <t>'92.02.</t>
  </si>
  <si>
    <t>'97.07.</t>
  </si>
  <si>
    <t>'19.09.</t>
  </si>
  <si>
    <t>26</t>
  </si>
  <si>
    <t>'97.12.</t>
  </si>
  <si>
    <t>'95.08.</t>
  </si>
  <si>
    <t>'20.07.</t>
  </si>
  <si>
    <t>20</t>
  </si>
  <si>
    <t>'97.08.</t>
  </si>
  <si>
    <t>'00.12.</t>
  </si>
  <si>
    <t>'17.02.</t>
  </si>
  <si>
    <t>'09.10.</t>
  </si>
  <si>
    <t>'91.04.</t>
  </si>
  <si>
    <t>'15.07.</t>
  </si>
  <si>
    <t>22</t>
  </si>
  <si>
    <t>'16.06.</t>
  </si>
  <si>
    <t>18</t>
  </si>
  <si>
    <t>'18.02.</t>
  </si>
  <si>
    <t>33</t>
  </si>
  <si>
    <t>25</t>
  </si>
  <si>
    <t>28</t>
  </si>
  <si>
    <t>31</t>
  </si>
  <si>
    <t>'19.06.</t>
  </si>
  <si>
    <t>23</t>
  </si>
  <si>
    <t>24</t>
  </si>
  <si>
    <t>'17.11.</t>
  </si>
  <si>
    <t>'17.08.</t>
  </si>
  <si>
    <t>27</t>
  </si>
  <si>
    <t>29</t>
  </si>
  <si>
    <t>30</t>
  </si>
  <si>
    <t>36</t>
  </si>
  <si>
    <t>'19.02.</t>
  </si>
  <si>
    <t>'17.10.</t>
  </si>
  <si>
    <t>'18.01.</t>
  </si>
  <si>
    <t>'19.04.</t>
  </si>
  <si>
    <t>'18.10.</t>
  </si>
  <si>
    <t>'11.05.</t>
  </si>
  <si>
    <t>'05.06.</t>
  </si>
  <si>
    <t>'91.02.</t>
  </si>
  <si>
    <t>'12.03.</t>
  </si>
  <si>
    <t>'10.07.</t>
  </si>
  <si>
    <t>'86.05.</t>
  </si>
  <si>
    <t>'06.11.</t>
  </si>
  <si>
    <t>'21.10.</t>
  </si>
  <si>
    <t>'05.02.</t>
  </si>
  <si>
    <t>'02.12.</t>
  </si>
  <si>
    <t>'05.03.</t>
  </si>
  <si>
    <t>'18.12.</t>
  </si>
  <si>
    <t>'96.10.</t>
  </si>
  <si>
    <t>'19.01.</t>
  </si>
  <si>
    <t>'17.12.</t>
  </si>
  <si>
    <t>'04.07.</t>
  </si>
  <si>
    <t>'98.10.</t>
  </si>
  <si>
    <t>'19.05.</t>
  </si>
  <si>
    <t>'03.12.</t>
  </si>
  <si>
    <t>'97.09.</t>
  </si>
  <si>
    <t>'01.09.</t>
  </si>
  <si>
    <t>'99.09.</t>
  </si>
  <si>
    <t>'22.12.</t>
  </si>
  <si>
    <t>'99.04.</t>
  </si>
  <si>
    <t>'24.02.</t>
  </si>
  <si>
    <t>'23.01.</t>
  </si>
  <si>
    <t>'23.09.</t>
  </si>
  <si>
    <t>'99.08.</t>
  </si>
  <si>
    <t>'99.06.</t>
  </si>
  <si>
    <t>'00.11.</t>
  </si>
  <si>
    <t>'04.09.</t>
  </si>
  <si>
    <t>'22.04.</t>
  </si>
  <si>
    <t>'20.08.</t>
  </si>
  <si>
    <t>'23.02.</t>
  </si>
  <si>
    <t>'98.04.</t>
  </si>
  <si>
    <t>'96.07.</t>
  </si>
  <si>
    <t>'97.04.</t>
  </si>
  <si>
    <t>'96.02.</t>
  </si>
  <si>
    <t>'98.05.</t>
  </si>
  <si>
    <t>'98.11.</t>
  </si>
  <si>
    <t>'96.11.</t>
  </si>
  <si>
    <t>'98.06.</t>
  </si>
  <si>
    <t>'98.07.</t>
  </si>
  <si>
    <t>'96.04.</t>
  </si>
  <si>
    <t>'96.03.</t>
  </si>
  <si>
    <t>'98.12.</t>
  </si>
  <si>
    <t>'97.10.</t>
  </si>
  <si>
    <t>'97.05.</t>
  </si>
  <si>
    <t>'98.02.</t>
  </si>
  <si>
    <t>'96.09.</t>
  </si>
  <si>
    <t>'02.04.</t>
  </si>
  <si>
    <t>'94.12.</t>
  </si>
  <si>
    <t>'95.12.</t>
  </si>
  <si>
    <t>'02.06.</t>
  </si>
  <si>
    <t>'96.08.</t>
  </si>
  <si>
    <t>'02.05.</t>
  </si>
  <si>
    <t>'02.07.</t>
  </si>
  <si>
    <t>'17.07.</t>
  </si>
  <si>
    <t>'15.08.</t>
  </si>
  <si>
    <t>'16.07.</t>
  </si>
  <si>
    <t>'14.07.</t>
  </si>
  <si>
    <t>'13.10.</t>
  </si>
  <si>
    <t>'93.11.</t>
  </si>
  <si>
    <t>'92.05.</t>
  </si>
  <si>
    <t>'99.05.</t>
  </si>
  <si>
    <t>'03.04.</t>
  </si>
  <si>
    <t>'99.10.</t>
  </si>
  <si>
    <t>'00.05.</t>
  </si>
  <si>
    <t>'02.08.</t>
  </si>
  <si>
    <t>동명</t>
  </si>
  <si>
    <t>'19.04</t>
  </si>
  <si>
    <t>98.03.</t>
    <phoneticPr fontId="2" type="noConversion"/>
  </si>
  <si>
    <t>99.11.</t>
    <phoneticPr fontId="2" type="noConversion"/>
  </si>
  <si>
    <t>97.12.</t>
    <phoneticPr fontId="2" type="noConversion"/>
  </si>
  <si>
    <t>98.10.</t>
    <phoneticPr fontId="2" type="noConversion"/>
  </si>
  <si>
    <t>97.09.</t>
    <phoneticPr fontId="2" type="noConversion"/>
  </si>
  <si>
    <t>96.02.</t>
    <phoneticPr fontId="2" type="noConversion"/>
  </si>
  <si>
    <t>정왕동 주공6단지</t>
    <phoneticPr fontId="2" type="noConversion"/>
  </si>
  <si>
    <t>98.11.</t>
    <phoneticPr fontId="2" type="noConversion"/>
  </si>
  <si>
    <t>정왕동 두산</t>
    <phoneticPr fontId="2" type="noConversion"/>
  </si>
  <si>
    <t>96.03.</t>
    <phoneticPr fontId="2" type="noConversion"/>
  </si>
  <si>
    <t>정왕동 주공2단지</t>
    <phoneticPr fontId="2" type="noConversion"/>
  </si>
  <si>
    <t>97.10.</t>
    <phoneticPr fontId="2" type="noConversion"/>
  </si>
  <si>
    <t>정왕동 동보</t>
    <phoneticPr fontId="2" type="noConversion"/>
  </si>
  <si>
    <t>97.05.</t>
    <phoneticPr fontId="2" type="noConversion"/>
  </si>
  <si>
    <t>정왕동 건영2차</t>
    <phoneticPr fontId="2" type="noConversion"/>
  </si>
  <si>
    <t>98.02.</t>
    <phoneticPr fontId="2" type="noConversion"/>
  </si>
  <si>
    <t>96.09.</t>
    <phoneticPr fontId="2" type="noConversion"/>
  </si>
  <si>
    <t>정왕동 주공5단지</t>
    <phoneticPr fontId="2" type="noConversion"/>
  </si>
  <si>
    <t>정왕동 대림1단지</t>
    <phoneticPr fontId="2" type="noConversion"/>
  </si>
  <si>
    <t>정왕동 월드</t>
    <phoneticPr fontId="2" type="noConversion"/>
  </si>
  <si>
    <t>95.12.</t>
    <phoneticPr fontId="2" type="noConversion"/>
  </si>
  <si>
    <t>하상동 연꽃마을대우,삼호</t>
    <phoneticPr fontId="2" type="noConversion"/>
  </si>
  <si>
    <t>하중동 참이슬</t>
    <phoneticPr fontId="2" type="noConversion"/>
  </si>
  <si>
    <t>99.10.</t>
    <phoneticPr fontId="2" type="noConversion"/>
  </si>
  <si>
    <t>대야동 서강2차</t>
    <phoneticPr fontId="2" type="noConversion"/>
  </si>
  <si>
    <t>은행동 대우3차</t>
    <phoneticPr fontId="2" type="noConversion"/>
  </si>
  <si>
    <t>정왕동 영남2차</t>
    <phoneticPr fontId="2" type="noConversion"/>
  </si>
  <si>
    <t>정왕동 대림2단지</t>
    <phoneticPr fontId="2" type="noConversion"/>
  </si>
  <si>
    <t>98.10.</t>
    <phoneticPr fontId="2" type="noConversion"/>
  </si>
  <si>
    <t>정왕동 아주</t>
    <phoneticPr fontId="2" type="noConversion"/>
  </si>
  <si>
    <t>94.12.</t>
    <phoneticPr fontId="2" type="noConversion"/>
  </si>
  <si>
    <t>정왕동 시화유천</t>
    <phoneticPr fontId="2" type="noConversion"/>
  </si>
  <si>
    <t>정왕동 시화유천</t>
    <phoneticPr fontId="2" type="noConversion"/>
  </si>
  <si>
    <t>96.09.</t>
    <phoneticPr fontId="2" type="noConversion"/>
  </si>
  <si>
    <t>정왕동 영남4차</t>
    <phoneticPr fontId="2" type="noConversion"/>
  </si>
  <si>
    <t>하상동 연꽃마을금호타운</t>
    <phoneticPr fontId="2" type="noConversion"/>
  </si>
  <si>
    <t>99.05.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</si>
</sst>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1" fontId="0" fillId="0" borderId="0" xfId="0" applyNumberFormat="1" applyAlignment="1">
      <alignment vertical="center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727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28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30" sqref="P30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2</v>
      </c>
      <c r="M1"/>
      <c r="N1" s="106" t="s">
        <v>3</v>
      </c>
      <c r="O1" s="105"/>
      <c r="P1" s="78">
        <v>0</v>
      </c>
      <c r="Q1" s="107" t="s">
        <v>4</v>
      </c>
      <c r="R1" s="108"/>
      <c r="S1" s="105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9" t="s">
        <v>6</v>
      </c>
      <c r="AK1" s="108"/>
      <c r="AL1" s="108"/>
      <c r="AM1" s="108"/>
      <c r="AN1" s="105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4" t="s">
        <v>15</v>
      </c>
      <c r="AP2" s="108"/>
      <c r="AQ2" s="105"/>
      <c r="AR2" s="104" t="s">
        <v>16</v>
      </c>
      <c r="AS2" s="105"/>
      <c r="AT2" s="104" t="s">
        <v>17</v>
      </c>
      <c r="AU2" s="105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80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15" t="s">
        <v>2119</v>
      </c>
      <c r="B4" s="116" t="s">
        <v>2097</v>
      </c>
      <c r="C4" s="117">
        <v>582</v>
      </c>
      <c r="D4" s="98">
        <v>76.2</v>
      </c>
      <c r="E4" s="100">
        <v>23</v>
      </c>
      <c r="F4" s="98">
        <v>60</v>
      </c>
      <c r="G4" s="17">
        <v>18</v>
      </c>
      <c r="H4" s="101">
        <v>410</v>
      </c>
      <c r="I4" s="102">
        <v>37800</v>
      </c>
      <c r="J4" s="102" t="s">
        <v>1947</v>
      </c>
      <c r="K4" s="102">
        <v>32000</v>
      </c>
      <c r="L4" s="102" t="s">
        <v>1964</v>
      </c>
      <c r="M4" s="103">
        <f>I4-K4</f>
        <v>5800</v>
      </c>
      <c r="N4" s="4">
        <f>IF(ISERROR(K4/I4),"",K4/I4)</f>
        <v>0.84656084656084651</v>
      </c>
      <c r="O4" s="99">
        <f>I4/E4</f>
        <v>1643.4782608695652</v>
      </c>
      <c r="P4" s="99">
        <f>K4/E4</f>
        <v>1391.304347826087</v>
      </c>
      <c r="Q4" s="74">
        <v>3</v>
      </c>
      <c r="R4" s="74">
        <v>1</v>
      </c>
      <c r="S4" s="74" t="s">
        <v>1941</v>
      </c>
      <c r="T4" s="5">
        <v>76</v>
      </c>
      <c r="U4" s="9"/>
      <c r="W4" s="98">
        <f t="shared" ref="W4:X5" si="0">D4</f>
        <v>76.2</v>
      </c>
      <c r="X4" s="100">
        <f t="shared" si="0"/>
        <v>23</v>
      </c>
      <c r="Y4" s="96">
        <f t="shared" ref="Y4:Z5" si="1">H4</f>
        <v>410</v>
      </c>
      <c r="Z4" s="103">
        <f t="shared" si="1"/>
        <v>37800</v>
      </c>
      <c r="AA4" s="103">
        <f>K4</f>
        <v>32000</v>
      </c>
      <c r="AB4" s="103">
        <f t="shared" ref="AB4:AD19" si="2">M4</f>
        <v>5800</v>
      </c>
      <c r="AC4" s="4">
        <f t="shared" si="2"/>
        <v>0.84656084656084651</v>
      </c>
      <c r="AD4" s="99">
        <f t="shared" si="2"/>
        <v>1643.4782608695652</v>
      </c>
      <c r="AE4" s="74" t="str">
        <f>S4</f>
        <v>계</v>
      </c>
      <c r="AF4" s="74" t="str">
        <f>Q4&amp;"/"&amp;R4</f>
        <v>3/1</v>
      </c>
      <c r="AH4" s="20" t="str">
        <f t="shared" ref="AH4:AH26" si="3">IF(A4="","",A4)</f>
        <v>대야동 서강2차</v>
      </c>
      <c r="AI4" s="100">
        <f t="shared" ref="AI4:AI26" si="4">IF(E4="","",E4)</f>
        <v>23</v>
      </c>
      <c r="AJ4" s="74" t="str">
        <f>IF(AI4="","",$AJ$2)</f>
        <v>A-</v>
      </c>
      <c r="AK4" s="74" t="s">
        <v>13</v>
      </c>
      <c r="AL4" s="74" t="s">
        <v>1937</v>
      </c>
      <c r="AM4" s="74" t="s">
        <v>1938</v>
      </c>
      <c r="AN4" s="74" t="str">
        <f>IF(AI4="","",$AN$2)</f>
        <v>C</v>
      </c>
      <c r="AO4" s="74" t="str">
        <f>IF(N4="","",IF(N4&gt;=$AO$1/100,"O","X"))</f>
        <v>O</v>
      </c>
      <c r="AP4" s="74" t="str">
        <f>IF(I4="","",IF(I4&lt;=$AP$1,"O","X"))</f>
        <v>O</v>
      </c>
      <c r="AQ4" s="74" t="str">
        <f>IF(O4="","",IF(O4&lt;=$AQ$1,"O","X"))</f>
        <v>X</v>
      </c>
      <c r="AR4" s="74" t="str">
        <f>IF(M4="","",IF(M4&lt;=$AR$1,"O","X"))</f>
        <v>O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후보</v>
      </c>
    </row>
    <row r="5" spans="1:60" s="38" customFormat="1" ht="12" x14ac:dyDescent="0.3">
      <c r="A5" s="115" t="s">
        <v>2120</v>
      </c>
      <c r="B5" s="116" t="s">
        <v>2098</v>
      </c>
      <c r="C5" s="117">
        <v>1272</v>
      </c>
      <c r="D5" s="98">
        <v>81.5</v>
      </c>
      <c r="E5" s="100">
        <v>25</v>
      </c>
      <c r="F5" s="98">
        <v>59.9</v>
      </c>
      <c r="G5" s="17">
        <v>18</v>
      </c>
      <c r="H5" s="101">
        <v>240</v>
      </c>
      <c r="I5" s="102">
        <v>45000</v>
      </c>
      <c r="J5" s="102" t="s">
        <v>1995</v>
      </c>
      <c r="K5" s="102">
        <v>40000</v>
      </c>
      <c r="L5" s="102" t="s">
        <v>1952</v>
      </c>
      <c r="M5" s="103">
        <f t="shared" ref="M5" si="5">I5-K5</f>
        <v>5000</v>
      </c>
      <c r="N5" s="4">
        <f t="shared" ref="N5" si="6">IF(ISERROR(K5/I5),"",K5/I5)</f>
        <v>0.88888888888888884</v>
      </c>
      <c r="O5" s="99">
        <f t="shared" ref="O5" si="7">I5/E5</f>
        <v>1800</v>
      </c>
      <c r="P5" s="99">
        <f t="shared" ref="P5" si="8">K5/E5</f>
        <v>1600</v>
      </c>
      <c r="Q5" s="74">
        <v>3</v>
      </c>
      <c r="R5" s="74">
        <v>1</v>
      </c>
      <c r="S5" s="74" t="s">
        <v>1941</v>
      </c>
      <c r="T5" s="5" t="s">
        <v>485</v>
      </c>
      <c r="U5" s="9"/>
      <c r="W5" s="98">
        <f t="shared" si="0"/>
        <v>81.5</v>
      </c>
      <c r="X5" s="100">
        <f t="shared" si="0"/>
        <v>25</v>
      </c>
      <c r="Y5" s="96">
        <f t="shared" si="1"/>
        <v>240</v>
      </c>
      <c r="Z5" s="103">
        <f t="shared" si="1"/>
        <v>45000</v>
      </c>
      <c r="AA5" s="103">
        <f t="shared" ref="AA5" si="9">K5</f>
        <v>40000</v>
      </c>
      <c r="AB5" s="103">
        <f t="shared" si="2"/>
        <v>5000</v>
      </c>
      <c r="AC5" s="4">
        <f t="shared" si="2"/>
        <v>0.88888888888888884</v>
      </c>
      <c r="AD5" s="99">
        <f t="shared" si="2"/>
        <v>1800</v>
      </c>
      <c r="AE5" s="74" t="str">
        <f t="shared" ref="AE5" si="10">S5</f>
        <v>계</v>
      </c>
      <c r="AF5" s="74" t="str">
        <f t="shared" ref="AF5" si="11">Q5&amp;"/"&amp;R5</f>
        <v>3/1</v>
      </c>
      <c r="AH5" s="20" t="str">
        <f t="shared" si="3"/>
        <v>은행동 대우3차</v>
      </c>
      <c r="AI5" s="100">
        <f t="shared" si="4"/>
        <v>25</v>
      </c>
      <c r="AJ5" s="74" t="str">
        <f t="shared" ref="AJ5" si="12">IF(AI5="","",$AJ$2)</f>
        <v>A-</v>
      </c>
      <c r="AK5" s="74" t="s">
        <v>13</v>
      </c>
      <c r="AL5" s="74" t="s">
        <v>1937</v>
      </c>
      <c r="AM5" s="74" t="s">
        <v>1938</v>
      </c>
      <c r="AN5" s="74" t="str">
        <f t="shared" ref="AN5" si="13">IF(AI5="","",$AN$2)</f>
        <v>C</v>
      </c>
      <c r="AO5" s="74" t="str">
        <f t="shared" ref="AO5" si="14">IF(N5="","",IF(N5&gt;=$AO$1/100,"O","X"))</f>
        <v>O</v>
      </c>
      <c r="AP5" s="74" t="str">
        <f t="shared" ref="AP5" si="15">IF(I5="","",IF(I5&lt;=$AP$1,"O","X"))</f>
        <v>O</v>
      </c>
      <c r="AQ5" s="74" t="str">
        <f t="shared" ref="AQ5" si="16">IF(O5="","",IF(O5&lt;=$AQ$1,"O","X"))</f>
        <v>X</v>
      </c>
      <c r="AR5" s="74" t="str">
        <f t="shared" ref="AR5" si="17">IF(M5="","",IF(M5&lt;=$AR$1,"O","X"))</f>
        <v>O</v>
      </c>
      <c r="AS5" s="74" t="s">
        <v>2</v>
      </c>
      <c r="AT5" s="74" t="str">
        <f t="shared" ref="AT5" si="18">IF(OR(F5="",AI5=""),"",IF(AND((F5&lt;=85),(AI5&gt;=15)),"O","X"))</f>
        <v>O</v>
      </c>
      <c r="AU5" s="74" t="str">
        <f t="shared" ref="AU5" si="19">IF(C5="","",IF(C5&gt;=$AU$1,"O","X"))</f>
        <v>O</v>
      </c>
      <c r="AV5" s="74" t="str">
        <f t="shared" ref="AV5" si="20">IF(AO5="","",IF(AND(AO5="O",AP5="O",AR5="O",AT5="O",AU5="O"),"후보","X"))</f>
        <v>후보</v>
      </c>
    </row>
    <row r="6" spans="1:60" s="38" customFormat="1" ht="12" x14ac:dyDescent="0.3">
      <c r="A6" s="115" t="s">
        <v>2121</v>
      </c>
      <c r="B6" s="116" t="s">
        <v>2100</v>
      </c>
      <c r="C6" s="117">
        <v>600</v>
      </c>
      <c r="D6" s="98">
        <v>73.400000000000006</v>
      </c>
      <c r="E6" s="100">
        <v>22</v>
      </c>
      <c r="F6" s="98">
        <v>60</v>
      </c>
      <c r="G6" s="17">
        <v>18</v>
      </c>
      <c r="H6" s="101">
        <v>220</v>
      </c>
      <c r="I6" s="102">
        <v>29500</v>
      </c>
      <c r="J6" s="102" t="s">
        <v>1968</v>
      </c>
      <c r="K6" s="102">
        <v>24000</v>
      </c>
      <c r="L6" s="102" t="s">
        <v>1968</v>
      </c>
      <c r="M6" s="103">
        <f>I6-K6</f>
        <v>5500</v>
      </c>
      <c r="N6" s="4">
        <f>IF(ISERROR(K6/I6),"",K6/I6)</f>
        <v>0.81355932203389836</v>
      </c>
      <c r="O6" s="99">
        <f>I6/E6</f>
        <v>1340.909090909091</v>
      </c>
      <c r="P6" s="99">
        <f>K6/E6</f>
        <v>1090.909090909091</v>
      </c>
      <c r="Q6" s="74">
        <v>3</v>
      </c>
      <c r="R6" s="74">
        <v>1</v>
      </c>
      <c r="S6" s="74" t="s">
        <v>1941</v>
      </c>
      <c r="T6" s="5">
        <v>73</v>
      </c>
      <c r="U6" s="9"/>
      <c r="W6" s="98">
        <f>D6</f>
        <v>73.400000000000006</v>
      </c>
      <c r="X6" s="100">
        <f>E6</f>
        <v>22</v>
      </c>
      <c r="Y6" s="96">
        <f>H6</f>
        <v>220</v>
      </c>
      <c r="Z6" s="103">
        <f>I6</f>
        <v>29500</v>
      </c>
      <c r="AA6" s="103">
        <f>K6</f>
        <v>24000</v>
      </c>
      <c r="AB6" s="103">
        <f t="shared" si="2"/>
        <v>5500</v>
      </c>
      <c r="AC6" s="4">
        <f t="shared" si="2"/>
        <v>0.81355932203389836</v>
      </c>
      <c r="AD6" s="99">
        <f t="shared" si="2"/>
        <v>1340.909090909091</v>
      </c>
      <c r="AE6" s="74" t="str">
        <f>S6</f>
        <v>계</v>
      </c>
      <c r="AF6" s="74" t="str">
        <f>Q6&amp;"/"&amp;R6</f>
        <v>3/1</v>
      </c>
      <c r="AH6" s="20" t="str">
        <f t="shared" si="3"/>
        <v>정왕동 영남2차</v>
      </c>
      <c r="AI6" s="100">
        <f t="shared" si="4"/>
        <v>22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60" s="38" customFormat="1" ht="12" x14ac:dyDescent="0.3">
      <c r="A7" s="115" t="s">
        <v>2101</v>
      </c>
      <c r="B7" s="116" t="s">
        <v>2102</v>
      </c>
      <c r="C7" s="117">
        <v>490</v>
      </c>
      <c r="D7" s="98">
        <v>78.400000000000006</v>
      </c>
      <c r="E7" s="100">
        <v>24</v>
      </c>
      <c r="F7" s="98">
        <v>59.9</v>
      </c>
      <c r="G7" s="17">
        <v>18</v>
      </c>
      <c r="H7" s="101">
        <v>280</v>
      </c>
      <c r="I7" s="102">
        <v>30500</v>
      </c>
      <c r="J7" s="102" t="s">
        <v>1960</v>
      </c>
      <c r="K7" s="102">
        <v>25000</v>
      </c>
      <c r="L7" s="102" t="s">
        <v>1971</v>
      </c>
      <c r="M7" s="103">
        <f>I7-K7</f>
        <v>5500</v>
      </c>
      <c r="N7" s="4">
        <f>IF(ISERROR(K7/I7),"",K7/I7)</f>
        <v>0.81967213114754101</v>
      </c>
      <c r="O7" s="99">
        <f>I7/E7</f>
        <v>1270.8333333333333</v>
      </c>
      <c r="P7" s="99">
        <f>K7/E7</f>
        <v>1041.6666666666667</v>
      </c>
      <c r="Q7" s="74">
        <v>3</v>
      </c>
      <c r="R7" s="74">
        <v>1</v>
      </c>
      <c r="S7" s="74" t="s">
        <v>1941</v>
      </c>
      <c r="T7" s="5">
        <v>78</v>
      </c>
      <c r="U7" s="9"/>
      <c r="W7" s="98">
        <f t="shared" ref="W7:X7" si="21">D7</f>
        <v>78.400000000000006</v>
      </c>
      <c r="X7" s="100">
        <f t="shared" si="21"/>
        <v>24</v>
      </c>
      <c r="Y7" s="96">
        <f t="shared" ref="Y7:Z7" si="22">H7</f>
        <v>280</v>
      </c>
      <c r="Z7" s="103">
        <f t="shared" si="22"/>
        <v>30500</v>
      </c>
      <c r="AA7" s="103">
        <f>K7</f>
        <v>25000</v>
      </c>
      <c r="AB7" s="103">
        <f t="shared" si="2"/>
        <v>5500</v>
      </c>
      <c r="AC7" s="4">
        <f t="shared" si="2"/>
        <v>0.81967213114754101</v>
      </c>
      <c r="AD7" s="99">
        <f t="shared" si="2"/>
        <v>1270.8333333333333</v>
      </c>
      <c r="AE7" s="74" t="str">
        <f>S7</f>
        <v>계</v>
      </c>
      <c r="AF7" s="74" t="str">
        <f>Q7&amp;"/"&amp;R7</f>
        <v>3/1</v>
      </c>
      <c r="AH7" s="20" t="str">
        <f t="shared" si="3"/>
        <v>정왕동 주공6단지</v>
      </c>
      <c r="AI7" s="100">
        <f t="shared" si="4"/>
        <v>24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60" s="38" customFormat="1" ht="12" x14ac:dyDescent="0.3">
      <c r="A8" s="115" t="s">
        <v>2103</v>
      </c>
      <c r="B8" s="116" t="s">
        <v>2104</v>
      </c>
      <c r="C8" s="117">
        <v>930</v>
      </c>
      <c r="D8" s="98">
        <v>61.5</v>
      </c>
      <c r="E8" s="100">
        <v>19</v>
      </c>
      <c r="F8" s="98">
        <v>50</v>
      </c>
      <c r="G8" s="17">
        <v>15</v>
      </c>
      <c r="H8" s="101">
        <v>450</v>
      </c>
      <c r="I8" s="102">
        <v>23500</v>
      </c>
      <c r="J8" s="102" t="s">
        <v>1968</v>
      </c>
      <c r="K8" s="102">
        <v>20000</v>
      </c>
      <c r="L8" s="102" t="s">
        <v>1968</v>
      </c>
      <c r="M8" s="103">
        <f>I8-K8</f>
        <v>3500</v>
      </c>
      <c r="N8" s="4">
        <f>IF(ISERROR(K8/I8),"",K8/I8)</f>
        <v>0.85106382978723405</v>
      </c>
      <c r="O8" s="99">
        <f>I8/E8</f>
        <v>1236.8421052631579</v>
      </c>
      <c r="P8" s="99">
        <f>K8/E8</f>
        <v>1052.6315789473683</v>
      </c>
      <c r="Q8" s="74">
        <v>2</v>
      </c>
      <c r="R8" s="74">
        <v>1</v>
      </c>
      <c r="S8" s="74" t="s">
        <v>1941</v>
      </c>
      <c r="T8" s="5">
        <v>61</v>
      </c>
      <c r="U8" s="9"/>
      <c r="W8" s="98">
        <f>D8</f>
        <v>61.5</v>
      </c>
      <c r="X8" s="100">
        <f>E8</f>
        <v>19</v>
      </c>
      <c r="Y8" s="96">
        <f>H8</f>
        <v>450</v>
      </c>
      <c r="Z8" s="103">
        <f>I8</f>
        <v>23500</v>
      </c>
      <c r="AA8" s="103">
        <f>K8</f>
        <v>20000</v>
      </c>
      <c r="AB8" s="103">
        <f t="shared" si="2"/>
        <v>3500</v>
      </c>
      <c r="AC8" s="4">
        <f t="shared" si="2"/>
        <v>0.85106382978723405</v>
      </c>
      <c r="AD8" s="99">
        <f t="shared" si="2"/>
        <v>1236.8421052631579</v>
      </c>
      <c r="AE8" s="74" t="str">
        <f>S8</f>
        <v>계</v>
      </c>
      <c r="AF8" s="74" t="str">
        <f>Q8&amp;"/"&amp;R8</f>
        <v>2/1</v>
      </c>
      <c r="AH8" s="20" t="str">
        <f t="shared" si="3"/>
        <v>정왕동 두산</v>
      </c>
      <c r="AI8" s="100">
        <f t="shared" si="4"/>
        <v>19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후보</v>
      </c>
    </row>
    <row r="9" spans="1:60" s="38" customFormat="1" ht="12" x14ac:dyDescent="0.3">
      <c r="A9" s="115" t="s">
        <v>2103</v>
      </c>
      <c r="B9" s="116" t="s">
        <v>2104</v>
      </c>
      <c r="C9" s="117">
        <v>930</v>
      </c>
      <c r="D9" s="98">
        <v>77.7</v>
      </c>
      <c r="E9" s="100">
        <v>24</v>
      </c>
      <c r="F9" s="98">
        <v>60</v>
      </c>
      <c r="G9" s="17">
        <v>18</v>
      </c>
      <c r="H9" s="101">
        <v>480</v>
      </c>
      <c r="I9" s="102">
        <v>31000</v>
      </c>
      <c r="J9" s="102" t="s">
        <v>1975</v>
      </c>
      <c r="K9" s="102">
        <v>26000</v>
      </c>
      <c r="L9" s="102" t="s">
        <v>1956</v>
      </c>
      <c r="M9" s="103">
        <f>I9-K9</f>
        <v>5000</v>
      </c>
      <c r="N9" s="4">
        <f>IF(ISERROR(K9/I9),"",K9/I9)</f>
        <v>0.83870967741935487</v>
      </c>
      <c r="O9" s="99">
        <f>I9/E9</f>
        <v>1291.6666666666667</v>
      </c>
      <c r="P9" s="99">
        <f>K9/E9</f>
        <v>1083.3333333333333</v>
      </c>
      <c r="Q9" s="74">
        <v>3</v>
      </c>
      <c r="R9" s="74">
        <v>1</v>
      </c>
      <c r="S9" s="74" t="s">
        <v>1941</v>
      </c>
      <c r="T9" s="5">
        <v>77</v>
      </c>
      <c r="U9" s="9"/>
      <c r="W9" s="98">
        <f>D9</f>
        <v>77.7</v>
      </c>
      <c r="X9" s="100">
        <f>E9</f>
        <v>24</v>
      </c>
      <c r="Y9" s="96">
        <f>H9</f>
        <v>480</v>
      </c>
      <c r="Z9" s="103">
        <f>I9</f>
        <v>31000</v>
      </c>
      <c r="AA9" s="103">
        <f>K9</f>
        <v>26000</v>
      </c>
      <c r="AB9" s="103">
        <f t="shared" si="2"/>
        <v>5000</v>
      </c>
      <c r="AC9" s="4">
        <f t="shared" si="2"/>
        <v>0.83870967741935487</v>
      </c>
      <c r="AD9" s="99">
        <f t="shared" si="2"/>
        <v>1291.6666666666667</v>
      </c>
      <c r="AE9" s="74" t="str">
        <f>S9</f>
        <v>계</v>
      </c>
      <c r="AF9" s="74" t="str">
        <f>Q9&amp;"/"&amp;R9</f>
        <v>3/1</v>
      </c>
      <c r="AH9" s="20" t="str">
        <f t="shared" si="3"/>
        <v>정왕동 두산</v>
      </c>
      <c r="AI9" s="100">
        <f t="shared" si="4"/>
        <v>24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O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후보</v>
      </c>
    </row>
    <row r="10" spans="1:60" s="38" customFormat="1" ht="12" x14ac:dyDescent="0.3">
      <c r="A10" s="115" t="s">
        <v>2105</v>
      </c>
      <c r="B10" s="116" t="s">
        <v>2106</v>
      </c>
      <c r="C10" s="117">
        <v>680</v>
      </c>
      <c r="D10" s="98">
        <v>81.400000000000006</v>
      </c>
      <c r="E10" s="100">
        <v>25</v>
      </c>
      <c r="F10" s="98">
        <v>59.7</v>
      </c>
      <c r="G10" s="17">
        <v>18</v>
      </c>
      <c r="H10" s="101">
        <v>290</v>
      </c>
      <c r="I10" s="102">
        <v>28000</v>
      </c>
      <c r="J10" s="102" t="s">
        <v>1971</v>
      </c>
      <c r="K10" s="102">
        <v>25000</v>
      </c>
      <c r="L10" s="102" t="s">
        <v>1960</v>
      </c>
      <c r="M10" s="103">
        <f>I10-K10</f>
        <v>3000</v>
      </c>
      <c r="N10" s="4">
        <f>IF(ISERROR(K10/I10),"",K10/I10)</f>
        <v>0.8928571428571429</v>
      </c>
      <c r="O10" s="99">
        <f>I10/E10</f>
        <v>1120</v>
      </c>
      <c r="P10" s="99">
        <f>K10/E10</f>
        <v>1000</v>
      </c>
      <c r="Q10" s="74">
        <v>3</v>
      </c>
      <c r="R10" s="74">
        <v>1</v>
      </c>
      <c r="S10" s="74" t="s">
        <v>1941</v>
      </c>
      <c r="T10" s="5" t="s">
        <v>485</v>
      </c>
      <c r="U10" s="9"/>
      <c r="W10" s="98">
        <f t="shared" ref="W10:X12" si="23">D10</f>
        <v>81.400000000000006</v>
      </c>
      <c r="X10" s="100">
        <f t="shared" si="23"/>
        <v>25</v>
      </c>
      <c r="Y10" s="96">
        <f t="shared" ref="Y10:Z12" si="24">H10</f>
        <v>290</v>
      </c>
      <c r="Z10" s="103">
        <f t="shared" si="24"/>
        <v>28000</v>
      </c>
      <c r="AA10" s="103">
        <f>K10</f>
        <v>25000</v>
      </c>
      <c r="AB10" s="103">
        <f t="shared" si="2"/>
        <v>3000</v>
      </c>
      <c r="AC10" s="4">
        <f t="shared" si="2"/>
        <v>0.8928571428571429</v>
      </c>
      <c r="AD10" s="99">
        <f t="shared" si="2"/>
        <v>1120</v>
      </c>
      <c r="AE10" s="74" t="str">
        <f>S10</f>
        <v>계</v>
      </c>
      <c r="AF10" s="74" t="str">
        <f>Q10&amp;"/"&amp;R10</f>
        <v>3/1</v>
      </c>
      <c r="AH10" s="20" t="str">
        <f t="shared" si="3"/>
        <v>정왕동 주공2단지</v>
      </c>
      <c r="AI10" s="100">
        <f t="shared" si="4"/>
        <v>25</v>
      </c>
      <c r="AJ10" s="74" t="str">
        <f>IF(AI10="","",$AJ$2)</f>
        <v>A-</v>
      </c>
      <c r="AK10" s="74" t="s">
        <v>13</v>
      </c>
      <c r="AL10" s="74" t="s">
        <v>1937</v>
      </c>
      <c r="AM10" s="74" t="s">
        <v>1938</v>
      </c>
      <c r="AN10" s="74" t="str">
        <f>IF(AI10="","",$AN$2)</f>
        <v>C</v>
      </c>
      <c r="AO10" s="74" t="str">
        <f>IF(N10="","",IF(N10&gt;=$AO$1/100,"O","X"))</f>
        <v>O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후보</v>
      </c>
    </row>
    <row r="11" spans="1:60" s="38" customFormat="1" ht="12" x14ac:dyDescent="0.3">
      <c r="A11" s="115" t="s">
        <v>2107</v>
      </c>
      <c r="B11" s="116" t="s">
        <v>2108</v>
      </c>
      <c r="C11" s="117">
        <v>560</v>
      </c>
      <c r="D11" s="98">
        <v>98.5</v>
      </c>
      <c r="E11" s="100">
        <v>30</v>
      </c>
      <c r="F11" s="98">
        <v>84.9</v>
      </c>
      <c r="G11" s="17">
        <v>26</v>
      </c>
      <c r="H11" s="101">
        <v>330</v>
      </c>
      <c r="I11" s="102">
        <v>39000</v>
      </c>
      <c r="J11" s="102" t="s">
        <v>1963</v>
      </c>
      <c r="K11" s="102">
        <v>33000</v>
      </c>
      <c r="L11" s="102" t="s">
        <v>1968</v>
      </c>
      <c r="M11" s="103">
        <f>I11-K11</f>
        <v>6000</v>
      </c>
      <c r="N11" s="4">
        <f>IF(ISERROR(K11/I11),"",K11/I11)</f>
        <v>0.84615384615384615</v>
      </c>
      <c r="O11" s="99">
        <f>I11/E11</f>
        <v>1300</v>
      </c>
      <c r="P11" s="99">
        <f>K11/E11</f>
        <v>1100</v>
      </c>
      <c r="Q11" s="74">
        <v>3</v>
      </c>
      <c r="R11" s="74">
        <v>2</v>
      </c>
      <c r="S11" s="74" t="s">
        <v>1941</v>
      </c>
      <c r="T11" s="5">
        <v>98</v>
      </c>
      <c r="U11" s="9"/>
      <c r="W11" s="98">
        <f t="shared" si="23"/>
        <v>98.5</v>
      </c>
      <c r="X11" s="100">
        <f t="shared" si="23"/>
        <v>30</v>
      </c>
      <c r="Y11" s="96">
        <f t="shared" si="24"/>
        <v>330</v>
      </c>
      <c r="Z11" s="103">
        <f t="shared" si="24"/>
        <v>39000</v>
      </c>
      <c r="AA11" s="103">
        <f>K11</f>
        <v>33000</v>
      </c>
      <c r="AB11" s="103">
        <f t="shared" si="2"/>
        <v>6000</v>
      </c>
      <c r="AC11" s="4">
        <f t="shared" si="2"/>
        <v>0.84615384615384615</v>
      </c>
      <c r="AD11" s="99">
        <f t="shared" si="2"/>
        <v>1300</v>
      </c>
      <c r="AE11" s="74" t="str">
        <f>S11</f>
        <v>계</v>
      </c>
      <c r="AF11" s="74" t="str">
        <f>Q11&amp;"/"&amp;R11</f>
        <v>3/2</v>
      </c>
      <c r="AH11" s="20" t="str">
        <f t="shared" si="3"/>
        <v>정왕동 동보</v>
      </c>
      <c r="AI11" s="100">
        <f t="shared" si="4"/>
        <v>30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>O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후보</v>
      </c>
    </row>
    <row r="12" spans="1:60" s="38" customFormat="1" ht="12" x14ac:dyDescent="0.3">
      <c r="A12" s="115" t="s">
        <v>2109</v>
      </c>
      <c r="B12" s="116" t="s">
        <v>2099</v>
      </c>
      <c r="C12" s="117">
        <v>710</v>
      </c>
      <c r="D12" s="98">
        <v>76.599999999999994</v>
      </c>
      <c r="E12" s="100">
        <v>23</v>
      </c>
      <c r="F12" s="98">
        <v>59.8</v>
      </c>
      <c r="G12" s="17">
        <v>18</v>
      </c>
      <c r="H12" s="101">
        <v>100</v>
      </c>
      <c r="I12" s="102">
        <v>27500</v>
      </c>
      <c r="J12" s="102" t="s">
        <v>1968</v>
      </c>
      <c r="K12" s="102">
        <v>22000</v>
      </c>
      <c r="L12" s="102" t="s">
        <v>1940</v>
      </c>
      <c r="M12" s="103">
        <f>I12-K12</f>
        <v>5500</v>
      </c>
      <c r="N12" s="4">
        <f>IF(ISERROR(K12/I12),"",K12/I12)</f>
        <v>0.8</v>
      </c>
      <c r="O12" s="99">
        <f>I12/E12</f>
        <v>1195.6521739130435</v>
      </c>
      <c r="P12" s="99">
        <f>K12/E12</f>
        <v>956.52173913043475</v>
      </c>
      <c r="Q12" s="74">
        <v>3</v>
      </c>
      <c r="R12" s="74">
        <v>1</v>
      </c>
      <c r="S12" s="74" t="s">
        <v>1936</v>
      </c>
      <c r="T12" s="5" t="s">
        <v>1159</v>
      </c>
      <c r="U12" s="9"/>
      <c r="W12" s="98">
        <f t="shared" si="23"/>
        <v>76.599999999999994</v>
      </c>
      <c r="X12" s="100">
        <f t="shared" si="23"/>
        <v>23</v>
      </c>
      <c r="Y12" s="96">
        <f t="shared" si="24"/>
        <v>100</v>
      </c>
      <c r="Z12" s="103">
        <f t="shared" si="24"/>
        <v>27500</v>
      </c>
      <c r="AA12" s="103">
        <f>K12</f>
        <v>22000</v>
      </c>
      <c r="AB12" s="103">
        <f t="shared" si="2"/>
        <v>5500</v>
      </c>
      <c r="AC12" s="4">
        <f t="shared" si="2"/>
        <v>0.8</v>
      </c>
      <c r="AD12" s="99">
        <f t="shared" si="2"/>
        <v>1195.6521739130435</v>
      </c>
      <c r="AE12" s="74" t="str">
        <f>S12</f>
        <v>복</v>
      </c>
      <c r="AF12" s="74" t="str">
        <f>Q12&amp;"/"&amp;R12</f>
        <v>3/1</v>
      </c>
      <c r="AH12" s="20" t="str">
        <f t="shared" si="3"/>
        <v>정왕동 건영2차</v>
      </c>
      <c r="AI12" s="100">
        <f t="shared" si="4"/>
        <v>23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후보</v>
      </c>
    </row>
    <row r="13" spans="1:60" s="38" customFormat="1" ht="12" x14ac:dyDescent="0.3">
      <c r="A13" s="115" t="s">
        <v>2122</v>
      </c>
      <c r="B13" s="116" t="s">
        <v>2110</v>
      </c>
      <c r="C13" s="117">
        <v>690</v>
      </c>
      <c r="D13" s="98">
        <v>77.2</v>
      </c>
      <c r="E13" s="100">
        <v>23</v>
      </c>
      <c r="F13" s="98">
        <v>59.9</v>
      </c>
      <c r="G13" s="17">
        <v>18</v>
      </c>
      <c r="H13" s="101">
        <v>400</v>
      </c>
      <c r="I13" s="102">
        <v>27000</v>
      </c>
      <c r="J13" s="102" t="s">
        <v>1975</v>
      </c>
      <c r="K13" s="102">
        <v>25500</v>
      </c>
      <c r="L13" s="102" t="s">
        <v>1960</v>
      </c>
      <c r="M13" s="103">
        <f>I13-K13</f>
        <v>1500</v>
      </c>
      <c r="N13" s="4">
        <f>IF(ISERROR(K13/I13),"",K13/I13)</f>
        <v>0.94444444444444442</v>
      </c>
      <c r="O13" s="99">
        <f>I13/E13</f>
        <v>1173.9130434782608</v>
      </c>
      <c r="P13" s="99">
        <f>K13/E13</f>
        <v>1108.695652173913</v>
      </c>
      <c r="Q13" s="74">
        <v>3</v>
      </c>
      <c r="R13" s="74">
        <v>1</v>
      </c>
      <c r="S13" s="74" t="s">
        <v>1941</v>
      </c>
      <c r="T13" s="5">
        <v>77</v>
      </c>
      <c r="U13" s="9"/>
      <c r="W13" s="98">
        <f>D13</f>
        <v>77.2</v>
      </c>
      <c r="X13" s="100">
        <f>E13</f>
        <v>23</v>
      </c>
      <c r="Y13" s="96">
        <f>H13</f>
        <v>400</v>
      </c>
      <c r="Z13" s="103">
        <f>I13</f>
        <v>27000</v>
      </c>
      <c r="AA13" s="103">
        <f>K13</f>
        <v>25500</v>
      </c>
      <c r="AB13" s="103">
        <f t="shared" si="2"/>
        <v>1500</v>
      </c>
      <c r="AC13" s="4">
        <f t="shared" si="2"/>
        <v>0.94444444444444442</v>
      </c>
      <c r="AD13" s="99">
        <f t="shared" si="2"/>
        <v>1173.9130434782608</v>
      </c>
      <c r="AE13" s="74" t="str">
        <f>S13</f>
        <v>계</v>
      </c>
      <c r="AF13" s="74" t="str">
        <f>Q13&amp;"/"&amp;R13</f>
        <v>3/1</v>
      </c>
      <c r="AH13" s="20" t="str">
        <f t="shared" si="3"/>
        <v>정왕동 대림2단지</v>
      </c>
      <c r="AI13" s="100">
        <f t="shared" si="4"/>
        <v>23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후보</v>
      </c>
    </row>
    <row r="14" spans="1:60" s="38" customFormat="1" ht="12" x14ac:dyDescent="0.3">
      <c r="A14" s="115" t="s">
        <v>2112</v>
      </c>
      <c r="B14" s="116" t="s">
        <v>2123</v>
      </c>
      <c r="C14" s="117">
        <v>690</v>
      </c>
      <c r="D14" s="98">
        <v>78</v>
      </c>
      <c r="E14" s="100">
        <v>24</v>
      </c>
      <c r="F14" s="98">
        <v>59.6</v>
      </c>
      <c r="G14" s="17">
        <v>18</v>
      </c>
      <c r="H14" s="101">
        <v>145</v>
      </c>
      <c r="I14" s="102">
        <v>30000</v>
      </c>
      <c r="J14" s="102" t="s">
        <v>1971</v>
      </c>
      <c r="K14" s="102">
        <v>24000</v>
      </c>
      <c r="L14" s="102" t="s">
        <v>1960</v>
      </c>
      <c r="M14" s="103">
        <f t="shared" ref="M14" si="25">I14-K14</f>
        <v>6000</v>
      </c>
      <c r="N14" s="4">
        <f t="shared" ref="N14" si="26">IF(ISERROR(K14/I14),"",K14/I14)</f>
        <v>0.8</v>
      </c>
      <c r="O14" s="99">
        <f t="shared" ref="O14" si="27">I14/E14</f>
        <v>1250</v>
      </c>
      <c r="P14" s="99">
        <f t="shared" ref="P14" si="28">K14/E14</f>
        <v>1000</v>
      </c>
      <c r="Q14" s="74">
        <v>3</v>
      </c>
      <c r="R14" s="74">
        <v>1</v>
      </c>
      <c r="S14" s="74" t="s">
        <v>1941</v>
      </c>
      <c r="T14" s="5" t="s">
        <v>507</v>
      </c>
      <c r="U14" s="9"/>
      <c r="W14" s="98">
        <f t="shared" ref="W14:X17" si="29">D14</f>
        <v>78</v>
      </c>
      <c r="X14" s="100">
        <f t="shared" si="29"/>
        <v>24</v>
      </c>
      <c r="Y14" s="96">
        <f t="shared" ref="Y14:Z17" si="30">H14</f>
        <v>145</v>
      </c>
      <c r="Z14" s="103">
        <f t="shared" si="30"/>
        <v>30000</v>
      </c>
      <c r="AA14" s="103">
        <f t="shared" ref="AA14" si="31">K14</f>
        <v>24000</v>
      </c>
      <c r="AB14" s="103">
        <f t="shared" si="2"/>
        <v>6000</v>
      </c>
      <c r="AC14" s="4">
        <f t="shared" si="2"/>
        <v>0.8</v>
      </c>
      <c r="AD14" s="99">
        <f t="shared" si="2"/>
        <v>1250</v>
      </c>
      <c r="AE14" s="74" t="str">
        <f t="shared" ref="AE14" si="32">S14</f>
        <v>계</v>
      </c>
      <c r="AF14" s="74" t="str">
        <f t="shared" ref="AF14" si="33">Q14&amp;"/"&amp;R14</f>
        <v>3/1</v>
      </c>
      <c r="AH14" s="20" t="str">
        <f t="shared" si="3"/>
        <v>정왕동 주공5단지</v>
      </c>
      <c r="AI14" s="100">
        <f t="shared" si="4"/>
        <v>24</v>
      </c>
      <c r="AJ14" s="74" t="str">
        <f t="shared" ref="AJ14" si="34"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 t="shared" ref="AN14" si="35">IF(AI14="","",$AN$2)</f>
        <v>C</v>
      </c>
      <c r="AO14" s="74" t="str">
        <f t="shared" ref="AO14" si="36">IF(N14="","",IF(N14&gt;=$AO$1/100,"O","X"))</f>
        <v>O</v>
      </c>
      <c r="AP14" s="74" t="str">
        <f t="shared" ref="AP14" si="37">IF(I14="","",IF(I14&lt;=$AP$1,"O","X"))</f>
        <v>O</v>
      </c>
      <c r="AQ14" s="74" t="str">
        <f t="shared" ref="AQ14" si="38">IF(O14="","",IF(O14&lt;=$AQ$1,"O","X"))</f>
        <v>X</v>
      </c>
      <c r="AR14" s="74" t="str">
        <f t="shared" ref="AR14" si="39">IF(M14="","",IF(M14&lt;=$AR$1,"O","X"))</f>
        <v>O</v>
      </c>
      <c r="AS14" s="74" t="s">
        <v>2</v>
      </c>
      <c r="AT14" s="74" t="str">
        <f t="shared" ref="AT14" si="40">IF(OR(F14="",AI14=""),"",IF(AND((F14&lt;=85),(AI14&gt;=15)),"O","X"))</f>
        <v>O</v>
      </c>
      <c r="AU14" s="74" t="str">
        <f t="shared" ref="AU14" si="41">IF(C14="","",IF(C14&gt;=$AU$1,"O","X"))</f>
        <v>O</v>
      </c>
      <c r="AV14" s="74" t="str">
        <f t="shared" ref="AV14" si="42">IF(AO14="","",IF(AND(AO14="O",AP14="O",AR14="O",AT14="O",AU14="O"),"후보","X"))</f>
        <v>후보</v>
      </c>
    </row>
    <row r="15" spans="1:60" s="38" customFormat="1" ht="12" x14ac:dyDescent="0.3">
      <c r="A15" s="115" t="s">
        <v>2124</v>
      </c>
      <c r="B15" s="116" t="s">
        <v>2125</v>
      </c>
      <c r="C15" s="117">
        <v>534</v>
      </c>
      <c r="D15" s="98">
        <v>48.8</v>
      </c>
      <c r="E15" s="100">
        <v>15</v>
      </c>
      <c r="F15" s="98">
        <v>34.799999999999997</v>
      </c>
      <c r="G15" s="17">
        <v>11</v>
      </c>
      <c r="H15" s="101">
        <v>240</v>
      </c>
      <c r="I15" s="102">
        <v>17900</v>
      </c>
      <c r="J15" s="102" t="s">
        <v>1956</v>
      </c>
      <c r="K15" s="102">
        <v>15000</v>
      </c>
      <c r="L15" s="102" t="s">
        <v>1995</v>
      </c>
      <c r="M15" s="103">
        <f>I15-K15</f>
        <v>2900</v>
      </c>
      <c r="N15" s="4">
        <f>IF(ISERROR(K15/I15),"",K15/I15)</f>
        <v>0.83798882681564246</v>
      </c>
      <c r="O15" s="99">
        <f>I15/E15</f>
        <v>1193.3333333333333</v>
      </c>
      <c r="P15" s="99">
        <f>K15/E15</f>
        <v>1000</v>
      </c>
      <c r="Q15" s="74">
        <v>2</v>
      </c>
      <c r="R15" s="74">
        <v>1</v>
      </c>
      <c r="S15" s="74" t="s">
        <v>1936</v>
      </c>
      <c r="T15" s="5">
        <v>48</v>
      </c>
      <c r="U15" s="9"/>
      <c r="W15" s="98">
        <f t="shared" si="29"/>
        <v>48.8</v>
      </c>
      <c r="X15" s="100">
        <f t="shared" si="29"/>
        <v>15</v>
      </c>
      <c r="Y15" s="96">
        <f t="shared" si="30"/>
        <v>240</v>
      </c>
      <c r="Z15" s="103">
        <f t="shared" si="30"/>
        <v>17900</v>
      </c>
      <c r="AA15" s="103">
        <f>K15</f>
        <v>15000</v>
      </c>
      <c r="AB15" s="103">
        <f t="shared" si="2"/>
        <v>2900</v>
      </c>
      <c r="AC15" s="4">
        <f t="shared" si="2"/>
        <v>0.83798882681564246</v>
      </c>
      <c r="AD15" s="99">
        <f t="shared" si="2"/>
        <v>1193.3333333333333</v>
      </c>
      <c r="AE15" s="74" t="str">
        <f>S15</f>
        <v>복</v>
      </c>
      <c r="AF15" s="74" t="str">
        <f>Q15&amp;"/"&amp;R15</f>
        <v>2/1</v>
      </c>
      <c r="AH15" s="20" t="str">
        <f t="shared" si="3"/>
        <v>정왕동 아주</v>
      </c>
      <c r="AI15" s="100">
        <f t="shared" si="4"/>
        <v>15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60" s="38" customFormat="1" ht="12" x14ac:dyDescent="0.3">
      <c r="A16" s="115" t="s">
        <v>2124</v>
      </c>
      <c r="B16" s="116" t="s">
        <v>2125</v>
      </c>
      <c r="C16" s="117">
        <v>534</v>
      </c>
      <c r="D16" s="98">
        <v>103</v>
      </c>
      <c r="E16" s="100">
        <v>31</v>
      </c>
      <c r="F16" s="98">
        <v>84.2</v>
      </c>
      <c r="G16" s="17">
        <v>25</v>
      </c>
      <c r="H16" s="101">
        <v>198</v>
      </c>
      <c r="I16" s="102">
        <v>32000</v>
      </c>
      <c r="J16" s="102" t="s">
        <v>1968</v>
      </c>
      <c r="K16" s="102">
        <v>28000</v>
      </c>
      <c r="L16" s="102" t="s">
        <v>1954</v>
      </c>
      <c r="M16" s="103">
        <f>I16-K16</f>
        <v>4000</v>
      </c>
      <c r="N16" s="4">
        <f>IF(ISERROR(K16/I16),"",K16/I16)</f>
        <v>0.875</v>
      </c>
      <c r="O16" s="99">
        <f>I16/E16</f>
        <v>1032.258064516129</v>
      </c>
      <c r="P16" s="99">
        <f>K16/E16</f>
        <v>903.22580645161293</v>
      </c>
      <c r="Q16" s="74">
        <v>3</v>
      </c>
      <c r="R16" s="74">
        <v>2</v>
      </c>
      <c r="S16" s="74" t="s">
        <v>1941</v>
      </c>
      <c r="T16" s="5">
        <v>102</v>
      </c>
      <c r="U16" s="9"/>
      <c r="W16" s="98">
        <f t="shared" si="29"/>
        <v>103</v>
      </c>
      <c r="X16" s="100">
        <f t="shared" si="29"/>
        <v>31</v>
      </c>
      <c r="Y16" s="96">
        <f t="shared" si="30"/>
        <v>198</v>
      </c>
      <c r="Z16" s="103">
        <f t="shared" si="30"/>
        <v>32000</v>
      </c>
      <c r="AA16" s="103">
        <f>K16</f>
        <v>28000</v>
      </c>
      <c r="AB16" s="103">
        <f t="shared" si="2"/>
        <v>4000</v>
      </c>
      <c r="AC16" s="4">
        <f t="shared" si="2"/>
        <v>0.875</v>
      </c>
      <c r="AD16" s="99">
        <f t="shared" si="2"/>
        <v>1032.258064516129</v>
      </c>
      <c r="AE16" s="74" t="str">
        <f>S16</f>
        <v>계</v>
      </c>
      <c r="AF16" s="74" t="str">
        <f>Q16&amp;"/"&amp;R16</f>
        <v>3/2</v>
      </c>
      <c r="AH16" s="20" t="str">
        <f t="shared" si="3"/>
        <v>정왕동 아주</v>
      </c>
      <c r="AI16" s="100">
        <f t="shared" si="4"/>
        <v>31</v>
      </c>
      <c r="AJ16" s="74" t="str">
        <f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s="38" customFormat="1" ht="12" x14ac:dyDescent="0.3">
      <c r="A17" s="115" t="s">
        <v>2113</v>
      </c>
      <c r="B17" s="116" t="s">
        <v>2095</v>
      </c>
      <c r="C17" s="117">
        <v>660</v>
      </c>
      <c r="D17" s="98">
        <v>62.6</v>
      </c>
      <c r="E17" s="100">
        <v>19</v>
      </c>
      <c r="F17" s="98">
        <v>51.2</v>
      </c>
      <c r="G17" s="17">
        <v>15</v>
      </c>
      <c r="H17" s="101">
        <v>160</v>
      </c>
      <c r="I17" s="102">
        <v>25500</v>
      </c>
      <c r="J17" s="102" t="s">
        <v>1947</v>
      </c>
      <c r="K17" s="102">
        <v>22000</v>
      </c>
      <c r="L17" s="102" t="s">
        <v>1940</v>
      </c>
      <c r="M17" s="103">
        <f>I17-K17</f>
        <v>3500</v>
      </c>
      <c r="N17" s="4">
        <f>IF(ISERROR(K17/I17),"",K17/I17)</f>
        <v>0.86274509803921573</v>
      </c>
      <c r="O17" s="99">
        <f>I17/E17</f>
        <v>1342.1052631578948</v>
      </c>
      <c r="P17" s="99">
        <f>K17/E17</f>
        <v>1157.8947368421052</v>
      </c>
      <c r="Q17" s="74">
        <v>2</v>
      </c>
      <c r="R17" s="74">
        <v>1</v>
      </c>
      <c r="S17" s="74" t="s">
        <v>1941</v>
      </c>
      <c r="T17" s="5">
        <v>62</v>
      </c>
      <c r="U17" s="9"/>
      <c r="W17" s="98">
        <f t="shared" si="29"/>
        <v>62.6</v>
      </c>
      <c r="X17" s="100">
        <f t="shared" si="29"/>
        <v>19</v>
      </c>
      <c r="Y17" s="96">
        <f t="shared" si="30"/>
        <v>160</v>
      </c>
      <c r="Z17" s="103">
        <f t="shared" si="30"/>
        <v>25500</v>
      </c>
      <c r="AA17" s="103">
        <f>K17</f>
        <v>22000</v>
      </c>
      <c r="AB17" s="103">
        <f t="shared" si="2"/>
        <v>3500</v>
      </c>
      <c r="AC17" s="4">
        <f t="shared" si="2"/>
        <v>0.86274509803921573</v>
      </c>
      <c r="AD17" s="99">
        <f t="shared" si="2"/>
        <v>1342.1052631578948</v>
      </c>
      <c r="AE17" s="74" t="str">
        <f>S17</f>
        <v>계</v>
      </c>
      <c r="AF17" s="74" t="str">
        <f>Q17&amp;"/"&amp;R17</f>
        <v>2/1</v>
      </c>
      <c r="AH17" s="20" t="str">
        <f t="shared" si="3"/>
        <v>정왕동 대림1단지</v>
      </c>
      <c r="AI17" s="100">
        <f t="shared" si="4"/>
        <v>19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후보</v>
      </c>
    </row>
    <row r="18" spans="1:48" s="38" customFormat="1" ht="12" x14ac:dyDescent="0.3">
      <c r="A18" s="115" t="s">
        <v>2114</v>
      </c>
      <c r="B18" s="116" t="s">
        <v>2115</v>
      </c>
      <c r="C18" s="117">
        <v>594</v>
      </c>
      <c r="D18" s="98">
        <v>59</v>
      </c>
      <c r="E18" s="100">
        <v>18</v>
      </c>
      <c r="F18" s="98">
        <v>47.5</v>
      </c>
      <c r="G18" s="17">
        <v>14</v>
      </c>
      <c r="H18" s="101">
        <v>234</v>
      </c>
      <c r="I18" s="102">
        <v>25000</v>
      </c>
      <c r="J18" s="102" t="s">
        <v>1968</v>
      </c>
      <c r="K18" s="102">
        <v>20000</v>
      </c>
      <c r="L18" s="102" t="s">
        <v>1968</v>
      </c>
      <c r="M18" s="103">
        <f>I18-K18</f>
        <v>5000</v>
      </c>
      <c r="N18" s="4">
        <f>IF(ISERROR(K18/I18),"",K18/I18)</f>
        <v>0.8</v>
      </c>
      <c r="O18" s="99">
        <f>I18/E18</f>
        <v>1388.8888888888889</v>
      </c>
      <c r="P18" s="99">
        <f>K18/E18</f>
        <v>1111.1111111111111</v>
      </c>
      <c r="Q18" s="74">
        <v>2</v>
      </c>
      <c r="R18" s="74">
        <v>1</v>
      </c>
      <c r="S18" s="74" t="s">
        <v>1941</v>
      </c>
      <c r="T18" s="5">
        <v>58</v>
      </c>
      <c r="U18" s="9"/>
      <c r="W18" s="98">
        <f>D18</f>
        <v>59</v>
      </c>
      <c r="X18" s="100">
        <f>E18</f>
        <v>18</v>
      </c>
      <c r="Y18" s="96">
        <f>H18</f>
        <v>234</v>
      </c>
      <c r="Z18" s="103">
        <f>I18</f>
        <v>25000</v>
      </c>
      <c r="AA18" s="103">
        <f>K18</f>
        <v>20000</v>
      </c>
      <c r="AB18" s="103">
        <f t="shared" si="2"/>
        <v>5000</v>
      </c>
      <c r="AC18" s="4">
        <f t="shared" si="2"/>
        <v>0.8</v>
      </c>
      <c r="AD18" s="99">
        <f t="shared" si="2"/>
        <v>1388.8888888888889</v>
      </c>
      <c r="AE18" s="74" t="str">
        <f>S18</f>
        <v>계</v>
      </c>
      <c r="AF18" s="74" t="str">
        <f>Q18&amp;"/"&amp;R18</f>
        <v>2/1</v>
      </c>
      <c r="AH18" s="20" t="str">
        <f t="shared" si="3"/>
        <v>정왕동 월드</v>
      </c>
      <c r="AI18" s="100">
        <f t="shared" si="4"/>
        <v>18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후보</v>
      </c>
    </row>
    <row r="19" spans="1:48" s="38" customFormat="1" ht="12" x14ac:dyDescent="0.3">
      <c r="A19" s="115" t="s">
        <v>2114</v>
      </c>
      <c r="B19" s="116" t="s">
        <v>2115</v>
      </c>
      <c r="C19" s="117">
        <v>594</v>
      </c>
      <c r="D19" s="98">
        <v>77.900000000000006</v>
      </c>
      <c r="E19" s="100">
        <v>24</v>
      </c>
      <c r="F19" s="98">
        <v>59.9</v>
      </c>
      <c r="G19" s="17">
        <v>18</v>
      </c>
      <c r="H19" s="101">
        <v>360</v>
      </c>
      <c r="I19" s="102">
        <v>32500</v>
      </c>
      <c r="J19" s="102" t="s">
        <v>1975</v>
      </c>
      <c r="K19" s="102">
        <v>28000</v>
      </c>
      <c r="L19" s="102" t="s">
        <v>1960</v>
      </c>
      <c r="M19" s="103">
        <f>I19-K19</f>
        <v>4500</v>
      </c>
      <c r="N19" s="4">
        <f>IF(ISERROR(K19/I19),"",K19/I19)</f>
        <v>0.86153846153846159</v>
      </c>
      <c r="O19" s="99">
        <f>I19/E19</f>
        <v>1354.1666666666667</v>
      </c>
      <c r="P19" s="99">
        <f>K19/E19</f>
        <v>1166.6666666666667</v>
      </c>
      <c r="Q19" s="74">
        <v>3</v>
      </c>
      <c r="R19" s="74">
        <v>1</v>
      </c>
      <c r="S19" s="74" t="s">
        <v>1941</v>
      </c>
      <c r="T19" s="5">
        <v>77</v>
      </c>
      <c r="U19" s="9"/>
      <c r="W19" s="98">
        <f>D19</f>
        <v>77.900000000000006</v>
      </c>
      <c r="X19" s="100">
        <f>E19</f>
        <v>24</v>
      </c>
      <c r="Y19" s="96">
        <f>H19</f>
        <v>360</v>
      </c>
      <c r="Z19" s="103">
        <f>I19</f>
        <v>32500</v>
      </c>
      <c r="AA19" s="103">
        <f>K19</f>
        <v>28000</v>
      </c>
      <c r="AB19" s="103">
        <f t="shared" si="2"/>
        <v>4500</v>
      </c>
      <c r="AC19" s="4">
        <f t="shared" si="2"/>
        <v>0.86153846153846159</v>
      </c>
      <c r="AD19" s="99">
        <f t="shared" si="2"/>
        <v>1354.1666666666667</v>
      </c>
      <c r="AE19" s="74" t="str">
        <f>S19</f>
        <v>계</v>
      </c>
      <c r="AF19" s="74" t="str">
        <f>Q19&amp;"/"&amp;R19</f>
        <v>3/1</v>
      </c>
      <c r="AH19" s="20" t="str">
        <f t="shared" si="3"/>
        <v>정왕동 월드</v>
      </c>
      <c r="AI19" s="100">
        <f t="shared" si="4"/>
        <v>24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>O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후보</v>
      </c>
    </row>
    <row r="20" spans="1:48" s="38" customFormat="1" ht="12" x14ac:dyDescent="0.3">
      <c r="A20" s="115" t="s">
        <v>2126</v>
      </c>
      <c r="B20" s="116" t="s">
        <v>2111</v>
      </c>
      <c r="C20" s="117">
        <v>580</v>
      </c>
      <c r="D20" s="98">
        <v>76</v>
      </c>
      <c r="E20" s="100">
        <v>23</v>
      </c>
      <c r="F20" s="98">
        <v>59.9</v>
      </c>
      <c r="G20" s="17">
        <v>18</v>
      </c>
      <c r="H20" s="101">
        <v>160</v>
      </c>
      <c r="I20" s="102">
        <v>23000</v>
      </c>
      <c r="J20" s="102" t="s">
        <v>1968</v>
      </c>
      <c r="K20" s="102">
        <v>21000</v>
      </c>
      <c r="L20" s="102" t="s">
        <v>1968</v>
      </c>
      <c r="M20" s="103">
        <f>I20-K20</f>
        <v>2000</v>
      </c>
      <c r="N20" s="4">
        <f>IF(ISERROR(K20/I20),"",K20/I20)</f>
        <v>0.91304347826086951</v>
      </c>
      <c r="O20" s="99">
        <f>I20/E20</f>
        <v>1000</v>
      </c>
      <c r="P20" s="99">
        <f>K20/E20</f>
        <v>913.04347826086962</v>
      </c>
      <c r="Q20" s="74">
        <v>3</v>
      </c>
      <c r="R20" s="74">
        <v>1</v>
      </c>
      <c r="S20" s="74" t="s">
        <v>1941</v>
      </c>
      <c r="T20" s="5" t="s">
        <v>1155</v>
      </c>
      <c r="U20" s="9"/>
      <c r="W20" s="98">
        <f t="shared" ref="W20:X21" si="43">D20</f>
        <v>76</v>
      </c>
      <c r="X20" s="100">
        <f t="shared" si="43"/>
        <v>23</v>
      </c>
      <c r="Y20" s="96">
        <f t="shared" ref="Y20:Z21" si="44">H20</f>
        <v>160</v>
      </c>
      <c r="Z20" s="103">
        <f t="shared" si="44"/>
        <v>23000</v>
      </c>
      <c r="AA20" s="103">
        <f>K20</f>
        <v>21000</v>
      </c>
      <c r="AB20" s="103">
        <f t="shared" ref="AB20:AD26" si="45">M20</f>
        <v>2000</v>
      </c>
      <c r="AC20" s="4">
        <f t="shared" si="45"/>
        <v>0.91304347826086951</v>
      </c>
      <c r="AD20" s="99">
        <f t="shared" si="45"/>
        <v>1000</v>
      </c>
      <c r="AE20" s="74" t="str">
        <f>S20</f>
        <v>계</v>
      </c>
      <c r="AF20" s="74" t="str">
        <f>Q20&amp;"/"&amp;R20</f>
        <v>3/1</v>
      </c>
      <c r="AH20" s="20" t="str">
        <f t="shared" si="3"/>
        <v>정왕동 시화유천</v>
      </c>
      <c r="AI20" s="100">
        <f t="shared" si="4"/>
        <v>23</v>
      </c>
      <c r="AJ20" s="74" t="str">
        <f>IF(AI20="","",$AJ$2)</f>
        <v>A-</v>
      </c>
      <c r="AK20" s="74" t="s">
        <v>13</v>
      </c>
      <c r="AL20" s="74" t="s">
        <v>1937</v>
      </c>
      <c r="AM20" s="74" t="s">
        <v>1938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s="38" customFormat="1" ht="12" x14ac:dyDescent="0.3">
      <c r="A21" s="115" t="s">
        <v>2127</v>
      </c>
      <c r="B21" s="116" t="s">
        <v>2128</v>
      </c>
      <c r="C21" s="117">
        <v>580</v>
      </c>
      <c r="D21" s="98">
        <v>107.5</v>
      </c>
      <c r="E21" s="100">
        <v>33</v>
      </c>
      <c r="F21" s="98">
        <v>84.7</v>
      </c>
      <c r="G21" s="17">
        <v>26</v>
      </c>
      <c r="H21" s="101">
        <v>320</v>
      </c>
      <c r="I21" s="102">
        <v>36000</v>
      </c>
      <c r="J21" s="102" t="s">
        <v>1968</v>
      </c>
      <c r="K21" s="102">
        <v>30000</v>
      </c>
      <c r="L21" s="102" t="s">
        <v>1968</v>
      </c>
      <c r="M21" s="103">
        <f>I21-K21</f>
        <v>6000</v>
      </c>
      <c r="N21" s="4">
        <f>IF(ISERROR(K21/I21),"",K21/I21)</f>
        <v>0.83333333333333337</v>
      </c>
      <c r="O21" s="99">
        <f>I21/E21</f>
        <v>1090.909090909091</v>
      </c>
      <c r="P21" s="99">
        <f>K21/E21</f>
        <v>909.09090909090912</v>
      </c>
      <c r="Q21" s="74">
        <v>3</v>
      </c>
      <c r="R21" s="74">
        <v>2</v>
      </c>
      <c r="S21" s="74" t="s">
        <v>1941</v>
      </c>
      <c r="T21" s="5">
        <v>107</v>
      </c>
      <c r="U21" s="9"/>
      <c r="W21" s="98">
        <f t="shared" si="43"/>
        <v>107.5</v>
      </c>
      <c r="X21" s="100">
        <f t="shared" si="43"/>
        <v>33</v>
      </c>
      <c r="Y21" s="96">
        <f t="shared" si="44"/>
        <v>320</v>
      </c>
      <c r="Z21" s="103">
        <f t="shared" si="44"/>
        <v>36000</v>
      </c>
      <c r="AA21" s="103">
        <f>K21</f>
        <v>30000</v>
      </c>
      <c r="AB21" s="103">
        <f t="shared" si="45"/>
        <v>6000</v>
      </c>
      <c r="AC21" s="4">
        <f t="shared" si="45"/>
        <v>0.83333333333333337</v>
      </c>
      <c r="AD21" s="99">
        <f t="shared" si="45"/>
        <v>1090.909090909091</v>
      </c>
      <c r="AE21" s="74" t="str">
        <f>S21</f>
        <v>계</v>
      </c>
      <c r="AF21" s="74" t="str">
        <f>Q21&amp;"/"&amp;R21</f>
        <v>3/2</v>
      </c>
      <c r="AH21" s="20" t="str">
        <f t="shared" si="3"/>
        <v>정왕동 시화유천</v>
      </c>
      <c r="AI21" s="100">
        <f t="shared" si="4"/>
        <v>33</v>
      </c>
      <c r="AJ21" s="74" t="str">
        <f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s="38" customFormat="1" ht="12" x14ac:dyDescent="0.3">
      <c r="A22" s="115" t="s">
        <v>2129</v>
      </c>
      <c r="B22" s="116" t="s">
        <v>2100</v>
      </c>
      <c r="C22" s="117">
        <v>330</v>
      </c>
      <c r="D22" s="98">
        <v>78.3</v>
      </c>
      <c r="E22" s="100">
        <v>24</v>
      </c>
      <c r="F22" s="98">
        <v>59.9</v>
      </c>
      <c r="G22" s="17">
        <v>18</v>
      </c>
      <c r="H22" s="101">
        <v>180</v>
      </c>
      <c r="I22" s="102">
        <v>29000</v>
      </c>
      <c r="J22" s="102" t="s">
        <v>1960</v>
      </c>
      <c r="K22" s="102">
        <v>25000</v>
      </c>
      <c r="L22" s="102" t="s">
        <v>1956</v>
      </c>
      <c r="M22" s="103">
        <f>I22-K22</f>
        <v>4000</v>
      </c>
      <c r="N22" s="4">
        <f>IF(ISERROR(K22/I22),"",K22/I22)</f>
        <v>0.86206896551724133</v>
      </c>
      <c r="O22" s="99">
        <f>I22/E22</f>
        <v>1208.3333333333333</v>
      </c>
      <c r="P22" s="99">
        <f>K22/E22</f>
        <v>1041.6666666666667</v>
      </c>
      <c r="Q22" s="74">
        <v>3</v>
      </c>
      <c r="R22" s="74">
        <v>1</v>
      </c>
      <c r="S22" s="74" t="s">
        <v>1941</v>
      </c>
      <c r="T22" s="5">
        <v>78</v>
      </c>
      <c r="U22" s="9"/>
      <c r="W22" s="98">
        <f>D22</f>
        <v>78.3</v>
      </c>
      <c r="X22" s="100">
        <f>E22</f>
        <v>24</v>
      </c>
      <c r="Y22" s="96">
        <f>H22</f>
        <v>180</v>
      </c>
      <c r="Z22" s="103">
        <f>I22</f>
        <v>29000</v>
      </c>
      <c r="AA22" s="103">
        <f>K22</f>
        <v>25000</v>
      </c>
      <c r="AB22" s="103">
        <f t="shared" si="45"/>
        <v>4000</v>
      </c>
      <c r="AC22" s="4">
        <f t="shared" si="45"/>
        <v>0.86206896551724133</v>
      </c>
      <c r="AD22" s="99">
        <f t="shared" si="45"/>
        <v>1208.3333333333333</v>
      </c>
      <c r="AE22" s="74" t="str">
        <f>S22</f>
        <v>계</v>
      </c>
      <c r="AF22" s="74" t="str">
        <f>Q22&amp;"/"&amp;R22</f>
        <v>3/1</v>
      </c>
      <c r="AH22" s="20" t="str">
        <f t="shared" si="3"/>
        <v>정왕동 영남4차</v>
      </c>
      <c r="AI22" s="100">
        <f t="shared" si="4"/>
        <v>24</v>
      </c>
      <c r="AJ22" s="74" t="str">
        <f>IF(AI22="","",$AJ$2)</f>
        <v>A-</v>
      </c>
      <c r="AK22" s="74" t="s">
        <v>13</v>
      </c>
      <c r="AL22" s="74" t="s">
        <v>1937</v>
      </c>
      <c r="AM22" s="74" t="s">
        <v>1938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s="38" customFormat="1" ht="12" x14ac:dyDescent="0.3">
      <c r="A23" s="115" t="s">
        <v>2130</v>
      </c>
      <c r="B23" s="116" t="s">
        <v>2131</v>
      </c>
      <c r="C23" s="117">
        <v>822</v>
      </c>
      <c r="D23" s="98">
        <v>79.400000000000006</v>
      </c>
      <c r="E23" s="100">
        <v>24</v>
      </c>
      <c r="F23" s="98">
        <v>59.8</v>
      </c>
      <c r="G23" s="17">
        <v>18</v>
      </c>
      <c r="H23" s="101">
        <v>330</v>
      </c>
      <c r="I23" s="102">
        <v>30000</v>
      </c>
      <c r="J23" s="102" t="s">
        <v>1952</v>
      </c>
      <c r="K23" s="102">
        <v>25000</v>
      </c>
      <c r="L23" s="102" t="s">
        <v>1951</v>
      </c>
      <c r="M23" s="103">
        <f>I23-K23</f>
        <v>5000</v>
      </c>
      <c r="N23" s="4">
        <f>IF(ISERROR(K23/I23),"",K23/I23)</f>
        <v>0.83333333333333337</v>
      </c>
      <c r="O23" s="99">
        <f>I23/E23</f>
        <v>1250</v>
      </c>
      <c r="P23" s="99">
        <f>K23/E23</f>
        <v>1041.6666666666667</v>
      </c>
      <c r="Q23" s="74">
        <v>3</v>
      </c>
      <c r="R23" s="74">
        <v>2</v>
      </c>
      <c r="S23" s="74" t="s">
        <v>1941</v>
      </c>
      <c r="T23" s="5" t="s">
        <v>134</v>
      </c>
      <c r="U23" s="9"/>
      <c r="W23" s="98">
        <f t="shared" ref="W23:X26" si="46">D23</f>
        <v>79.400000000000006</v>
      </c>
      <c r="X23" s="100">
        <f t="shared" si="46"/>
        <v>24</v>
      </c>
      <c r="Y23" s="96">
        <f t="shared" ref="Y23:Z26" si="47">H23</f>
        <v>330</v>
      </c>
      <c r="Z23" s="103">
        <f t="shared" si="47"/>
        <v>30000</v>
      </c>
      <c r="AA23" s="103">
        <f>K23</f>
        <v>25000</v>
      </c>
      <c r="AB23" s="103">
        <f t="shared" si="45"/>
        <v>5000</v>
      </c>
      <c r="AC23" s="4">
        <f t="shared" si="45"/>
        <v>0.83333333333333337</v>
      </c>
      <c r="AD23" s="99">
        <f t="shared" si="45"/>
        <v>1250</v>
      </c>
      <c r="AE23" s="74" t="str">
        <f>S23</f>
        <v>계</v>
      </c>
      <c r="AF23" s="74" t="str">
        <f>Q23&amp;"/"&amp;R23</f>
        <v>3/2</v>
      </c>
      <c r="AH23" s="20" t="str">
        <f t="shared" si="3"/>
        <v>하상동 연꽃마을금호타운</v>
      </c>
      <c r="AI23" s="100">
        <f t="shared" si="4"/>
        <v>24</v>
      </c>
      <c r="AJ23" s="74" t="str">
        <f>IF(AI23="","",$AJ$2)</f>
        <v>A-</v>
      </c>
      <c r="AK23" s="74" t="s">
        <v>13</v>
      </c>
      <c r="AL23" s="74" t="s">
        <v>1937</v>
      </c>
      <c r="AM23" s="74" t="s">
        <v>1938</v>
      </c>
      <c r="AN23" s="74" t="str">
        <f>IF(AI23="","",$AN$2)</f>
        <v>C</v>
      </c>
      <c r="AO23" s="74" t="str">
        <f>IF(N23="","",IF(N23&gt;=$AO$1/100,"O","X"))</f>
        <v>O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후보</v>
      </c>
    </row>
    <row r="24" spans="1:48" s="38" customFormat="1" ht="12" x14ac:dyDescent="0.3">
      <c r="A24" s="115" t="s">
        <v>2116</v>
      </c>
      <c r="B24" s="116" t="s">
        <v>2096</v>
      </c>
      <c r="C24" s="117">
        <v>1044</v>
      </c>
      <c r="D24" s="98">
        <v>77.7</v>
      </c>
      <c r="E24" s="100">
        <v>23</v>
      </c>
      <c r="F24" s="98">
        <v>59.9</v>
      </c>
      <c r="G24" s="17">
        <v>18</v>
      </c>
      <c r="H24" s="101">
        <v>200</v>
      </c>
      <c r="I24" s="102">
        <v>29000</v>
      </c>
      <c r="J24" s="102" t="s">
        <v>1980</v>
      </c>
      <c r="K24" s="102">
        <v>25000</v>
      </c>
      <c r="L24" s="102" t="s">
        <v>1968</v>
      </c>
      <c r="M24" s="103">
        <f t="shared" ref="M24:M25" si="48">I24-K24</f>
        <v>4000</v>
      </c>
      <c r="N24" s="4">
        <f t="shared" ref="N24:N25" si="49">IF(ISERROR(K24/I24),"",K24/I24)</f>
        <v>0.86206896551724133</v>
      </c>
      <c r="O24" s="99">
        <f t="shared" ref="O24:O25" si="50">I24/E24</f>
        <v>1260.8695652173913</v>
      </c>
      <c r="P24" s="99">
        <f t="shared" ref="P24:P25" si="51">K24/E24</f>
        <v>1086.9565217391305</v>
      </c>
      <c r="Q24" s="74">
        <v>3</v>
      </c>
      <c r="R24" s="74">
        <v>1</v>
      </c>
      <c r="S24" s="74" t="s">
        <v>1941</v>
      </c>
      <c r="T24" s="5" t="s">
        <v>1404</v>
      </c>
      <c r="U24" s="9"/>
      <c r="W24" s="98">
        <f t="shared" si="46"/>
        <v>77.7</v>
      </c>
      <c r="X24" s="100">
        <f t="shared" si="46"/>
        <v>23</v>
      </c>
      <c r="Y24" s="96">
        <f t="shared" si="47"/>
        <v>200</v>
      </c>
      <c r="Z24" s="103">
        <f t="shared" si="47"/>
        <v>29000</v>
      </c>
      <c r="AA24" s="103">
        <f t="shared" ref="AA24:AA25" si="52">K24</f>
        <v>25000</v>
      </c>
      <c r="AB24" s="103">
        <f t="shared" si="45"/>
        <v>4000</v>
      </c>
      <c r="AC24" s="4">
        <f t="shared" si="45"/>
        <v>0.86206896551724133</v>
      </c>
      <c r="AD24" s="99">
        <f t="shared" si="45"/>
        <v>1260.8695652173913</v>
      </c>
      <c r="AE24" s="74" t="str">
        <f t="shared" ref="AE24:AE25" si="53">S24</f>
        <v>계</v>
      </c>
      <c r="AF24" s="74" t="str">
        <f t="shared" ref="AF24:AF25" si="54">Q24&amp;"/"&amp;R24</f>
        <v>3/1</v>
      </c>
      <c r="AH24" s="20" t="str">
        <f t="shared" si="3"/>
        <v>하상동 연꽃마을대우,삼호</v>
      </c>
      <c r="AI24" s="100">
        <f t="shared" si="4"/>
        <v>23</v>
      </c>
      <c r="AJ24" s="74" t="str">
        <f t="shared" ref="AJ24:AJ25" si="55">IF(AI24="","",$AJ$2)</f>
        <v>A-</v>
      </c>
      <c r="AK24" s="74" t="s">
        <v>13</v>
      </c>
      <c r="AL24" s="74" t="s">
        <v>1937</v>
      </c>
      <c r="AM24" s="74" t="s">
        <v>1938</v>
      </c>
      <c r="AN24" s="74" t="str">
        <f t="shared" ref="AN24:AN25" si="56">IF(AI24="","",$AN$2)</f>
        <v>C</v>
      </c>
      <c r="AO24" s="74" t="str">
        <f t="shared" ref="AO24:AO25" si="57">IF(N24="","",IF(N24&gt;=$AO$1/100,"O","X"))</f>
        <v>O</v>
      </c>
      <c r="AP24" s="74" t="str">
        <f t="shared" ref="AP24:AP25" si="58">IF(I24="","",IF(I24&lt;=$AP$1,"O","X"))</f>
        <v>O</v>
      </c>
      <c r="AQ24" s="74" t="str">
        <f t="shared" ref="AQ24:AQ25" si="59">IF(O24="","",IF(O24&lt;=$AQ$1,"O","X"))</f>
        <v>X</v>
      </c>
      <c r="AR24" s="74" t="str">
        <f t="shared" ref="AR24:AR25" si="60">IF(M24="","",IF(M24&lt;=$AR$1,"O","X"))</f>
        <v>O</v>
      </c>
      <c r="AS24" s="74" t="s">
        <v>2</v>
      </c>
      <c r="AT24" s="74" t="str">
        <f t="shared" ref="AT24:AT25" si="61">IF(OR(F24="",AI24=""),"",IF(AND((F24&lt;=85),(AI24&gt;=15)),"O","X"))</f>
        <v>O</v>
      </c>
      <c r="AU24" s="74" t="str">
        <f t="shared" ref="AU24:AU25" si="62">IF(C24="","",IF(C24&gt;=$AU$1,"O","X"))</f>
        <v>O</v>
      </c>
      <c r="AV24" s="74" t="str">
        <f t="shared" ref="AV24:AV25" si="63">IF(AO24="","",IF(AND(AO24="O",AP24="O",AR24="O",AT24="O",AU24="O"),"후보","X"))</f>
        <v>후보</v>
      </c>
    </row>
    <row r="25" spans="1:48" s="38" customFormat="1" ht="12" x14ac:dyDescent="0.3">
      <c r="A25" s="115" t="s">
        <v>2116</v>
      </c>
      <c r="B25" s="116" t="s">
        <v>2096</v>
      </c>
      <c r="C25" s="117">
        <v>1044</v>
      </c>
      <c r="D25" s="98">
        <v>79.099999999999994</v>
      </c>
      <c r="E25" s="100">
        <v>24</v>
      </c>
      <c r="F25" s="98">
        <v>59.9</v>
      </c>
      <c r="G25" s="17">
        <v>18</v>
      </c>
      <c r="H25" s="101">
        <v>456</v>
      </c>
      <c r="I25" s="102">
        <v>31000</v>
      </c>
      <c r="J25" s="102" t="s">
        <v>1995</v>
      </c>
      <c r="K25" s="102">
        <v>26000</v>
      </c>
      <c r="L25" s="102" t="s">
        <v>1968</v>
      </c>
      <c r="M25" s="103">
        <f t="shared" si="48"/>
        <v>5000</v>
      </c>
      <c r="N25" s="4">
        <f t="shared" si="49"/>
        <v>0.83870967741935487</v>
      </c>
      <c r="O25" s="99">
        <f t="shared" si="50"/>
        <v>1291.6666666666667</v>
      </c>
      <c r="P25" s="99">
        <f t="shared" si="51"/>
        <v>1083.3333333333333</v>
      </c>
      <c r="Q25" s="74">
        <v>3</v>
      </c>
      <c r="R25" s="74">
        <v>2</v>
      </c>
      <c r="S25" s="74" t="s">
        <v>1941</v>
      </c>
      <c r="T25" s="5" t="s">
        <v>134</v>
      </c>
      <c r="U25" s="9"/>
      <c r="W25" s="98">
        <f t="shared" si="46"/>
        <v>79.099999999999994</v>
      </c>
      <c r="X25" s="100">
        <f t="shared" si="46"/>
        <v>24</v>
      </c>
      <c r="Y25" s="96">
        <f t="shared" si="47"/>
        <v>456</v>
      </c>
      <c r="Z25" s="103">
        <f t="shared" si="47"/>
        <v>31000</v>
      </c>
      <c r="AA25" s="103">
        <f t="shared" si="52"/>
        <v>26000</v>
      </c>
      <c r="AB25" s="103">
        <f t="shared" si="45"/>
        <v>5000</v>
      </c>
      <c r="AC25" s="4">
        <f t="shared" si="45"/>
        <v>0.83870967741935487</v>
      </c>
      <c r="AD25" s="99">
        <f t="shared" si="45"/>
        <v>1291.6666666666667</v>
      </c>
      <c r="AE25" s="74" t="str">
        <f t="shared" si="53"/>
        <v>계</v>
      </c>
      <c r="AF25" s="74" t="str">
        <f t="shared" si="54"/>
        <v>3/2</v>
      </c>
      <c r="AH25" s="20" t="str">
        <f t="shared" si="3"/>
        <v>하상동 연꽃마을대우,삼호</v>
      </c>
      <c r="AI25" s="100">
        <f t="shared" si="4"/>
        <v>24</v>
      </c>
      <c r="AJ25" s="74" t="str">
        <f t="shared" si="55"/>
        <v>A-</v>
      </c>
      <c r="AK25" s="74" t="s">
        <v>13</v>
      </c>
      <c r="AL25" s="74" t="s">
        <v>1937</v>
      </c>
      <c r="AM25" s="74" t="s">
        <v>1938</v>
      </c>
      <c r="AN25" s="74" t="str">
        <f t="shared" si="56"/>
        <v>C</v>
      </c>
      <c r="AO25" s="74" t="str">
        <f t="shared" si="57"/>
        <v>O</v>
      </c>
      <c r="AP25" s="74" t="str">
        <f t="shared" si="58"/>
        <v>O</v>
      </c>
      <c r="AQ25" s="74" t="str">
        <f t="shared" si="59"/>
        <v>X</v>
      </c>
      <c r="AR25" s="74" t="str">
        <f t="shared" si="60"/>
        <v>O</v>
      </c>
      <c r="AS25" s="74" t="s">
        <v>2</v>
      </c>
      <c r="AT25" s="74" t="str">
        <f t="shared" si="61"/>
        <v>O</v>
      </c>
      <c r="AU25" s="74" t="str">
        <f t="shared" si="62"/>
        <v>O</v>
      </c>
      <c r="AV25" s="74" t="str">
        <f t="shared" si="63"/>
        <v>후보</v>
      </c>
    </row>
    <row r="26" spans="1:48" s="38" customFormat="1" ht="12" x14ac:dyDescent="0.3">
      <c r="A26" s="115" t="s">
        <v>2117</v>
      </c>
      <c r="B26" s="116" t="s">
        <v>2118</v>
      </c>
      <c r="C26" s="117">
        <v>944</v>
      </c>
      <c r="D26" s="98">
        <v>92.6</v>
      </c>
      <c r="E26" s="100">
        <v>28</v>
      </c>
      <c r="F26" s="98">
        <v>72.2</v>
      </c>
      <c r="G26" s="17">
        <v>22</v>
      </c>
      <c r="H26" s="101">
        <v>228</v>
      </c>
      <c r="I26" s="102">
        <v>42000</v>
      </c>
      <c r="J26" s="102" t="s">
        <v>1968</v>
      </c>
      <c r="K26" s="102">
        <v>40000</v>
      </c>
      <c r="L26" s="102" t="s">
        <v>1951</v>
      </c>
      <c r="M26" s="103">
        <f>I26-K26</f>
        <v>2000</v>
      </c>
      <c r="N26" s="4">
        <f>IF(ISERROR(K26/I26),"",K26/I26)</f>
        <v>0.95238095238095233</v>
      </c>
      <c r="O26" s="99">
        <f>I26/E26</f>
        <v>1500</v>
      </c>
      <c r="P26" s="99">
        <f>K26/E26</f>
        <v>1428.5714285714287</v>
      </c>
      <c r="Q26" s="74">
        <v>3</v>
      </c>
      <c r="R26" s="74">
        <v>2</v>
      </c>
      <c r="S26" s="74" t="s">
        <v>1941</v>
      </c>
      <c r="T26" s="5">
        <v>92</v>
      </c>
      <c r="U26" s="9"/>
      <c r="W26" s="98">
        <f t="shared" si="46"/>
        <v>92.6</v>
      </c>
      <c r="X26" s="100">
        <f t="shared" si="46"/>
        <v>28</v>
      </c>
      <c r="Y26" s="96">
        <f t="shared" si="47"/>
        <v>228</v>
      </c>
      <c r="Z26" s="103">
        <f t="shared" si="47"/>
        <v>42000</v>
      </c>
      <c r="AA26" s="103">
        <f>K26</f>
        <v>40000</v>
      </c>
      <c r="AB26" s="103">
        <f t="shared" si="45"/>
        <v>2000</v>
      </c>
      <c r="AC26" s="4">
        <f t="shared" si="45"/>
        <v>0.95238095238095233</v>
      </c>
      <c r="AD26" s="99">
        <f t="shared" si="45"/>
        <v>1500</v>
      </c>
      <c r="AE26" s="74" t="str">
        <f>S26</f>
        <v>계</v>
      </c>
      <c r="AF26" s="74" t="str">
        <f>Q26&amp;"/"&amp;R26</f>
        <v>3/2</v>
      </c>
      <c r="AH26" s="20" t="str">
        <f t="shared" si="3"/>
        <v>하중동 참이슬</v>
      </c>
      <c r="AI26" s="100">
        <f t="shared" si="4"/>
        <v>28</v>
      </c>
      <c r="AJ26" s="74" t="str">
        <f>IF(AI26="","",$AJ$2)</f>
        <v>A-</v>
      </c>
      <c r="AK26" s="74" t="s">
        <v>13</v>
      </c>
      <c r="AL26" s="74" t="s">
        <v>1937</v>
      </c>
      <c r="AM26" s="74" t="s">
        <v>1938</v>
      </c>
      <c r="AN26" s="74" t="str">
        <f>IF(AI26="","",$AN$2)</f>
        <v>C</v>
      </c>
      <c r="AO26" s="74" t="str">
        <f>IF(N26="","",IF(N26&gt;=$AO$1/100,"O","X"))</f>
        <v>O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후보</v>
      </c>
    </row>
    <row r="27" spans="1:48" s="38" customFormat="1" ht="16.5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</row>
    <row r="28" spans="1:48" s="38" customFormat="1" ht="16.5" x14ac:dyDescent="0.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</row>
    <row r="29" spans="1:48" s="38" customFormat="1" ht="16.5" x14ac:dyDescent="0.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</row>
    <row r="30" spans="1:48" s="38" customFormat="1" ht="16.5" x14ac:dyDescent="0.3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</row>
    <row r="31" spans="1:48" s="38" customFormat="1" ht="16.5" x14ac:dyDescent="0.3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</row>
    <row r="32" spans="1:48" s="38" customFormat="1" ht="16.5" x14ac:dyDescent="0.3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</row>
    <row r="33" spans="1:48" s="38" customFormat="1" ht="16.5" x14ac:dyDescent="0.3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</row>
    <row r="34" spans="1:48" s="38" customFormat="1" ht="16.5" x14ac:dyDescent="0.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</row>
    <row r="35" spans="1:48" s="38" customFormat="1" ht="16.5" x14ac:dyDescent="0.3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</row>
    <row r="36" spans="1:48" s="38" customFormat="1" ht="16.5" x14ac:dyDescent="0.3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</row>
    <row r="37" spans="1:48" s="38" customFormat="1" ht="16.5" x14ac:dyDescent="0.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</row>
    <row r="38" spans="1:48" s="38" customFormat="1" ht="16.5" x14ac:dyDescent="0.3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</row>
    <row r="39" spans="1:48" s="38" customFormat="1" ht="16.5" x14ac:dyDescent="0.3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</row>
    <row r="40" spans="1:48" s="38" customFormat="1" ht="16.5" x14ac:dyDescent="0.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</row>
    <row r="41" spans="1:48" s="38" customFormat="1" ht="16.5" x14ac:dyDescent="0.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</row>
    <row r="42" spans="1:48" s="38" customFormat="1" ht="16.5" x14ac:dyDescent="0.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</row>
    <row r="43" spans="1:48" s="38" customFormat="1" ht="16.5" x14ac:dyDescent="0.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</row>
    <row r="44" spans="1:48" s="38" customFormat="1" ht="16.5" x14ac:dyDescent="0.3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</row>
    <row r="45" spans="1:48" s="38" customFormat="1" ht="16.5" x14ac:dyDescent="0.3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</row>
    <row r="46" spans="1:48" s="38" customFormat="1" ht="16.5" x14ac:dyDescent="0.3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</row>
    <row r="47" spans="1:48" s="38" customFormat="1" ht="16.5" x14ac:dyDescent="0.3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</row>
    <row r="48" spans="1:48" s="38" customFormat="1" ht="16.5" x14ac:dyDescent="0.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</row>
    <row r="49" spans="1:48" s="38" customFormat="1" ht="16.5" x14ac:dyDescent="0.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</row>
    <row r="50" spans="1:48" s="38" customFormat="1" ht="16.5" x14ac:dyDescent="0.3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</row>
    <row r="51" spans="1:48" s="38" customFormat="1" ht="16.5" x14ac:dyDescent="0.3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</row>
    <row r="52" spans="1:48" s="38" customFormat="1" ht="16.5" x14ac:dyDescent="0.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</row>
    <row r="53" spans="1:48" s="38" customFormat="1" ht="16.5" x14ac:dyDescent="0.3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</row>
    <row r="54" spans="1:48" s="38" customFormat="1" ht="16.5" x14ac:dyDescent="0.3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</row>
    <row r="55" spans="1:48" s="38" customFormat="1" ht="16.5" x14ac:dyDescent="0.3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</row>
    <row r="56" spans="1:48" s="38" customFormat="1" ht="16.5" x14ac:dyDescent="0.3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</row>
    <row r="57" spans="1:48" s="38" customFormat="1" ht="16.5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</row>
    <row r="58" spans="1:48" s="38" customFormat="1" ht="16.5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</row>
    <row r="59" spans="1:48" s="38" customFormat="1" ht="16.5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</row>
    <row r="60" spans="1:48" s="38" customFormat="1" ht="16.5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</row>
    <row r="61" spans="1:48" s="38" customFormat="1" ht="16.5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</row>
    <row r="62" spans="1:48" s="38" customFormat="1" ht="16.5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</row>
    <row r="63" spans="1:48" s="38" customFormat="1" ht="16.5" x14ac:dyDescent="0.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</row>
    <row r="64" spans="1:48" s="38" customFormat="1" ht="16.5" x14ac:dyDescent="0.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</row>
    <row r="65" spans="1:48" s="38" customFormat="1" ht="16.5" x14ac:dyDescent="0.3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</row>
    <row r="66" spans="1:48" s="38" customFormat="1" ht="16.5" x14ac:dyDescent="0.3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</row>
    <row r="67" spans="1:48" s="38" customFormat="1" ht="16.5" x14ac:dyDescent="0.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</row>
    <row r="68" spans="1:48" s="38" customFormat="1" ht="16.5" x14ac:dyDescent="0.3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</row>
    <row r="69" spans="1:48" s="38" customFormat="1" ht="16.5" x14ac:dyDescent="0.3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</row>
    <row r="70" spans="1:48" s="38" customFormat="1" ht="16.5" x14ac:dyDescent="0.3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</row>
    <row r="71" spans="1:48" s="38" customFormat="1" ht="16.5" x14ac:dyDescent="0.3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</row>
    <row r="72" spans="1:48" s="38" customFormat="1" ht="16.5" x14ac:dyDescent="0.3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</row>
    <row r="73" spans="1:48" s="38" customFormat="1" ht="16.5" x14ac:dyDescent="0.3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</row>
    <row r="74" spans="1:48" s="38" customFormat="1" ht="16.5" x14ac:dyDescent="0.3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</row>
    <row r="75" spans="1:48" s="38" customFormat="1" ht="16.5" x14ac:dyDescent="0.3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</row>
    <row r="76" spans="1:48" s="38" customFormat="1" ht="16.5" x14ac:dyDescent="0.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</row>
    <row r="77" spans="1:48" s="38" customFormat="1" ht="16.5" x14ac:dyDescent="0.3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</row>
    <row r="78" spans="1:48" s="38" customFormat="1" ht="16.5" x14ac:dyDescent="0.3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</row>
    <row r="79" spans="1:48" s="38" customFormat="1" ht="16.5" x14ac:dyDescent="0.3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</row>
    <row r="80" spans="1:48" s="38" customFormat="1" ht="16.5" x14ac:dyDescent="0.3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</row>
    <row r="81" spans="1:48" s="38" customFormat="1" ht="16.5" x14ac:dyDescent="0.3">
      <c r="A81" s="75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</row>
    <row r="82" spans="1:48" s="38" customFormat="1" ht="16.5" x14ac:dyDescent="0.3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</row>
    <row r="83" spans="1:48" s="38" customFormat="1" ht="16.5" x14ac:dyDescent="0.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</row>
    <row r="84" spans="1:48" s="38" customFormat="1" ht="16.5" x14ac:dyDescent="0.3">
      <c r="A84" s="75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</row>
    <row r="85" spans="1:48" s="38" customFormat="1" ht="16.5" x14ac:dyDescent="0.3">
      <c r="A85" s="75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</row>
    <row r="86" spans="1:48" s="38" customFormat="1" ht="16.5" x14ac:dyDescent="0.3">
      <c r="A86" s="75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</row>
    <row r="87" spans="1:48" s="38" customFormat="1" ht="16.5" x14ac:dyDescent="0.3">
      <c r="A87" s="75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</row>
    <row r="88" spans="1:48" s="38" customFormat="1" ht="16.5" x14ac:dyDescent="0.3">
      <c r="A88" s="75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</row>
    <row r="89" spans="1:48" s="38" customFormat="1" ht="16.5" x14ac:dyDescent="0.3">
      <c r="A89" s="75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</row>
    <row r="90" spans="1:48" s="38" customFormat="1" ht="16.5" x14ac:dyDescent="0.3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</row>
    <row r="91" spans="1:48" s="38" customFormat="1" ht="16.5" x14ac:dyDescent="0.3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</row>
    <row r="92" spans="1:48" s="38" customFormat="1" ht="16.5" x14ac:dyDescent="0.3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</row>
    <row r="93" spans="1:48" s="38" customFormat="1" ht="16.5" x14ac:dyDescent="0.3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</row>
    <row r="94" spans="1:48" s="38" customFormat="1" ht="16.5" x14ac:dyDescent="0.3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</row>
    <row r="95" spans="1:48" s="38" customFormat="1" ht="16.5" x14ac:dyDescent="0.3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</row>
    <row r="96" spans="1:48" s="38" customFormat="1" ht="16.5" x14ac:dyDescent="0.3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</row>
    <row r="97" spans="1:48" s="38" customFormat="1" ht="16.5" x14ac:dyDescent="0.3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</row>
    <row r="98" spans="1:48" s="38" customFormat="1" ht="16.5" x14ac:dyDescent="0.3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</row>
    <row r="99" spans="1:48" s="38" customFormat="1" ht="16.5" x14ac:dyDescent="0.3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</row>
    <row r="100" spans="1:48" s="38" customFormat="1" ht="16.5" x14ac:dyDescent="0.3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</row>
    <row r="101" spans="1:48" s="38" customFormat="1" ht="16.5" x14ac:dyDescent="0.3">
      <c r="A101" s="75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</row>
    <row r="102" spans="1:48" s="38" customFormat="1" ht="16.5" x14ac:dyDescent="0.3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</row>
    <row r="103" spans="1:48" s="38" customFormat="1" ht="16.5" x14ac:dyDescent="0.3">
      <c r="A103" s="75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</row>
    <row r="104" spans="1:48" s="38" customFormat="1" ht="16.5" x14ac:dyDescent="0.3">
      <c r="A104" s="75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</row>
    <row r="105" spans="1:48" s="38" customFormat="1" ht="16.5" x14ac:dyDescent="0.3">
      <c r="A105" s="75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</row>
    <row r="106" spans="1:48" s="38" customFormat="1" ht="16.5" x14ac:dyDescent="0.3">
      <c r="A106" s="75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</row>
    <row r="107" spans="1:48" s="38" customFormat="1" ht="16.5" x14ac:dyDescent="0.3">
      <c r="A107" s="75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</row>
    <row r="108" spans="1:48" s="38" customFormat="1" ht="16.5" x14ac:dyDescent="0.3">
      <c r="A108" s="75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</row>
    <row r="109" spans="1:48" s="38" customFormat="1" ht="16.5" x14ac:dyDescent="0.3">
      <c r="A109" s="75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</row>
    <row r="110" spans="1:48" s="38" customFormat="1" ht="16.5" x14ac:dyDescent="0.3">
      <c r="A110" s="75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</row>
    <row r="111" spans="1:48" s="38" customFormat="1" ht="16.5" x14ac:dyDescent="0.3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</row>
    <row r="112" spans="1:48" s="38" customFormat="1" ht="16.5" x14ac:dyDescent="0.3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</row>
    <row r="113" spans="1:48" s="38" customFormat="1" ht="16.5" x14ac:dyDescent="0.3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</row>
    <row r="114" spans="1:48" s="38" customFormat="1" ht="16.5" x14ac:dyDescent="0.3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</row>
    <row r="115" spans="1:48" s="38" customFormat="1" ht="16.5" x14ac:dyDescent="0.3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</row>
    <row r="116" spans="1:48" s="38" customFormat="1" ht="16.5" x14ac:dyDescent="0.3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</row>
    <row r="117" spans="1:48" s="38" customFormat="1" ht="16.5" x14ac:dyDescent="0.3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</row>
    <row r="118" spans="1:48" s="38" customFormat="1" ht="16.5" x14ac:dyDescent="0.3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</row>
    <row r="119" spans="1:48" s="38" customFormat="1" ht="16.5" x14ac:dyDescent="0.3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</row>
    <row r="120" spans="1:48" s="38" customFormat="1" ht="16.5" x14ac:dyDescent="0.3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</row>
    <row r="121" spans="1:48" s="38" customFormat="1" ht="16.5" x14ac:dyDescent="0.3">
      <c r="A121" s="75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</row>
    <row r="122" spans="1:48" s="38" customFormat="1" ht="16.5" x14ac:dyDescent="0.3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</row>
    <row r="123" spans="1:48" s="38" customFormat="1" ht="16.5" x14ac:dyDescent="0.3">
      <c r="A123" s="75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</row>
    <row r="124" spans="1:48" s="38" customFormat="1" ht="16.5" x14ac:dyDescent="0.3">
      <c r="A124" s="75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</row>
    <row r="125" spans="1:48" s="38" customFormat="1" ht="16.5" x14ac:dyDescent="0.3">
      <c r="A125" s="75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</row>
    <row r="126" spans="1:48" s="38" customFormat="1" ht="16.5" x14ac:dyDescent="0.3">
      <c r="A126" s="75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</row>
    <row r="127" spans="1:48" s="38" customFormat="1" ht="16.5" x14ac:dyDescent="0.3">
      <c r="A127" s="75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</row>
    <row r="128" spans="1:48" s="38" customFormat="1" ht="16.5" x14ac:dyDescent="0.3">
      <c r="A128" s="75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</row>
    <row r="129" spans="1:48" s="38" customFormat="1" ht="16.5" x14ac:dyDescent="0.3">
      <c r="A129" s="75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</row>
    <row r="130" spans="1:48" s="38" customFormat="1" ht="16.5" x14ac:dyDescent="0.3">
      <c r="A130" s="75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</row>
    <row r="131" spans="1:48" s="38" customFormat="1" ht="16.5" x14ac:dyDescent="0.3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</row>
    <row r="132" spans="1:48" s="38" customFormat="1" ht="16.5" x14ac:dyDescent="0.3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</row>
    <row r="133" spans="1:48" s="38" customFormat="1" ht="16.5" x14ac:dyDescent="0.3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</row>
    <row r="134" spans="1:48" s="38" customFormat="1" ht="16.5" x14ac:dyDescent="0.3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</row>
    <row r="135" spans="1:48" s="38" customFormat="1" ht="16.5" x14ac:dyDescent="0.3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</row>
    <row r="136" spans="1:48" s="38" customFormat="1" ht="16.5" x14ac:dyDescent="0.3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</row>
    <row r="137" spans="1:48" s="38" customFormat="1" ht="16.5" x14ac:dyDescent="0.3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</row>
    <row r="138" spans="1:48" s="38" customFormat="1" ht="16.5" x14ac:dyDescent="0.3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</row>
    <row r="139" spans="1:48" s="38" customFormat="1" ht="16.5" x14ac:dyDescent="0.3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</row>
    <row r="140" spans="1:48" s="38" customFormat="1" ht="16.5" x14ac:dyDescent="0.3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</row>
    <row r="141" spans="1:48" s="38" customFormat="1" ht="16.5" x14ac:dyDescent="0.3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</row>
    <row r="142" spans="1:48" s="38" customFormat="1" ht="16.5" x14ac:dyDescent="0.3">
      <c r="A142" s="75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</row>
    <row r="143" spans="1:48" s="38" customFormat="1" ht="16.5" x14ac:dyDescent="0.3">
      <c r="A143" s="75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</row>
    <row r="144" spans="1:48" s="38" customFormat="1" ht="16.5" x14ac:dyDescent="0.3">
      <c r="A144" s="75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</row>
    <row r="145" spans="1:48" s="38" customFormat="1" ht="16.5" x14ac:dyDescent="0.3">
      <c r="A145" s="75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  <c r="AP145" s="75"/>
      <c r="AQ145" s="75"/>
      <c r="AR145" s="75"/>
      <c r="AS145" s="75"/>
      <c r="AT145" s="75"/>
      <c r="AU145" s="75"/>
      <c r="AV145" s="75"/>
    </row>
    <row r="146" spans="1:48" s="38" customFormat="1" ht="16.5" x14ac:dyDescent="0.3">
      <c r="A146" s="75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  <c r="AP146" s="75"/>
      <c r="AQ146" s="75"/>
      <c r="AR146" s="75"/>
      <c r="AS146" s="75"/>
      <c r="AT146" s="75"/>
      <c r="AU146" s="75"/>
      <c r="AV146" s="75"/>
    </row>
    <row r="147" spans="1:48" s="38" customFormat="1" ht="16.5" x14ac:dyDescent="0.3">
      <c r="A147" s="75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  <c r="AP147" s="75"/>
      <c r="AQ147" s="75"/>
      <c r="AR147" s="75"/>
      <c r="AS147" s="75"/>
      <c r="AT147" s="75"/>
      <c r="AU147" s="75"/>
      <c r="AV147" s="75"/>
    </row>
    <row r="148" spans="1:48" s="38" customFormat="1" ht="16.5" x14ac:dyDescent="0.3">
      <c r="A148" s="75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  <c r="AP148" s="75"/>
      <c r="AQ148" s="75"/>
      <c r="AR148" s="75"/>
      <c r="AS148" s="75"/>
      <c r="AT148" s="75"/>
      <c r="AU148" s="75"/>
      <c r="AV148" s="75"/>
    </row>
    <row r="149" spans="1:48" s="38" customFormat="1" ht="16.5" x14ac:dyDescent="0.3">
      <c r="A149" s="75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  <c r="AP149" s="75"/>
      <c r="AQ149" s="75"/>
      <c r="AR149" s="75"/>
      <c r="AS149" s="75"/>
      <c r="AT149" s="75"/>
      <c r="AU149" s="75"/>
      <c r="AV149" s="75"/>
    </row>
    <row r="150" spans="1:48" s="38" customFormat="1" ht="16.5" x14ac:dyDescent="0.3">
      <c r="A150" s="75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  <c r="AP150" s="75"/>
      <c r="AQ150" s="75"/>
      <c r="AR150" s="75"/>
      <c r="AS150" s="75"/>
      <c r="AT150" s="75"/>
      <c r="AU150" s="75"/>
      <c r="AV150" s="75"/>
    </row>
    <row r="151" spans="1:48" s="38" customFormat="1" ht="16.5" x14ac:dyDescent="0.3">
      <c r="A151" s="75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  <c r="AP151" s="75"/>
      <c r="AQ151" s="75"/>
      <c r="AR151" s="75"/>
      <c r="AS151" s="75"/>
      <c r="AT151" s="75"/>
      <c r="AU151" s="75"/>
      <c r="AV151" s="75"/>
    </row>
    <row r="152" spans="1:48" s="38" customFormat="1" ht="16.5" x14ac:dyDescent="0.3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  <c r="AP152" s="75"/>
      <c r="AQ152" s="75"/>
      <c r="AR152" s="75"/>
      <c r="AS152" s="75"/>
      <c r="AT152" s="75"/>
      <c r="AU152" s="75"/>
      <c r="AV152" s="75"/>
    </row>
    <row r="153" spans="1:48" s="38" customFormat="1" ht="16.5" x14ac:dyDescent="0.3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  <c r="AP153" s="75"/>
      <c r="AQ153" s="75"/>
      <c r="AR153" s="75"/>
      <c r="AS153" s="75"/>
      <c r="AT153" s="75"/>
      <c r="AU153" s="75"/>
      <c r="AV153" s="75"/>
    </row>
    <row r="154" spans="1:48" s="38" customFormat="1" ht="16.5" x14ac:dyDescent="0.3">
      <c r="A154" s="75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  <c r="AP154" s="75"/>
      <c r="AQ154" s="75"/>
      <c r="AR154" s="75"/>
      <c r="AS154" s="75"/>
      <c r="AT154" s="75"/>
      <c r="AU154" s="75"/>
      <c r="AV154" s="75"/>
    </row>
    <row r="155" spans="1:48" s="38" customFormat="1" ht="16.5" x14ac:dyDescent="0.3">
      <c r="A155" s="75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  <c r="AP155" s="75"/>
      <c r="AQ155" s="75"/>
      <c r="AR155" s="75"/>
      <c r="AS155" s="75"/>
      <c r="AT155" s="75"/>
      <c r="AU155" s="75"/>
      <c r="AV155" s="75"/>
    </row>
    <row r="156" spans="1:48" s="38" customFormat="1" ht="16.5" x14ac:dyDescent="0.3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  <c r="AP156" s="75"/>
      <c r="AQ156" s="75"/>
      <c r="AR156" s="75"/>
      <c r="AS156" s="75"/>
      <c r="AT156" s="75"/>
      <c r="AU156" s="75"/>
      <c r="AV156" s="75"/>
    </row>
    <row r="157" spans="1:48" s="38" customFormat="1" ht="16.5" x14ac:dyDescent="0.3">
      <c r="A157" s="75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  <c r="AP157" s="75"/>
      <c r="AQ157" s="75"/>
      <c r="AR157" s="75"/>
      <c r="AS157" s="75"/>
      <c r="AT157" s="75"/>
      <c r="AU157" s="75"/>
      <c r="AV157" s="75"/>
    </row>
    <row r="158" spans="1:48" s="38" customFormat="1" ht="16.5" x14ac:dyDescent="0.3">
      <c r="A158" s="75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  <c r="AP158" s="75"/>
      <c r="AQ158" s="75"/>
      <c r="AR158" s="75"/>
      <c r="AS158" s="75"/>
      <c r="AT158" s="75"/>
      <c r="AU158" s="75"/>
      <c r="AV158" s="75"/>
    </row>
    <row r="159" spans="1:48" s="38" customFormat="1" ht="16.5" x14ac:dyDescent="0.3">
      <c r="A159" s="75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  <c r="AP159" s="75"/>
      <c r="AQ159" s="75"/>
      <c r="AR159" s="75"/>
      <c r="AS159" s="75"/>
      <c r="AT159" s="75"/>
      <c r="AU159" s="75"/>
      <c r="AV159" s="75"/>
    </row>
    <row r="160" spans="1:48" s="38" customFormat="1" ht="16.5" x14ac:dyDescent="0.3">
      <c r="A160" s="75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  <c r="AP160" s="75"/>
      <c r="AQ160" s="75"/>
      <c r="AR160" s="75"/>
      <c r="AS160" s="75"/>
      <c r="AT160" s="75"/>
      <c r="AU160" s="75"/>
      <c r="AV160" s="75"/>
    </row>
    <row r="161" spans="1:48" s="38" customFormat="1" ht="16.5" x14ac:dyDescent="0.3">
      <c r="A161" s="75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  <c r="AP161" s="75"/>
      <c r="AQ161" s="75"/>
      <c r="AR161" s="75"/>
      <c r="AS161" s="75"/>
      <c r="AT161" s="75"/>
      <c r="AU161" s="75"/>
      <c r="AV161" s="75"/>
    </row>
    <row r="162" spans="1:48" s="38" customFormat="1" ht="16.5" x14ac:dyDescent="0.3">
      <c r="A162" s="75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  <c r="AP162" s="75"/>
      <c r="AQ162" s="75"/>
      <c r="AR162" s="75"/>
      <c r="AS162" s="75"/>
      <c r="AT162" s="75"/>
      <c r="AU162" s="75"/>
      <c r="AV162" s="75"/>
    </row>
    <row r="163" spans="1:48" s="38" customFormat="1" ht="16.5" x14ac:dyDescent="0.3">
      <c r="A163" s="75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  <c r="AP163" s="75"/>
      <c r="AQ163" s="75"/>
      <c r="AR163" s="75"/>
      <c r="AS163" s="75"/>
      <c r="AT163" s="75"/>
      <c r="AU163" s="75"/>
      <c r="AV163" s="75"/>
    </row>
    <row r="164" spans="1:48" s="38" customFormat="1" ht="16.5" x14ac:dyDescent="0.3">
      <c r="A164" s="75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  <c r="AP164" s="75"/>
      <c r="AQ164" s="75"/>
      <c r="AR164" s="75"/>
      <c r="AS164" s="75"/>
      <c r="AT164" s="75"/>
      <c r="AU164" s="75"/>
      <c r="AV164" s="75"/>
    </row>
    <row r="165" spans="1:48" s="38" customFormat="1" ht="16.5" x14ac:dyDescent="0.3">
      <c r="A165" s="75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  <c r="AP165" s="75"/>
      <c r="AQ165" s="75"/>
      <c r="AR165" s="75"/>
      <c r="AS165" s="75"/>
      <c r="AT165" s="75"/>
      <c r="AU165" s="75"/>
      <c r="AV165" s="75"/>
    </row>
    <row r="166" spans="1:48" s="38" customFormat="1" ht="16.5" x14ac:dyDescent="0.3">
      <c r="A166" s="75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  <c r="AP166" s="75"/>
      <c r="AQ166" s="75"/>
      <c r="AR166" s="75"/>
      <c r="AS166" s="75"/>
      <c r="AT166" s="75"/>
      <c r="AU166" s="75"/>
      <c r="AV166" s="75"/>
    </row>
    <row r="167" spans="1:48" s="38" customFormat="1" ht="16.5" x14ac:dyDescent="0.3">
      <c r="A167" s="75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  <c r="AP167" s="75"/>
      <c r="AQ167" s="75"/>
      <c r="AR167" s="75"/>
      <c r="AS167" s="75"/>
      <c r="AT167" s="75"/>
      <c r="AU167" s="75"/>
      <c r="AV167" s="75"/>
    </row>
    <row r="168" spans="1:48" s="38" customFormat="1" ht="16.5" x14ac:dyDescent="0.3">
      <c r="A168" s="75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  <c r="AP168" s="75"/>
      <c r="AQ168" s="75"/>
      <c r="AR168" s="75"/>
      <c r="AS168" s="75"/>
      <c r="AT168" s="75"/>
      <c r="AU168" s="75"/>
      <c r="AV168" s="75"/>
    </row>
    <row r="169" spans="1:48" s="38" customFormat="1" ht="16.5" x14ac:dyDescent="0.3">
      <c r="A169" s="75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  <c r="AP169" s="75"/>
      <c r="AQ169" s="75"/>
      <c r="AR169" s="75"/>
      <c r="AS169" s="75"/>
      <c r="AT169" s="75"/>
      <c r="AU169" s="75"/>
      <c r="AV169" s="75"/>
    </row>
    <row r="170" spans="1:48" s="38" customFormat="1" ht="16.5" x14ac:dyDescent="0.3">
      <c r="A170" s="75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  <c r="AP170" s="75"/>
      <c r="AQ170" s="75"/>
      <c r="AR170" s="75"/>
      <c r="AS170" s="75"/>
      <c r="AT170" s="75"/>
      <c r="AU170" s="75"/>
      <c r="AV170" s="75"/>
    </row>
    <row r="171" spans="1:48" s="38" customFormat="1" ht="16.5" x14ac:dyDescent="0.3">
      <c r="A171" s="75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</row>
    <row r="172" spans="1:48" s="38" customFormat="1" ht="16.5" x14ac:dyDescent="0.3">
      <c r="A172" s="75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  <c r="AP172" s="75"/>
      <c r="AQ172" s="75"/>
      <c r="AR172" s="75"/>
      <c r="AS172" s="75"/>
      <c r="AT172" s="75"/>
      <c r="AU172" s="75"/>
      <c r="AV172" s="75"/>
    </row>
    <row r="173" spans="1:48" s="38" customFormat="1" ht="16.5" x14ac:dyDescent="0.3">
      <c r="A173" s="75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  <c r="AP173" s="75"/>
      <c r="AQ173" s="75"/>
      <c r="AR173" s="75"/>
      <c r="AS173" s="75"/>
      <c r="AT173" s="75"/>
      <c r="AU173" s="75"/>
      <c r="AV173" s="75"/>
    </row>
    <row r="174" spans="1:48" s="38" customFormat="1" ht="16.5" x14ac:dyDescent="0.3">
      <c r="A174" s="75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  <c r="AP174" s="75"/>
      <c r="AQ174" s="75"/>
      <c r="AR174" s="75"/>
      <c r="AS174" s="75"/>
      <c r="AT174" s="75"/>
      <c r="AU174" s="75"/>
      <c r="AV174" s="75"/>
    </row>
    <row r="175" spans="1:48" s="38" customFormat="1" ht="16.5" x14ac:dyDescent="0.3">
      <c r="A175" s="75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  <c r="AP175" s="75"/>
      <c r="AQ175" s="75"/>
      <c r="AR175" s="75"/>
      <c r="AS175" s="75"/>
      <c r="AT175" s="75"/>
      <c r="AU175" s="75"/>
      <c r="AV175" s="75"/>
    </row>
    <row r="176" spans="1:48" s="38" customFormat="1" ht="16.5" x14ac:dyDescent="0.3">
      <c r="A176" s="75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  <c r="AP176" s="75"/>
      <c r="AQ176" s="75"/>
      <c r="AR176" s="75"/>
      <c r="AS176" s="75"/>
      <c r="AT176" s="75"/>
      <c r="AU176" s="75"/>
      <c r="AV176" s="75"/>
    </row>
    <row r="177" spans="1:48" s="38" customFormat="1" ht="16.5" x14ac:dyDescent="0.3">
      <c r="A177" s="75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  <c r="AP177" s="75"/>
      <c r="AQ177" s="75"/>
      <c r="AR177" s="75"/>
      <c r="AS177" s="75"/>
      <c r="AT177" s="75"/>
      <c r="AU177" s="75"/>
      <c r="AV177" s="75"/>
    </row>
    <row r="178" spans="1:48" s="38" customFormat="1" ht="16.5" x14ac:dyDescent="0.3">
      <c r="A178" s="75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  <c r="AP178" s="75"/>
      <c r="AQ178" s="75"/>
      <c r="AR178" s="75"/>
      <c r="AS178" s="75"/>
      <c r="AT178" s="75"/>
      <c r="AU178" s="75"/>
      <c r="AV178" s="75"/>
    </row>
    <row r="179" spans="1:48" s="38" customFormat="1" ht="16.5" x14ac:dyDescent="0.3">
      <c r="A179" s="75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  <c r="AP179" s="75"/>
      <c r="AQ179" s="75"/>
      <c r="AR179" s="75"/>
      <c r="AS179" s="75"/>
      <c r="AT179" s="75"/>
      <c r="AU179" s="75"/>
      <c r="AV179" s="75"/>
    </row>
    <row r="180" spans="1:48" s="38" customFormat="1" ht="16.5" x14ac:dyDescent="0.3">
      <c r="A180" s="75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  <c r="AP180" s="75"/>
      <c r="AQ180" s="75"/>
      <c r="AR180" s="75"/>
      <c r="AS180" s="75"/>
      <c r="AT180" s="75"/>
      <c r="AU180" s="75"/>
      <c r="AV180" s="75"/>
    </row>
    <row r="181" spans="1:48" s="38" customFormat="1" ht="16.5" x14ac:dyDescent="0.3">
      <c r="A181" s="75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  <c r="AP181" s="75"/>
      <c r="AQ181" s="75"/>
      <c r="AR181" s="75"/>
      <c r="AS181" s="75"/>
      <c r="AT181" s="75"/>
      <c r="AU181" s="75"/>
      <c r="AV181" s="75"/>
    </row>
    <row r="182" spans="1:48" s="38" customFormat="1" ht="16.5" x14ac:dyDescent="0.3">
      <c r="A182" s="75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  <c r="AP182" s="75"/>
      <c r="AQ182" s="75"/>
      <c r="AR182" s="75"/>
      <c r="AS182" s="75"/>
      <c r="AT182" s="75"/>
      <c r="AU182" s="75"/>
      <c r="AV182" s="75"/>
    </row>
    <row r="183" spans="1:48" s="38" customFormat="1" ht="16.5" x14ac:dyDescent="0.3">
      <c r="A183" s="75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  <c r="AP183" s="75"/>
      <c r="AQ183" s="75"/>
      <c r="AR183" s="75"/>
      <c r="AS183" s="75"/>
      <c r="AT183" s="75"/>
      <c r="AU183" s="75"/>
      <c r="AV183" s="75"/>
    </row>
    <row r="184" spans="1:48" s="38" customFormat="1" ht="16.5" x14ac:dyDescent="0.3">
      <c r="A184" s="75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  <c r="AP184" s="75"/>
      <c r="AQ184" s="75"/>
      <c r="AR184" s="75"/>
      <c r="AS184" s="75"/>
      <c r="AT184" s="75"/>
      <c r="AU184" s="75"/>
      <c r="AV184" s="75"/>
    </row>
    <row r="185" spans="1:48" s="38" customFormat="1" ht="16.5" x14ac:dyDescent="0.3">
      <c r="A185" s="75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  <c r="AP185" s="75"/>
      <c r="AQ185" s="75"/>
      <c r="AR185" s="75"/>
      <c r="AS185" s="75"/>
      <c r="AT185" s="75"/>
      <c r="AU185" s="75"/>
      <c r="AV185" s="75"/>
    </row>
    <row r="186" spans="1:48" s="38" customFormat="1" ht="16.5" x14ac:dyDescent="0.3">
      <c r="A186" s="75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  <c r="AP186" s="75"/>
      <c r="AQ186" s="75"/>
      <c r="AR186" s="75"/>
      <c r="AS186" s="75"/>
      <c r="AT186" s="75"/>
      <c r="AU186" s="75"/>
      <c r="AV186" s="75"/>
    </row>
    <row r="187" spans="1:48" s="38" customFormat="1" ht="16.5" x14ac:dyDescent="0.3">
      <c r="A187" s="75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  <c r="AP187" s="75"/>
      <c r="AQ187" s="75"/>
      <c r="AR187" s="75"/>
      <c r="AS187" s="75"/>
      <c r="AT187" s="75"/>
      <c r="AU187" s="75"/>
      <c r="AV187" s="75"/>
    </row>
    <row r="188" spans="1:48" s="38" customFormat="1" ht="16.5" x14ac:dyDescent="0.3">
      <c r="A188" s="75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  <c r="AP188" s="75"/>
      <c r="AQ188" s="75"/>
      <c r="AR188" s="75"/>
      <c r="AS188" s="75"/>
      <c r="AT188" s="75"/>
      <c r="AU188" s="75"/>
      <c r="AV188" s="75"/>
    </row>
    <row r="189" spans="1:48" s="38" customFormat="1" ht="16.5" x14ac:dyDescent="0.3">
      <c r="A189" s="75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  <c r="AP189" s="75"/>
      <c r="AQ189" s="75"/>
      <c r="AR189" s="75"/>
      <c r="AS189" s="75"/>
      <c r="AT189" s="75"/>
      <c r="AU189" s="75"/>
      <c r="AV189" s="75"/>
    </row>
    <row r="190" spans="1:48" s="38" customFormat="1" ht="16.5" x14ac:dyDescent="0.3">
      <c r="A190" s="75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  <c r="AP190" s="75"/>
      <c r="AQ190" s="75"/>
      <c r="AR190" s="75"/>
      <c r="AS190" s="75"/>
      <c r="AT190" s="75"/>
      <c r="AU190" s="75"/>
      <c r="AV190" s="75"/>
    </row>
    <row r="191" spans="1:48" s="38" customFormat="1" ht="16.5" x14ac:dyDescent="0.3">
      <c r="A191" s="75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  <c r="AP191" s="75"/>
      <c r="AQ191" s="75"/>
      <c r="AR191" s="75"/>
      <c r="AS191" s="75"/>
      <c r="AT191" s="75"/>
      <c r="AU191" s="75"/>
      <c r="AV191" s="75"/>
    </row>
    <row r="192" spans="1:48" s="38" customFormat="1" ht="16.5" x14ac:dyDescent="0.3">
      <c r="A192" s="75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  <c r="AP192" s="75"/>
      <c r="AQ192" s="75"/>
      <c r="AR192" s="75"/>
      <c r="AS192" s="75"/>
      <c r="AT192" s="75"/>
      <c r="AU192" s="75"/>
      <c r="AV192" s="75"/>
    </row>
    <row r="193" spans="1:48" s="38" customFormat="1" ht="16.5" x14ac:dyDescent="0.3">
      <c r="A193" s="75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  <c r="AP193" s="75"/>
      <c r="AQ193" s="75"/>
      <c r="AR193" s="75"/>
      <c r="AS193" s="75"/>
      <c r="AT193" s="75"/>
      <c r="AU193" s="75"/>
      <c r="AV193" s="75"/>
    </row>
    <row r="194" spans="1:48" s="38" customFormat="1" ht="16.5" x14ac:dyDescent="0.3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  <c r="AP194" s="75"/>
      <c r="AQ194" s="75"/>
      <c r="AR194" s="75"/>
      <c r="AS194" s="75"/>
      <c r="AT194" s="75"/>
      <c r="AU194" s="75"/>
      <c r="AV194" s="75"/>
    </row>
    <row r="195" spans="1:48" s="38" customFormat="1" ht="16.5" x14ac:dyDescent="0.3">
      <c r="A195" s="75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  <c r="AP195" s="75"/>
      <c r="AQ195" s="75"/>
      <c r="AR195" s="75"/>
      <c r="AS195" s="75"/>
      <c r="AT195" s="75"/>
      <c r="AU195" s="75"/>
      <c r="AV195" s="75"/>
    </row>
    <row r="196" spans="1:48" s="38" customFormat="1" ht="16.5" x14ac:dyDescent="0.3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  <c r="AP196" s="75"/>
      <c r="AQ196" s="75"/>
      <c r="AR196" s="75"/>
      <c r="AS196" s="75"/>
      <c r="AT196" s="75"/>
      <c r="AU196" s="75"/>
      <c r="AV196" s="75"/>
    </row>
    <row r="197" spans="1:48" s="38" customFormat="1" ht="16.5" x14ac:dyDescent="0.3">
      <c r="A197" s="75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  <c r="AP197" s="75"/>
      <c r="AQ197" s="75"/>
      <c r="AR197" s="75"/>
      <c r="AS197" s="75"/>
      <c r="AT197" s="75"/>
      <c r="AU197" s="75"/>
      <c r="AV197" s="75"/>
    </row>
    <row r="198" spans="1:48" s="38" customFormat="1" ht="16.5" x14ac:dyDescent="0.3">
      <c r="A198" s="75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  <c r="AP198" s="75"/>
      <c r="AQ198" s="75"/>
      <c r="AR198" s="75"/>
      <c r="AS198" s="75"/>
      <c r="AT198" s="75"/>
      <c r="AU198" s="75"/>
      <c r="AV198" s="75"/>
    </row>
    <row r="199" spans="1:48" s="38" customFormat="1" ht="16.5" x14ac:dyDescent="0.3">
      <c r="A199" s="75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  <c r="AP199" s="75"/>
      <c r="AQ199" s="75"/>
      <c r="AR199" s="75"/>
      <c r="AS199" s="75"/>
      <c r="AT199" s="75"/>
      <c r="AU199" s="75"/>
      <c r="AV199" s="75"/>
    </row>
    <row r="200" spans="1:48" s="38" customFormat="1" ht="16.5" x14ac:dyDescent="0.3">
      <c r="A200" s="75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  <c r="AP200" s="75"/>
      <c r="AQ200" s="75"/>
      <c r="AR200" s="75"/>
      <c r="AS200" s="75"/>
      <c r="AT200" s="75"/>
      <c r="AU200" s="75"/>
      <c r="AV200" s="75"/>
    </row>
    <row r="201" spans="1:48" s="38" customFormat="1" ht="16.5" x14ac:dyDescent="0.3">
      <c r="A201" s="75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  <c r="AP201" s="75"/>
      <c r="AQ201" s="75"/>
      <c r="AR201" s="75"/>
      <c r="AS201" s="75"/>
      <c r="AT201" s="75"/>
      <c r="AU201" s="75"/>
      <c r="AV201" s="75"/>
    </row>
    <row r="202" spans="1:48" s="38" customFormat="1" ht="16.5" x14ac:dyDescent="0.3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  <c r="AP202" s="75"/>
      <c r="AQ202" s="75"/>
      <c r="AR202" s="75"/>
      <c r="AS202" s="75"/>
      <c r="AT202" s="75"/>
      <c r="AU202" s="75"/>
      <c r="AV202" s="75"/>
    </row>
    <row r="203" spans="1:48" s="38" customFormat="1" ht="16.5" x14ac:dyDescent="0.3">
      <c r="A203" s="75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  <c r="AP203" s="75"/>
      <c r="AQ203" s="75"/>
      <c r="AR203" s="75"/>
      <c r="AS203" s="75"/>
      <c r="AT203" s="75"/>
      <c r="AU203" s="75"/>
      <c r="AV203" s="75"/>
    </row>
    <row r="204" spans="1:48" s="38" customFormat="1" ht="16.5" x14ac:dyDescent="0.3">
      <c r="A204" s="75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  <c r="AP204" s="75"/>
      <c r="AQ204" s="75"/>
      <c r="AR204" s="75"/>
      <c r="AS204" s="75"/>
      <c r="AT204" s="75"/>
      <c r="AU204" s="75"/>
      <c r="AV204" s="75"/>
    </row>
    <row r="205" spans="1:48" s="38" customFormat="1" ht="16.5" x14ac:dyDescent="0.3">
      <c r="A205" s="75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  <c r="AP205" s="75"/>
      <c r="AQ205" s="75"/>
      <c r="AR205" s="75"/>
      <c r="AS205" s="75"/>
      <c r="AT205" s="75"/>
      <c r="AU205" s="75"/>
      <c r="AV205" s="75"/>
    </row>
    <row r="206" spans="1:48" s="38" customFormat="1" ht="16.5" x14ac:dyDescent="0.3">
      <c r="A206" s="75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  <c r="AP206" s="75"/>
      <c r="AQ206" s="75"/>
      <c r="AR206" s="75"/>
      <c r="AS206" s="75"/>
      <c r="AT206" s="75"/>
      <c r="AU206" s="75"/>
      <c r="AV206" s="75"/>
    </row>
    <row r="207" spans="1:48" s="38" customFormat="1" ht="16.5" x14ac:dyDescent="0.3">
      <c r="A207" s="75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  <c r="AP207" s="75"/>
      <c r="AQ207" s="75"/>
      <c r="AR207" s="75"/>
      <c r="AS207" s="75"/>
      <c r="AT207" s="75"/>
      <c r="AU207" s="75"/>
      <c r="AV207" s="75"/>
    </row>
    <row r="208" spans="1:48" s="38" customFormat="1" ht="16.5" x14ac:dyDescent="0.3">
      <c r="A208" s="75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  <c r="AP208" s="75"/>
      <c r="AQ208" s="75"/>
      <c r="AR208" s="75"/>
      <c r="AS208" s="75"/>
      <c r="AT208" s="75"/>
      <c r="AU208" s="75"/>
      <c r="AV208" s="75"/>
    </row>
    <row r="209" spans="1:48" s="38" customFormat="1" ht="16.5" x14ac:dyDescent="0.3">
      <c r="A209" s="75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  <c r="AP209" s="75"/>
      <c r="AQ209" s="75"/>
      <c r="AR209" s="75"/>
      <c r="AS209" s="75"/>
      <c r="AT209" s="75"/>
      <c r="AU209" s="75"/>
      <c r="AV209" s="75"/>
    </row>
    <row r="210" spans="1:48" s="38" customFormat="1" ht="16.5" x14ac:dyDescent="0.3">
      <c r="A210" s="75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5"/>
      <c r="AT210" s="75"/>
      <c r="AU210" s="75"/>
      <c r="AV210" s="75"/>
    </row>
    <row r="211" spans="1:48" s="38" customFormat="1" ht="16.5" x14ac:dyDescent="0.3">
      <c r="A211" s="75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  <c r="AP211" s="75"/>
      <c r="AQ211" s="75"/>
      <c r="AR211" s="75"/>
      <c r="AS211" s="75"/>
      <c r="AT211" s="75"/>
      <c r="AU211" s="75"/>
      <c r="AV211" s="75"/>
    </row>
    <row r="212" spans="1:48" s="38" customFormat="1" ht="16.5" x14ac:dyDescent="0.3">
      <c r="A212" s="75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  <c r="AP212" s="75"/>
      <c r="AQ212" s="75"/>
      <c r="AR212" s="75"/>
      <c r="AS212" s="75"/>
      <c r="AT212" s="75"/>
      <c r="AU212" s="75"/>
      <c r="AV212" s="75"/>
    </row>
    <row r="213" spans="1:48" s="38" customFormat="1" ht="16.5" x14ac:dyDescent="0.3">
      <c r="A213" s="75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  <c r="AP213" s="75"/>
      <c r="AQ213" s="75"/>
      <c r="AR213" s="75"/>
      <c r="AS213" s="75"/>
      <c r="AT213" s="75"/>
      <c r="AU213" s="75"/>
      <c r="AV213" s="75"/>
    </row>
    <row r="214" spans="1:48" s="38" customFormat="1" ht="16.5" x14ac:dyDescent="0.3">
      <c r="A214" s="75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  <c r="AP214" s="75"/>
      <c r="AQ214" s="75"/>
      <c r="AR214" s="75"/>
      <c r="AS214" s="75"/>
      <c r="AT214" s="75"/>
      <c r="AU214" s="75"/>
      <c r="AV214" s="75"/>
    </row>
    <row r="215" spans="1:48" s="38" customFormat="1" ht="16.5" x14ac:dyDescent="0.3">
      <c r="A215" s="75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  <c r="AP215" s="75"/>
      <c r="AQ215" s="75"/>
      <c r="AR215" s="75"/>
      <c r="AS215" s="75"/>
      <c r="AT215" s="75"/>
      <c r="AU215" s="75"/>
      <c r="AV215" s="75"/>
    </row>
    <row r="216" spans="1:48" s="38" customFormat="1" ht="16.5" x14ac:dyDescent="0.3">
      <c r="A216" s="75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  <c r="AP216" s="75"/>
      <c r="AQ216" s="75"/>
      <c r="AR216" s="75"/>
      <c r="AS216" s="75"/>
      <c r="AT216" s="75"/>
      <c r="AU216" s="75"/>
      <c r="AV216" s="75"/>
    </row>
    <row r="217" spans="1:48" s="38" customFormat="1" ht="16.5" x14ac:dyDescent="0.3">
      <c r="A217" s="75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  <c r="AP217" s="75"/>
      <c r="AQ217" s="75"/>
      <c r="AR217" s="75"/>
      <c r="AS217" s="75"/>
      <c r="AT217" s="75"/>
      <c r="AU217" s="75"/>
      <c r="AV217" s="75"/>
    </row>
    <row r="218" spans="1:48" s="38" customFormat="1" ht="16.5" x14ac:dyDescent="0.3">
      <c r="A218" s="75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  <c r="AP218" s="75"/>
      <c r="AQ218" s="75"/>
      <c r="AR218" s="75"/>
      <c r="AS218" s="75"/>
      <c r="AT218" s="75"/>
      <c r="AU218" s="75"/>
      <c r="AV218" s="75"/>
    </row>
    <row r="219" spans="1:48" s="38" customFormat="1" ht="16.5" x14ac:dyDescent="0.3">
      <c r="A219" s="75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  <c r="AP219" s="75"/>
      <c r="AQ219" s="75"/>
      <c r="AR219" s="75"/>
      <c r="AS219" s="75"/>
      <c r="AT219" s="75"/>
      <c r="AU219" s="75"/>
      <c r="AV219" s="75"/>
    </row>
    <row r="220" spans="1:48" s="38" customFormat="1" ht="16.5" x14ac:dyDescent="0.3">
      <c r="A220" s="75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  <c r="AP220" s="75"/>
      <c r="AQ220" s="75"/>
      <c r="AR220" s="75"/>
      <c r="AS220" s="75"/>
      <c r="AT220" s="75"/>
      <c r="AU220" s="75"/>
      <c r="AV220" s="75"/>
    </row>
    <row r="221" spans="1:48" s="38" customFormat="1" ht="16.5" x14ac:dyDescent="0.3">
      <c r="A221" s="75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  <c r="AP221" s="75"/>
      <c r="AQ221" s="75"/>
      <c r="AR221" s="75"/>
      <c r="AS221" s="75"/>
      <c r="AT221" s="75"/>
      <c r="AU221" s="75"/>
      <c r="AV221" s="75"/>
    </row>
    <row r="222" spans="1:48" s="38" customFormat="1" ht="16.5" x14ac:dyDescent="0.3">
      <c r="A222" s="75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  <c r="AP222" s="75"/>
      <c r="AQ222" s="75"/>
      <c r="AR222" s="75"/>
      <c r="AS222" s="75"/>
      <c r="AT222" s="75"/>
      <c r="AU222" s="75"/>
      <c r="AV222" s="75"/>
    </row>
    <row r="223" spans="1:48" s="38" customFormat="1" ht="16.5" x14ac:dyDescent="0.3">
      <c r="A223" s="75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  <c r="AP223" s="75"/>
      <c r="AQ223" s="75"/>
      <c r="AR223" s="75"/>
      <c r="AS223" s="75"/>
      <c r="AT223" s="75"/>
      <c r="AU223" s="75"/>
      <c r="AV223" s="75"/>
    </row>
    <row r="224" spans="1:48" s="38" customFormat="1" ht="16.5" x14ac:dyDescent="0.3">
      <c r="A224" s="75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</row>
    <row r="225" spans="1:48" s="38" customFormat="1" ht="16.5" x14ac:dyDescent="0.3">
      <c r="A225" s="75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  <c r="AP225" s="75"/>
      <c r="AQ225" s="75"/>
      <c r="AR225" s="75"/>
      <c r="AS225" s="75"/>
      <c r="AT225" s="75"/>
      <c r="AU225" s="75"/>
      <c r="AV225" s="75"/>
    </row>
    <row r="226" spans="1:48" s="38" customFormat="1" ht="16.5" x14ac:dyDescent="0.3">
      <c r="A226" s="75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  <c r="AP226" s="75"/>
      <c r="AQ226" s="75"/>
      <c r="AR226" s="75"/>
      <c r="AS226" s="75"/>
      <c r="AT226" s="75"/>
      <c r="AU226" s="75"/>
      <c r="AV226" s="75"/>
    </row>
    <row r="227" spans="1:48" s="38" customFormat="1" ht="16.5" x14ac:dyDescent="0.3">
      <c r="A227" s="75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  <c r="AP227" s="75"/>
      <c r="AQ227" s="75"/>
      <c r="AR227" s="75"/>
      <c r="AS227" s="75"/>
      <c r="AT227" s="75"/>
      <c r="AU227" s="75"/>
      <c r="AV227" s="75"/>
    </row>
    <row r="228" spans="1:48" s="38" customFormat="1" ht="16.5" x14ac:dyDescent="0.3">
      <c r="A228" s="75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  <c r="AP228" s="75"/>
      <c r="AQ228" s="75"/>
      <c r="AR228" s="75"/>
      <c r="AS228" s="75"/>
      <c r="AT228" s="75"/>
      <c r="AU228" s="75"/>
      <c r="AV228" s="75"/>
    </row>
    <row r="229" spans="1:48" s="38" customFormat="1" ht="16.5" x14ac:dyDescent="0.3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</row>
    <row r="230" spans="1:48" s="38" customFormat="1" ht="16.5" x14ac:dyDescent="0.3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</row>
    <row r="231" spans="1:48" s="38" customFormat="1" ht="16.5" x14ac:dyDescent="0.3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</row>
    <row r="232" spans="1:48" s="38" customFormat="1" ht="16.5" x14ac:dyDescent="0.3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  <c r="AP232" s="75"/>
      <c r="AQ232" s="75"/>
      <c r="AR232" s="75"/>
      <c r="AS232" s="75"/>
      <c r="AT232" s="75"/>
      <c r="AU232" s="75"/>
      <c r="AV232" s="75"/>
    </row>
    <row r="233" spans="1:48" s="38" customFormat="1" ht="16.5" x14ac:dyDescent="0.3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  <c r="AP233" s="75"/>
      <c r="AQ233" s="75"/>
      <c r="AR233" s="75"/>
      <c r="AS233" s="75"/>
      <c r="AT233" s="75"/>
      <c r="AU233" s="75"/>
      <c r="AV233" s="75"/>
    </row>
    <row r="234" spans="1:48" s="38" customFormat="1" ht="16.5" x14ac:dyDescent="0.3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</row>
    <row r="235" spans="1:48" s="38" customFormat="1" ht="16.5" x14ac:dyDescent="0.3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  <c r="AP235" s="75"/>
      <c r="AQ235" s="75"/>
      <c r="AR235" s="75"/>
      <c r="AS235" s="75"/>
      <c r="AT235" s="75"/>
      <c r="AU235" s="75"/>
      <c r="AV235" s="75"/>
    </row>
    <row r="236" spans="1:48" s="38" customFormat="1" ht="16.5" x14ac:dyDescent="0.3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  <c r="AP236" s="75"/>
      <c r="AQ236" s="75"/>
      <c r="AR236" s="75"/>
      <c r="AS236" s="75"/>
      <c r="AT236" s="75"/>
      <c r="AU236" s="75"/>
      <c r="AV236" s="75"/>
    </row>
    <row r="237" spans="1:48" s="38" customFormat="1" ht="16.5" x14ac:dyDescent="0.3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  <c r="AP237" s="75"/>
      <c r="AQ237" s="75"/>
      <c r="AR237" s="75"/>
      <c r="AS237" s="75"/>
      <c r="AT237" s="75"/>
      <c r="AU237" s="75"/>
      <c r="AV237" s="75"/>
    </row>
    <row r="238" spans="1:48" s="38" customFormat="1" ht="16.5" x14ac:dyDescent="0.3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</row>
    <row r="239" spans="1:48" s="38" customFormat="1" ht="16.5" x14ac:dyDescent="0.3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  <c r="AP239" s="75"/>
      <c r="AQ239" s="75"/>
      <c r="AR239" s="75"/>
      <c r="AS239" s="75"/>
      <c r="AT239" s="75"/>
      <c r="AU239" s="75"/>
      <c r="AV239" s="75"/>
    </row>
    <row r="240" spans="1:48" s="38" customFormat="1" ht="16.5" x14ac:dyDescent="0.3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  <c r="AP240" s="75"/>
      <c r="AQ240" s="75"/>
      <c r="AR240" s="75"/>
      <c r="AS240" s="75"/>
      <c r="AT240" s="75"/>
      <c r="AU240" s="75"/>
      <c r="AV240" s="75"/>
    </row>
    <row r="241" spans="1:48" s="38" customFormat="1" ht="16.5" x14ac:dyDescent="0.3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  <c r="AP241" s="75"/>
      <c r="AQ241" s="75"/>
      <c r="AR241" s="75"/>
      <c r="AS241" s="75"/>
      <c r="AT241" s="75"/>
      <c r="AU241" s="75"/>
      <c r="AV241" s="75"/>
    </row>
    <row r="242" spans="1:48" s="38" customFormat="1" ht="16.5" x14ac:dyDescent="0.3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  <c r="AP242" s="75"/>
      <c r="AQ242" s="75"/>
      <c r="AR242" s="75"/>
      <c r="AS242" s="75"/>
      <c r="AT242" s="75"/>
      <c r="AU242" s="75"/>
      <c r="AV242" s="75"/>
    </row>
    <row r="243" spans="1:48" s="38" customFormat="1" ht="16.5" x14ac:dyDescent="0.3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  <c r="AP243" s="75"/>
      <c r="AQ243" s="75"/>
      <c r="AR243" s="75"/>
      <c r="AS243" s="75"/>
      <c r="AT243" s="75"/>
      <c r="AU243" s="75"/>
      <c r="AV243" s="75"/>
    </row>
    <row r="244" spans="1:48" s="38" customFormat="1" ht="16.5" x14ac:dyDescent="0.3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  <c r="AP244" s="75"/>
      <c r="AQ244" s="75"/>
      <c r="AR244" s="75"/>
      <c r="AS244" s="75"/>
      <c r="AT244" s="75"/>
      <c r="AU244" s="75"/>
      <c r="AV244" s="75"/>
    </row>
    <row r="245" spans="1:48" s="38" customFormat="1" ht="16.5" x14ac:dyDescent="0.3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  <c r="AP245" s="75"/>
      <c r="AQ245" s="75"/>
      <c r="AR245" s="75"/>
      <c r="AS245" s="75"/>
      <c r="AT245" s="75"/>
      <c r="AU245" s="75"/>
      <c r="AV245" s="75"/>
    </row>
    <row r="246" spans="1:48" s="38" customFormat="1" ht="16.5" x14ac:dyDescent="0.3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  <c r="AP246" s="75"/>
      <c r="AQ246" s="75"/>
      <c r="AR246" s="75"/>
      <c r="AS246" s="75"/>
      <c r="AT246" s="75"/>
      <c r="AU246" s="75"/>
      <c r="AV246" s="75"/>
    </row>
    <row r="247" spans="1:48" s="38" customFormat="1" ht="16.5" x14ac:dyDescent="0.3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  <c r="AP247" s="75"/>
      <c r="AQ247" s="75"/>
      <c r="AR247" s="75"/>
      <c r="AS247" s="75"/>
      <c r="AT247" s="75"/>
      <c r="AU247" s="75"/>
      <c r="AV247" s="75"/>
    </row>
    <row r="248" spans="1:48" s="38" customFormat="1" ht="16.5" x14ac:dyDescent="0.3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</row>
    <row r="249" spans="1:48" s="38" customFormat="1" ht="16.5" x14ac:dyDescent="0.3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  <c r="AP249" s="75"/>
      <c r="AQ249" s="75"/>
      <c r="AR249" s="75"/>
      <c r="AS249" s="75"/>
      <c r="AT249" s="75"/>
      <c r="AU249" s="75"/>
      <c r="AV249" s="75"/>
    </row>
    <row r="250" spans="1:48" s="38" customFormat="1" ht="16.5" x14ac:dyDescent="0.3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  <c r="AP250" s="75"/>
      <c r="AQ250" s="75"/>
      <c r="AR250" s="75"/>
      <c r="AS250" s="75"/>
      <c r="AT250" s="75"/>
      <c r="AU250" s="75"/>
      <c r="AV250" s="75"/>
    </row>
    <row r="251" spans="1:48" s="38" customFormat="1" ht="16.5" x14ac:dyDescent="0.3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  <c r="AP251" s="75"/>
      <c r="AQ251" s="75"/>
      <c r="AR251" s="75"/>
      <c r="AS251" s="75"/>
      <c r="AT251" s="75"/>
      <c r="AU251" s="75"/>
      <c r="AV251" s="75"/>
    </row>
    <row r="252" spans="1:48" s="38" customFormat="1" ht="16.5" x14ac:dyDescent="0.3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  <c r="AP252" s="75"/>
      <c r="AQ252" s="75"/>
      <c r="AR252" s="75"/>
      <c r="AS252" s="75"/>
      <c r="AT252" s="75"/>
      <c r="AU252" s="75"/>
      <c r="AV252" s="75"/>
    </row>
    <row r="253" spans="1:48" s="38" customFormat="1" ht="16.5" x14ac:dyDescent="0.3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  <c r="AP253" s="75"/>
      <c r="AQ253" s="75"/>
      <c r="AR253" s="75"/>
      <c r="AS253" s="75"/>
      <c r="AT253" s="75"/>
      <c r="AU253" s="75"/>
      <c r="AV253" s="75"/>
    </row>
    <row r="254" spans="1:48" s="38" customFormat="1" ht="16.5" x14ac:dyDescent="0.3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  <c r="AP254" s="75"/>
      <c r="AQ254" s="75"/>
      <c r="AR254" s="75"/>
      <c r="AS254" s="75"/>
      <c r="AT254" s="75"/>
      <c r="AU254" s="75"/>
      <c r="AV254" s="75"/>
    </row>
    <row r="255" spans="1:48" s="38" customFormat="1" ht="16.5" x14ac:dyDescent="0.3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  <c r="AP255" s="75"/>
      <c r="AQ255" s="75"/>
      <c r="AR255" s="75"/>
      <c r="AS255" s="75"/>
      <c r="AT255" s="75"/>
      <c r="AU255" s="75"/>
      <c r="AV255" s="75"/>
    </row>
    <row r="256" spans="1:48" s="38" customFormat="1" ht="16.5" x14ac:dyDescent="0.3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  <c r="AP256" s="75"/>
      <c r="AQ256" s="75"/>
      <c r="AR256" s="75"/>
      <c r="AS256" s="75"/>
      <c r="AT256" s="75"/>
      <c r="AU256" s="75"/>
      <c r="AV256" s="75"/>
    </row>
    <row r="257" spans="1:48" s="38" customFormat="1" ht="16.5" x14ac:dyDescent="0.3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  <c r="AP257" s="75"/>
      <c r="AQ257" s="75"/>
      <c r="AR257" s="75"/>
      <c r="AS257" s="75"/>
      <c r="AT257" s="75"/>
      <c r="AU257" s="75"/>
      <c r="AV257" s="75"/>
    </row>
    <row r="258" spans="1:48" s="38" customFormat="1" ht="16.5" x14ac:dyDescent="0.3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  <c r="AP258" s="75"/>
      <c r="AQ258" s="75"/>
      <c r="AR258" s="75"/>
      <c r="AS258" s="75"/>
      <c r="AT258" s="75"/>
      <c r="AU258" s="75"/>
      <c r="AV258" s="75"/>
    </row>
    <row r="259" spans="1:48" s="38" customFormat="1" ht="16.5" x14ac:dyDescent="0.3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  <c r="AP259" s="75"/>
      <c r="AQ259" s="75"/>
      <c r="AR259" s="75"/>
      <c r="AS259" s="75"/>
      <c r="AT259" s="75"/>
      <c r="AU259" s="75"/>
      <c r="AV259" s="75"/>
    </row>
    <row r="260" spans="1:48" s="38" customFormat="1" ht="16.5" x14ac:dyDescent="0.3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  <c r="AP260" s="75"/>
      <c r="AQ260" s="75"/>
      <c r="AR260" s="75"/>
      <c r="AS260" s="75"/>
      <c r="AT260" s="75"/>
      <c r="AU260" s="75"/>
      <c r="AV260" s="75"/>
    </row>
    <row r="261" spans="1:48" s="38" customFormat="1" ht="16.5" x14ac:dyDescent="0.3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  <c r="AP261" s="75"/>
      <c r="AQ261" s="75"/>
      <c r="AR261" s="75"/>
      <c r="AS261" s="75"/>
      <c r="AT261" s="75"/>
      <c r="AU261" s="75"/>
      <c r="AV261" s="75"/>
    </row>
    <row r="262" spans="1:48" s="38" customFormat="1" ht="16.5" x14ac:dyDescent="0.3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  <c r="AP262" s="75"/>
      <c r="AQ262" s="75"/>
      <c r="AR262" s="75"/>
      <c r="AS262" s="75"/>
      <c r="AT262" s="75"/>
      <c r="AU262" s="75"/>
      <c r="AV262" s="75"/>
    </row>
    <row r="263" spans="1:48" s="38" customFormat="1" ht="16.5" x14ac:dyDescent="0.3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  <c r="AP263" s="75"/>
      <c r="AQ263" s="75"/>
      <c r="AR263" s="75"/>
      <c r="AS263" s="75"/>
      <c r="AT263" s="75"/>
      <c r="AU263" s="75"/>
      <c r="AV263" s="75"/>
    </row>
    <row r="264" spans="1:48" s="38" customFormat="1" ht="16.5" x14ac:dyDescent="0.3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  <c r="AP264" s="75"/>
      <c r="AQ264" s="75"/>
      <c r="AR264" s="75"/>
      <c r="AS264" s="75"/>
      <c r="AT264" s="75"/>
      <c r="AU264" s="75"/>
      <c r="AV264" s="75"/>
    </row>
    <row r="265" spans="1:48" s="38" customFormat="1" ht="16.5" x14ac:dyDescent="0.3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  <c r="AP265" s="75"/>
      <c r="AQ265" s="75"/>
      <c r="AR265" s="75"/>
      <c r="AS265" s="75"/>
      <c r="AT265" s="75"/>
      <c r="AU265" s="75"/>
      <c r="AV265" s="75"/>
    </row>
    <row r="266" spans="1:48" s="38" customFormat="1" ht="16.5" x14ac:dyDescent="0.3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  <c r="AP266" s="75"/>
      <c r="AQ266" s="75"/>
      <c r="AR266" s="75"/>
      <c r="AS266" s="75"/>
      <c r="AT266" s="75"/>
      <c r="AU266" s="75"/>
      <c r="AV266" s="75"/>
    </row>
    <row r="267" spans="1:48" s="38" customFormat="1" ht="16.5" x14ac:dyDescent="0.3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  <c r="AP267" s="75"/>
      <c r="AQ267" s="75"/>
      <c r="AR267" s="75"/>
      <c r="AS267" s="75"/>
      <c r="AT267" s="75"/>
      <c r="AU267" s="75"/>
      <c r="AV267" s="75"/>
    </row>
    <row r="268" spans="1:48" s="38" customFormat="1" ht="16.5" x14ac:dyDescent="0.3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  <c r="AP268" s="75"/>
      <c r="AQ268" s="75"/>
      <c r="AR268" s="75"/>
      <c r="AS268" s="75"/>
      <c r="AT268" s="75"/>
      <c r="AU268" s="75"/>
      <c r="AV268" s="75"/>
    </row>
    <row r="269" spans="1:48" s="38" customFormat="1" ht="16.5" x14ac:dyDescent="0.3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  <c r="AP269" s="75"/>
      <c r="AQ269" s="75"/>
      <c r="AR269" s="75"/>
      <c r="AS269" s="75"/>
      <c r="AT269" s="75"/>
      <c r="AU269" s="75"/>
      <c r="AV269" s="75"/>
    </row>
    <row r="270" spans="1:48" s="38" customFormat="1" ht="16.5" x14ac:dyDescent="0.3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  <c r="AP270" s="75"/>
      <c r="AQ270" s="75"/>
      <c r="AR270" s="75"/>
      <c r="AS270" s="75"/>
      <c r="AT270" s="75"/>
      <c r="AU270" s="75"/>
      <c r="AV270" s="75"/>
    </row>
    <row r="271" spans="1:48" s="38" customFormat="1" ht="16.5" x14ac:dyDescent="0.3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  <c r="AP271" s="75"/>
      <c r="AQ271" s="75"/>
      <c r="AR271" s="75"/>
      <c r="AS271" s="75"/>
      <c r="AT271" s="75"/>
      <c r="AU271" s="75"/>
      <c r="AV271" s="75"/>
    </row>
    <row r="272" spans="1:48" s="38" customFormat="1" ht="16.5" x14ac:dyDescent="0.3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  <c r="AP272" s="75"/>
      <c r="AQ272" s="75"/>
      <c r="AR272" s="75"/>
      <c r="AS272" s="75"/>
      <c r="AT272" s="75"/>
      <c r="AU272" s="75"/>
      <c r="AV272" s="75"/>
    </row>
    <row r="273" spans="1:48" s="38" customFormat="1" ht="16.5" x14ac:dyDescent="0.3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  <c r="AP273" s="75"/>
      <c r="AQ273" s="75"/>
      <c r="AR273" s="75"/>
      <c r="AS273" s="75"/>
      <c r="AT273" s="75"/>
      <c r="AU273" s="75"/>
      <c r="AV273" s="75"/>
    </row>
    <row r="274" spans="1:48" s="38" customFormat="1" ht="16.5" x14ac:dyDescent="0.3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  <c r="AP274" s="75"/>
      <c r="AQ274" s="75"/>
      <c r="AR274" s="75"/>
      <c r="AS274" s="75"/>
      <c r="AT274" s="75"/>
      <c r="AU274" s="75"/>
      <c r="AV274" s="75"/>
    </row>
    <row r="275" spans="1:48" s="38" customFormat="1" ht="16.5" x14ac:dyDescent="0.3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  <c r="AP275" s="75"/>
      <c r="AQ275" s="75"/>
      <c r="AR275" s="75"/>
      <c r="AS275" s="75"/>
      <c r="AT275" s="75"/>
      <c r="AU275" s="75"/>
      <c r="AV275" s="75"/>
    </row>
    <row r="276" spans="1:48" s="38" customFormat="1" ht="16.5" x14ac:dyDescent="0.3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  <c r="AP276" s="75"/>
      <c r="AQ276" s="75"/>
      <c r="AR276" s="75"/>
      <c r="AS276" s="75"/>
      <c r="AT276" s="75"/>
      <c r="AU276" s="75"/>
      <c r="AV276" s="75"/>
    </row>
    <row r="277" spans="1:48" s="38" customFormat="1" ht="16.5" x14ac:dyDescent="0.3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</row>
    <row r="278" spans="1:48" s="38" customFormat="1" ht="16.5" x14ac:dyDescent="0.3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</row>
    <row r="279" spans="1:48" s="38" customFormat="1" ht="16.5" x14ac:dyDescent="0.3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</row>
    <row r="280" spans="1:48" s="38" customFormat="1" ht="16.5" x14ac:dyDescent="0.3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</row>
    <row r="281" spans="1:48" s="38" customFormat="1" ht="16.5" x14ac:dyDescent="0.3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</row>
    <row r="282" spans="1:48" s="38" customFormat="1" ht="16.5" x14ac:dyDescent="0.3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</row>
    <row r="283" spans="1:48" s="38" customFormat="1" ht="16.5" x14ac:dyDescent="0.3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  <c r="AP283" s="75"/>
      <c r="AQ283" s="75"/>
      <c r="AR283" s="75"/>
      <c r="AS283" s="75"/>
      <c r="AT283" s="75"/>
      <c r="AU283" s="75"/>
      <c r="AV283" s="75"/>
    </row>
    <row r="284" spans="1:48" s="38" customFormat="1" ht="16.5" x14ac:dyDescent="0.3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  <c r="AP284" s="75"/>
      <c r="AQ284" s="75"/>
      <c r="AR284" s="75"/>
      <c r="AS284" s="75"/>
      <c r="AT284" s="75"/>
      <c r="AU284" s="75"/>
      <c r="AV284" s="75"/>
    </row>
    <row r="285" spans="1:48" s="38" customFormat="1" ht="16.5" x14ac:dyDescent="0.3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  <c r="AP285" s="75"/>
      <c r="AQ285" s="75"/>
      <c r="AR285" s="75"/>
      <c r="AS285" s="75"/>
      <c r="AT285" s="75"/>
      <c r="AU285" s="75"/>
      <c r="AV285" s="75"/>
    </row>
    <row r="286" spans="1:48" s="38" customFormat="1" ht="16.5" x14ac:dyDescent="0.3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  <c r="AP286" s="75"/>
      <c r="AQ286" s="75"/>
      <c r="AR286" s="75"/>
      <c r="AS286" s="75"/>
      <c r="AT286" s="75"/>
      <c r="AU286" s="75"/>
      <c r="AV286" s="75"/>
    </row>
    <row r="287" spans="1:48" s="38" customFormat="1" ht="16.5" x14ac:dyDescent="0.3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  <c r="AP287" s="75"/>
      <c r="AQ287" s="75"/>
      <c r="AR287" s="75"/>
      <c r="AS287" s="75"/>
      <c r="AT287" s="75"/>
      <c r="AU287" s="75"/>
      <c r="AV287" s="75"/>
    </row>
    <row r="288" spans="1:48" s="38" customFormat="1" ht="16.5" x14ac:dyDescent="0.3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  <c r="AP288" s="75"/>
      <c r="AQ288" s="75"/>
      <c r="AR288" s="75"/>
      <c r="AS288" s="75"/>
      <c r="AT288" s="75"/>
      <c r="AU288" s="75"/>
      <c r="AV288" s="75"/>
    </row>
    <row r="289" spans="1:48" s="38" customFormat="1" ht="16.5" x14ac:dyDescent="0.3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  <c r="AP289" s="75"/>
      <c r="AQ289" s="75"/>
      <c r="AR289" s="75"/>
      <c r="AS289" s="75"/>
      <c r="AT289" s="75"/>
      <c r="AU289" s="75"/>
      <c r="AV289" s="75"/>
    </row>
    <row r="290" spans="1:48" s="38" customFormat="1" ht="16.5" x14ac:dyDescent="0.3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  <c r="AP290" s="75"/>
      <c r="AQ290" s="75"/>
      <c r="AR290" s="75"/>
      <c r="AS290" s="75"/>
      <c r="AT290" s="75"/>
      <c r="AU290" s="75"/>
      <c r="AV290" s="75"/>
    </row>
    <row r="291" spans="1:48" s="38" customFormat="1" ht="16.5" x14ac:dyDescent="0.3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  <c r="AP291" s="75"/>
      <c r="AQ291" s="75"/>
      <c r="AR291" s="75"/>
      <c r="AS291" s="75"/>
      <c r="AT291" s="75"/>
      <c r="AU291" s="75"/>
      <c r="AV291" s="75"/>
    </row>
    <row r="292" spans="1:48" s="38" customFormat="1" ht="16.5" x14ac:dyDescent="0.3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  <c r="AP292" s="75"/>
      <c r="AQ292" s="75"/>
      <c r="AR292" s="75"/>
      <c r="AS292" s="75"/>
      <c r="AT292" s="75"/>
      <c r="AU292" s="75"/>
      <c r="AV292" s="75"/>
    </row>
    <row r="293" spans="1:48" s="38" customFormat="1" ht="16.5" x14ac:dyDescent="0.3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  <c r="AP293" s="75"/>
      <c r="AQ293" s="75"/>
      <c r="AR293" s="75"/>
      <c r="AS293" s="75"/>
      <c r="AT293" s="75"/>
      <c r="AU293" s="75"/>
      <c r="AV293" s="75"/>
    </row>
    <row r="294" spans="1:48" s="38" customFormat="1" ht="16.5" x14ac:dyDescent="0.3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  <c r="AP294" s="75"/>
      <c r="AQ294" s="75"/>
      <c r="AR294" s="75"/>
      <c r="AS294" s="75"/>
      <c r="AT294" s="75"/>
      <c r="AU294" s="75"/>
      <c r="AV294" s="75"/>
    </row>
    <row r="295" spans="1:48" s="38" customFormat="1" ht="16.5" x14ac:dyDescent="0.3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  <c r="AP295" s="75"/>
      <c r="AQ295" s="75"/>
      <c r="AR295" s="75"/>
      <c r="AS295" s="75"/>
      <c r="AT295" s="75"/>
      <c r="AU295" s="75"/>
      <c r="AV295" s="75"/>
    </row>
    <row r="296" spans="1:48" s="38" customFormat="1" ht="16.5" x14ac:dyDescent="0.3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  <c r="AP296" s="75"/>
      <c r="AQ296" s="75"/>
      <c r="AR296" s="75"/>
      <c r="AS296" s="75"/>
      <c r="AT296" s="75"/>
      <c r="AU296" s="75"/>
      <c r="AV296" s="75"/>
    </row>
    <row r="297" spans="1:48" s="38" customFormat="1" ht="16.5" x14ac:dyDescent="0.3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</row>
    <row r="298" spans="1:48" s="38" customFormat="1" ht="16.5" x14ac:dyDescent="0.3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  <c r="AP298" s="75"/>
      <c r="AQ298" s="75"/>
      <c r="AR298" s="75"/>
      <c r="AS298" s="75"/>
      <c r="AT298" s="75"/>
      <c r="AU298" s="75"/>
      <c r="AV298" s="75"/>
    </row>
    <row r="299" spans="1:48" s="38" customFormat="1" ht="16.5" x14ac:dyDescent="0.3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  <c r="AP299" s="75"/>
      <c r="AQ299" s="75"/>
      <c r="AR299" s="75"/>
      <c r="AS299" s="75"/>
      <c r="AT299" s="75"/>
      <c r="AU299" s="75"/>
      <c r="AV299" s="75"/>
    </row>
    <row r="300" spans="1:48" s="38" customFormat="1" ht="16.5" x14ac:dyDescent="0.3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  <c r="AP300" s="75"/>
      <c r="AQ300" s="75"/>
      <c r="AR300" s="75"/>
      <c r="AS300" s="75"/>
      <c r="AT300" s="75"/>
      <c r="AU300" s="75"/>
      <c r="AV300" s="75"/>
    </row>
    <row r="301" spans="1:48" s="38" customFormat="1" ht="16.5" x14ac:dyDescent="0.3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</row>
    <row r="302" spans="1:48" s="38" customFormat="1" ht="16.5" x14ac:dyDescent="0.3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</row>
    <row r="303" spans="1:48" s="38" customFormat="1" ht="16.5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</row>
    <row r="304" spans="1:48" s="38" customFormat="1" ht="16.5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</row>
    <row r="305" spans="1:48" s="38" customFormat="1" ht="16.5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</row>
    <row r="306" spans="1:48" s="38" customFormat="1" ht="16.5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  <c r="AA306" s="75"/>
      <c r="AB306" s="75"/>
      <c r="AC306" s="75"/>
      <c r="AD306" s="75"/>
      <c r="AE306" s="75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  <c r="AP306" s="75"/>
      <c r="AQ306" s="75"/>
      <c r="AR306" s="75"/>
      <c r="AS306" s="75"/>
      <c r="AT306" s="75"/>
      <c r="AU306" s="75"/>
      <c r="AV306" s="75"/>
    </row>
    <row r="307" spans="1:48" s="38" customFormat="1" ht="16.5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  <c r="AA307" s="75"/>
      <c r="AB307" s="75"/>
      <c r="AC307" s="75"/>
      <c r="AD307" s="75"/>
      <c r="AE307" s="75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  <c r="AP307" s="75"/>
      <c r="AQ307" s="75"/>
      <c r="AR307" s="75"/>
      <c r="AS307" s="75"/>
      <c r="AT307" s="75"/>
      <c r="AU307" s="75"/>
      <c r="AV307" s="75"/>
    </row>
    <row r="308" spans="1:48" s="38" customFormat="1" ht="16.5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</row>
    <row r="309" spans="1:48" s="38" customFormat="1" ht="16.5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</row>
    <row r="310" spans="1:48" s="38" customFormat="1" ht="16.5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</row>
    <row r="311" spans="1:48" s="38" customFormat="1" ht="16.5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</row>
    <row r="312" spans="1:48" s="38" customFormat="1" ht="16.5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</row>
    <row r="313" spans="1:48" s="38" customFormat="1" ht="16.5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  <c r="AA313" s="75"/>
      <c r="AB313" s="75"/>
      <c r="AC313" s="75"/>
      <c r="AD313" s="75"/>
      <c r="AE313" s="75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  <c r="AP313" s="75"/>
      <c r="AQ313" s="75"/>
      <c r="AR313" s="75"/>
      <c r="AS313" s="75"/>
      <c r="AT313" s="75"/>
      <c r="AU313" s="75"/>
      <c r="AV313" s="75"/>
    </row>
    <row r="314" spans="1:48" s="38" customFormat="1" ht="16.5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  <c r="AA314" s="75"/>
      <c r="AB314" s="75"/>
      <c r="AC314" s="75"/>
      <c r="AD314" s="75"/>
      <c r="AE314" s="75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  <c r="AP314" s="75"/>
      <c r="AQ314" s="75"/>
      <c r="AR314" s="75"/>
      <c r="AS314" s="75"/>
      <c r="AT314" s="75"/>
      <c r="AU314" s="75"/>
      <c r="AV314" s="75"/>
    </row>
    <row r="315" spans="1:48" s="38" customFormat="1" ht="16.5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  <c r="AA315" s="75"/>
      <c r="AB315" s="75"/>
      <c r="AC315" s="75"/>
      <c r="AD315" s="75"/>
      <c r="AE315" s="75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  <c r="AP315" s="75"/>
      <c r="AQ315" s="75"/>
      <c r="AR315" s="75"/>
      <c r="AS315" s="75"/>
      <c r="AT315" s="75"/>
      <c r="AU315" s="75"/>
      <c r="AV315" s="75"/>
    </row>
    <row r="316" spans="1:48" s="38" customFormat="1" ht="16.5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  <c r="AA316" s="75"/>
      <c r="AB316" s="75"/>
      <c r="AC316" s="75"/>
      <c r="AD316" s="75"/>
      <c r="AE316" s="75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  <c r="AP316" s="75"/>
      <c r="AQ316" s="75"/>
      <c r="AR316" s="75"/>
      <c r="AS316" s="75"/>
      <c r="AT316" s="75"/>
      <c r="AU316" s="75"/>
      <c r="AV316" s="75"/>
    </row>
    <row r="317" spans="1:48" s="38" customFormat="1" ht="16.5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  <c r="AA317" s="75"/>
      <c r="AB317" s="75"/>
      <c r="AC317" s="75"/>
      <c r="AD317" s="75"/>
      <c r="AE317" s="75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  <c r="AP317" s="75"/>
      <c r="AQ317" s="75"/>
      <c r="AR317" s="75"/>
      <c r="AS317" s="75"/>
      <c r="AT317" s="75"/>
      <c r="AU317" s="75"/>
      <c r="AV317" s="75"/>
    </row>
    <row r="318" spans="1:48" s="38" customFormat="1" ht="16.5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  <c r="AA318" s="75"/>
      <c r="AB318" s="75"/>
      <c r="AC318" s="75"/>
      <c r="AD318" s="75"/>
      <c r="AE318" s="75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  <c r="AP318" s="75"/>
      <c r="AQ318" s="75"/>
      <c r="AR318" s="75"/>
      <c r="AS318" s="75"/>
      <c r="AT318" s="75"/>
      <c r="AU318" s="75"/>
      <c r="AV318" s="75"/>
    </row>
    <row r="319" spans="1:48" s="38" customFormat="1" ht="16.5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  <c r="AA319" s="75"/>
      <c r="AB319" s="75"/>
      <c r="AC319" s="75"/>
      <c r="AD319" s="75"/>
      <c r="AE319" s="75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  <c r="AP319" s="75"/>
      <c r="AQ319" s="75"/>
      <c r="AR319" s="75"/>
      <c r="AS319" s="75"/>
      <c r="AT319" s="75"/>
      <c r="AU319" s="75"/>
      <c r="AV319" s="75"/>
    </row>
    <row r="320" spans="1:48" s="38" customFormat="1" ht="16.5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  <c r="AA320" s="75"/>
      <c r="AB320" s="75"/>
      <c r="AC320" s="75"/>
      <c r="AD320" s="75"/>
      <c r="AE320" s="75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  <c r="AP320" s="75"/>
      <c r="AQ320" s="75"/>
      <c r="AR320" s="75"/>
      <c r="AS320" s="75"/>
      <c r="AT320" s="75"/>
      <c r="AU320" s="75"/>
      <c r="AV320" s="75"/>
    </row>
    <row r="321" spans="1:48" s="38" customFormat="1" ht="16.5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  <c r="AA321" s="75"/>
      <c r="AB321" s="75"/>
      <c r="AC321" s="75"/>
      <c r="AD321" s="75"/>
      <c r="AE321" s="75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  <c r="AP321" s="75"/>
      <c r="AQ321" s="75"/>
      <c r="AR321" s="75"/>
      <c r="AS321" s="75"/>
      <c r="AT321" s="75"/>
      <c r="AU321" s="75"/>
      <c r="AV321" s="75"/>
    </row>
    <row r="322" spans="1:48" s="38" customFormat="1" ht="16.5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  <c r="AA322" s="75"/>
      <c r="AB322" s="75"/>
      <c r="AC322" s="75"/>
      <c r="AD322" s="75"/>
      <c r="AE322" s="75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  <c r="AP322" s="75"/>
      <c r="AQ322" s="75"/>
      <c r="AR322" s="75"/>
      <c r="AS322" s="75"/>
      <c r="AT322" s="75"/>
      <c r="AU322" s="75"/>
      <c r="AV322" s="75"/>
    </row>
    <row r="323" spans="1:48" s="38" customFormat="1" ht="16.5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  <c r="AA323" s="75"/>
      <c r="AB323" s="75"/>
      <c r="AC323" s="75"/>
      <c r="AD323" s="75"/>
      <c r="AE323" s="75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  <c r="AP323" s="75"/>
      <c r="AQ323" s="75"/>
      <c r="AR323" s="75"/>
      <c r="AS323" s="75"/>
      <c r="AT323" s="75"/>
      <c r="AU323" s="75"/>
      <c r="AV323" s="75"/>
    </row>
    <row r="324" spans="1:48" s="38" customFormat="1" ht="16.5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  <c r="AA324" s="75"/>
      <c r="AB324" s="75"/>
      <c r="AC324" s="75"/>
      <c r="AD324" s="75"/>
      <c r="AE324" s="75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  <c r="AP324" s="75"/>
      <c r="AQ324" s="75"/>
      <c r="AR324" s="75"/>
      <c r="AS324" s="75"/>
      <c r="AT324" s="75"/>
      <c r="AU324" s="75"/>
      <c r="AV324" s="75"/>
    </row>
    <row r="325" spans="1:48" s="38" customFormat="1" ht="16.5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  <c r="AA325" s="75"/>
      <c r="AB325" s="75"/>
      <c r="AC325" s="75"/>
      <c r="AD325" s="75"/>
      <c r="AE325" s="75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  <c r="AP325" s="75"/>
      <c r="AQ325" s="75"/>
      <c r="AR325" s="75"/>
      <c r="AS325" s="75"/>
      <c r="AT325" s="75"/>
      <c r="AU325" s="75"/>
      <c r="AV325" s="75"/>
    </row>
    <row r="326" spans="1:48" s="38" customFormat="1" ht="16.5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</row>
    <row r="327" spans="1:48" s="38" customFormat="1" ht="16.5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  <c r="AA327" s="75"/>
      <c r="AB327" s="75"/>
      <c r="AC327" s="75"/>
      <c r="AD327" s="75"/>
      <c r="AE327" s="75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  <c r="AP327" s="75"/>
      <c r="AQ327" s="75"/>
      <c r="AR327" s="75"/>
      <c r="AS327" s="75"/>
      <c r="AT327" s="75"/>
      <c r="AU327" s="75"/>
      <c r="AV327" s="75"/>
    </row>
    <row r="328" spans="1:48" s="38" customFormat="1" ht="16.5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  <c r="AA328" s="75"/>
      <c r="AB328" s="75"/>
      <c r="AC328" s="75"/>
      <c r="AD328" s="75"/>
      <c r="AE328" s="75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  <c r="AP328" s="75"/>
      <c r="AQ328" s="75"/>
      <c r="AR328" s="75"/>
      <c r="AS328" s="75"/>
      <c r="AT328" s="75"/>
      <c r="AU328" s="75"/>
      <c r="AV328" s="75"/>
    </row>
    <row r="329" spans="1:48" s="38" customFormat="1" ht="16.5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  <c r="AA329" s="75"/>
      <c r="AB329" s="75"/>
      <c r="AC329" s="75"/>
      <c r="AD329" s="75"/>
      <c r="AE329" s="75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  <c r="AP329" s="75"/>
      <c r="AQ329" s="75"/>
      <c r="AR329" s="75"/>
      <c r="AS329" s="75"/>
      <c r="AT329" s="75"/>
      <c r="AU329" s="75"/>
      <c r="AV329" s="75"/>
    </row>
    <row r="330" spans="1:48" s="38" customFormat="1" ht="16.5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  <c r="AA330" s="75"/>
      <c r="AB330" s="75"/>
      <c r="AC330" s="75"/>
      <c r="AD330" s="75"/>
      <c r="AE330" s="75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  <c r="AP330" s="75"/>
      <c r="AQ330" s="75"/>
      <c r="AR330" s="75"/>
      <c r="AS330" s="75"/>
      <c r="AT330" s="75"/>
      <c r="AU330" s="75"/>
      <c r="AV330" s="75"/>
    </row>
    <row r="331" spans="1:48" s="38" customFormat="1" ht="16.5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  <c r="AA331" s="75"/>
      <c r="AB331" s="75"/>
      <c r="AC331" s="75"/>
      <c r="AD331" s="75"/>
      <c r="AE331" s="75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  <c r="AP331" s="75"/>
      <c r="AQ331" s="75"/>
      <c r="AR331" s="75"/>
      <c r="AS331" s="75"/>
      <c r="AT331" s="75"/>
      <c r="AU331" s="75"/>
      <c r="AV331" s="75"/>
    </row>
    <row r="332" spans="1:48" s="38" customFormat="1" ht="16.5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  <c r="AA332" s="75"/>
      <c r="AB332" s="75"/>
      <c r="AC332" s="75"/>
      <c r="AD332" s="75"/>
      <c r="AE332" s="75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</row>
    <row r="333" spans="1:48" s="38" customFormat="1" ht="16.5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  <c r="AA333" s="75"/>
      <c r="AB333" s="75"/>
      <c r="AC333" s="75"/>
      <c r="AD333" s="75"/>
      <c r="AE333" s="75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</row>
    <row r="334" spans="1:48" s="38" customFormat="1" ht="16.5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</row>
    <row r="335" spans="1:48" s="38" customFormat="1" ht="16.5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</row>
    <row r="336" spans="1:48" s="38" customFormat="1" ht="16.5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  <c r="AA336" s="75"/>
      <c r="AB336" s="75"/>
      <c r="AC336" s="75"/>
      <c r="AD336" s="75"/>
      <c r="AE336" s="75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  <c r="AP336" s="75"/>
      <c r="AQ336" s="75"/>
      <c r="AR336" s="75"/>
      <c r="AS336" s="75"/>
      <c r="AT336" s="75"/>
      <c r="AU336" s="75"/>
      <c r="AV336" s="75"/>
    </row>
    <row r="337" spans="1:48" s="38" customFormat="1" ht="16.5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  <c r="AA337" s="75"/>
      <c r="AB337" s="75"/>
      <c r="AC337" s="75"/>
      <c r="AD337" s="75"/>
      <c r="AE337" s="75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  <c r="AP337" s="75"/>
      <c r="AQ337" s="75"/>
      <c r="AR337" s="75"/>
      <c r="AS337" s="75"/>
      <c r="AT337" s="75"/>
      <c r="AU337" s="75"/>
      <c r="AV337" s="75"/>
    </row>
    <row r="338" spans="1:48" s="38" customFormat="1" ht="16.5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  <c r="AA338" s="75"/>
      <c r="AB338" s="75"/>
      <c r="AC338" s="75"/>
      <c r="AD338" s="75"/>
      <c r="AE338" s="75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  <c r="AP338" s="75"/>
      <c r="AQ338" s="75"/>
      <c r="AR338" s="75"/>
      <c r="AS338" s="75"/>
      <c r="AT338" s="75"/>
      <c r="AU338" s="75"/>
      <c r="AV338" s="75"/>
    </row>
    <row r="339" spans="1:48" s="38" customFormat="1" ht="16.5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  <c r="AA339" s="75"/>
      <c r="AB339" s="75"/>
      <c r="AC339" s="75"/>
      <c r="AD339" s="75"/>
      <c r="AE339" s="75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  <c r="AP339" s="75"/>
      <c r="AQ339" s="75"/>
      <c r="AR339" s="75"/>
      <c r="AS339" s="75"/>
      <c r="AT339" s="75"/>
      <c r="AU339" s="75"/>
      <c r="AV339" s="75"/>
    </row>
    <row r="340" spans="1:48" s="38" customFormat="1" ht="16.5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  <c r="AA340" s="75"/>
      <c r="AB340" s="75"/>
      <c r="AC340" s="75"/>
      <c r="AD340" s="75"/>
      <c r="AE340" s="75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  <c r="AP340" s="75"/>
      <c r="AQ340" s="75"/>
      <c r="AR340" s="75"/>
      <c r="AS340" s="75"/>
      <c r="AT340" s="75"/>
      <c r="AU340" s="75"/>
      <c r="AV340" s="75"/>
    </row>
    <row r="341" spans="1:48" s="38" customFormat="1" ht="16.5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  <c r="AA341" s="75"/>
      <c r="AB341" s="75"/>
      <c r="AC341" s="75"/>
      <c r="AD341" s="75"/>
      <c r="AE341" s="75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  <c r="AP341" s="75"/>
      <c r="AQ341" s="75"/>
      <c r="AR341" s="75"/>
      <c r="AS341" s="75"/>
      <c r="AT341" s="75"/>
      <c r="AU341" s="75"/>
      <c r="AV341" s="75"/>
    </row>
    <row r="342" spans="1:48" s="38" customFormat="1" ht="16.5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  <c r="AA342" s="75"/>
      <c r="AB342" s="75"/>
      <c r="AC342" s="75"/>
      <c r="AD342" s="75"/>
      <c r="AE342" s="75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  <c r="AP342" s="75"/>
      <c r="AQ342" s="75"/>
      <c r="AR342" s="75"/>
      <c r="AS342" s="75"/>
      <c r="AT342" s="75"/>
      <c r="AU342" s="75"/>
      <c r="AV342" s="75"/>
    </row>
    <row r="343" spans="1:48" s="38" customFormat="1" ht="16.5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  <c r="AA343" s="75"/>
      <c r="AB343" s="75"/>
      <c r="AC343" s="75"/>
      <c r="AD343" s="75"/>
      <c r="AE343" s="75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  <c r="AP343" s="75"/>
      <c r="AQ343" s="75"/>
      <c r="AR343" s="75"/>
      <c r="AS343" s="75"/>
      <c r="AT343" s="75"/>
      <c r="AU343" s="75"/>
      <c r="AV343" s="75"/>
    </row>
    <row r="344" spans="1:48" s="38" customFormat="1" ht="16.5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  <c r="AA344" s="75"/>
      <c r="AB344" s="75"/>
      <c r="AC344" s="75"/>
      <c r="AD344" s="75"/>
      <c r="AE344" s="75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  <c r="AP344" s="75"/>
      <c r="AQ344" s="75"/>
      <c r="AR344" s="75"/>
      <c r="AS344" s="75"/>
      <c r="AT344" s="75"/>
      <c r="AU344" s="75"/>
      <c r="AV344" s="75"/>
    </row>
    <row r="345" spans="1:48" s="38" customFormat="1" ht="16.5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  <c r="AA345" s="75"/>
      <c r="AB345" s="75"/>
      <c r="AC345" s="75"/>
      <c r="AD345" s="75"/>
      <c r="AE345" s="75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  <c r="AP345" s="75"/>
      <c r="AQ345" s="75"/>
      <c r="AR345" s="75"/>
      <c r="AS345" s="75"/>
      <c r="AT345" s="75"/>
      <c r="AU345" s="75"/>
      <c r="AV345" s="75"/>
    </row>
    <row r="346" spans="1:48" s="38" customFormat="1" ht="16.5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  <c r="AA346" s="75"/>
      <c r="AB346" s="75"/>
      <c r="AC346" s="75"/>
      <c r="AD346" s="75"/>
      <c r="AE346" s="75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  <c r="AP346" s="75"/>
      <c r="AQ346" s="75"/>
      <c r="AR346" s="75"/>
      <c r="AS346" s="75"/>
      <c r="AT346" s="75"/>
      <c r="AU346" s="75"/>
      <c r="AV346" s="75"/>
    </row>
    <row r="347" spans="1:48" s="38" customFormat="1" ht="16.5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  <c r="AA347" s="75"/>
      <c r="AB347" s="75"/>
      <c r="AC347" s="75"/>
      <c r="AD347" s="75"/>
      <c r="AE347" s="75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  <c r="AP347" s="75"/>
      <c r="AQ347" s="75"/>
      <c r="AR347" s="75"/>
      <c r="AS347" s="75"/>
      <c r="AT347" s="75"/>
      <c r="AU347" s="75"/>
      <c r="AV347" s="75"/>
    </row>
    <row r="348" spans="1:48" s="38" customFormat="1" ht="16.5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  <c r="AA348" s="75"/>
      <c r="AB348" s="75"/>
      <c r="AC348" s="75"/>
      <c r="AD348" s="75"/>
      <c r="AE348" s="75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  <c r="AP348" s="75"/>
      <c r="AQ348" s="75"/>
      <c r="AR348" s="75"/>
      <c r="AS348" s="75"/>
      <c r="AT348" s="75"/>
      <c r="AU348" s="75"/>
      <c r="AV348" s="75"/>
    </row>
    <row r="349" spans="1:48" s="38" customFormat="1" ht="16.5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  <c r="AA349" s="75"/>
      <c r="AB349" s="75"/>
      <c r="AC349" s="75"/>
      <c r="AD349" s="75"/>
      <c r="AE349" s="75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  <c r="AP349" s="75"/>
      <c r="AQ349" s="75"/>
      <c r="AR349" s="75"/>
      <c r="AS349" s="75"/>
      <c r="AT349" s="75"/>
      <c r="AU349" s="75"/>
      <c r="AV349" s="75"/>
    </row>
    <row r="350" spans="1:48" s="38" customFormat="1" ht="16.5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</row>
    <row r="351" spans="1:48" s="38" customFormat="1" ht="16.5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  <c r="AA351" s="75"/>
      <c r="AB351" s="75"/>
      <c r="AC351" s="75"/>
      <c r="AD351" s="75"/>
      <c r="AE351" s="75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  <c r="AP351" s="75"/>
      <c r="AQ351" s="75"/>
      <c r="AR351" s="75"/>
      <c r="AS351" s="75"/>
      <c r="AT351" s="75"/>
      <c r="AU351" s="75"/>
      <c r="AV351" s="75"/>
    </row>
    <row r="352" spans="1:48" s="38" customFormat="1" ht="16.5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  <c r="AA352" s="75"/>
      <c r="AB352" s="75"/>
      <c r="AC352" s="75"/>
      <c r="AD352" s="75"/>
      <c r="AE352" s="75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  <c r="AP352" s="75"/>
      <c r="AQ352" s="75"/>
      <c r="AR352" s="75"/>
      <c r="AS352" s="75"/>
      <c r="AT352" s="75"/>
      <c r="AU352" s="75"/>
      <c r="AV352" s="75"/>
    </row>
    <row r="353" spans="1:48" s="38" customFormat="1" ht="16.5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  <c r="AA353" s="75"/>
      <c r="AB353" s="75"/>
      <c r="AC353" s="75"/>
      <c r="AD353" s="75"/>
      <c r="AE353" s="75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  <c r="AP353" s="75"/>
      <c r="AQ353" s="75"/>
      <c r="AR353" s="75"/>
      <c r="AS353" s="75"/>
      <c r="AT353" s="75"/>
      <c r="AU353" s="75"/>
      <c r="AV353" s="75"/>
    </row>
    <row r="354" spans="1:48" s="38" customFormat="1" ht="16.5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  <c r="AA354" s="75"/>
      <c r="AB354" s="75"/>
      <c r="AC354" s="75"/>
      <c r="AD354" s="75"/>
      <c r="AE354" s="75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  <c r="AP354" s="75"/>
      <c r="AQ354" s="75"/>
      <c r="AR354" s="75"/>
      <c r="AS354" s="75"/>
      <c r="AT354" s="75"/>
      <c r="AU354" s="75"/>
      <c r="AV354" s="75"/>
    </row>
    <row r="355" spans="1:48" s="38" customFormat="1" ht="16.5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  <c r="AA355" s="75"/>
      <c r="AB355" s="75"/>
      <c r="AC355" s="75"/>
      <c r="AD355" s="75"/>
      <c r="AE355" s="75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  <c r="AP355" s="75"/>
      <c r="AQ355" s="75"/>
      <c r="AR355" s="75"/>
      <c r="AS355" s="75"/>
      <c r="AT355" s="75"/>
      <c r="AU355" s="75"/>
      <c r="AV355" s="75"/>
    </row>
    <row r="356" spans="1:48" s="38" customFormat="1" ht="16.5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</row>
    <row r="357" spans="1:48" s="38" customFormat="1" ht="16.5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  <c r="AA357" s="75"/>
      <c r="AB357" s="75"/>
      <c r="AC357" s="75"/>
      <c r="AD357" s="75"/>
      <c r="AE357" s="75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  <c r="AP357" s="75"/>
      <c r="AQ357" s="75"/>
      <c r="AR357" s="75"/>
      <c r="AS357" s="75"/>
      <c r="AT357" s="75"/>
      <c r="AU357" s="75"/>
      <c r="AV357" s="75"/>
    </row>
    <row r="358" spans="1:48" s="38" customFormat="1" ht="16.5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  <c r="AA358" s="75"/>
      <c r="AB358" s="75"/>
      <c r="AC358" s="75"/>
      <c r="AD358" s="75"/>
      <c r="AE358" s="75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  <c r="AP358" s="75"/>
      <c r="AQ358" s="75"/>
      <c r="AR358" s="75"/>
      <c r="AS358" s="75"/>
      <c r="AT358" s="75"/>
      <c r="AU358" s="75"/>
      <c r="AV358" s="75"/>
    </row>
    <row r="359" spans="1:48" s="38" customFormat="1" ht="16.5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  <c r="AA359" s="75"/>
      <c r="AB359" s="75"/>
      <c r="AC359" s="75"/>
      <c r="AD359" s="75"/>
      <c r="AE359" s="75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  <c r="AP359" s="75"/>
      <c r="AQ359" s="75"/>
      <c r="AR359" s="75"/>
      <c r="AS359" s="75"/>
      <c r="AT359" s="75"/>
      <c r="AU359" s="75"/>
      <c r="AV359" s="75"/>
    </row>
    <row r="360" spans="1:48" s="38" customFormat="1" ht="16.5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  <c r="AA360" s="75"/>
      <c r="AB360" s="75"/>
      <c r="AC360" s="75"/>
      <c r="AD360" s="75"/>
      <c r="AE360" s="75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  <c r="AP360" s="75"/>
      <c r="AQ360" s="75"/>
      <c r="AR360" s="75"/>
      <c r="AS360" s="75"/>
      <c r="AT360" s="75"/>
      <c r="AU360" s="75"/>
      <c r="AV360" s="75"/>
    </row>
    <row r="361" spans="1:48" s="38" customFormat="1" ht="16.5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  <c r="AA361" s="75"/>
      <c r="AB361" s="75"/>
      <c r="AC361" s="75"/>
      <c r="AD361" s="75"/>
      <c r="AE361" s="75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  <c r="AP361" s="75"/>
      <c r="AQ361" s="75"/>
      <c r="AR361" s="75"/>
      <c r="AS361" s="75"/>
      <c r="AT361" s="75"/>
      <c r="AU361" s="75"/>
      <c r="AV361" s="75"/>
    </row>
    <row r="362" spans="1:48" s="38" customFormat="1" ht="16.5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  <c r="AA362" s="75"/>
      <c r="AB362" s="75"/>
      <c r="AC362" s="75"/>
      <c r="AD362" s="75"/>
      <c r="AE362" s="75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  <c r="AP362" s="75"/>
      <c r="AQ362" s="75"/>
      <c r="AR362" s="75"/>
      <c r="AS362" s="75"/>
      <c r="AT362" s="75"/>
      <c r="AU362" s="75"/>
      <c r="AV362" s="75"/>
    </row>
    <row r="363" spans="1:48" s="38" customFormat="1" ht="16.5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  <c r="AA363" s="75"/>
      <c r="AB363" s="75"/>
      <c r="AC363" s="75"/>
      <c r="AD363" s="75"/>
      <c r="AE363" s="75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  <c r="AP363" s="75"/>
      <c r="AQ363" s="75"/>
      <c r="AR363" s="75"/>
      <c r="AS363" s="75"/>
      <c r="AT363" s="75"/>
      <c r="AU363" s="75"/>
      <c r="AV363" s="75"/>
    </row>
    <row r="364" spans="1:48" s="38" customFormat="1" ht="16.5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  <c r="AA364" s="75"/>
      <c r="AB364" s="75"/>
      <c r="AC364" s="75"/>
      <c r="AD364" s="75"/>
      <c r="AE364" s="75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  <c r="AP364" s="75"/>
      <c r="AQ364" s="75"/>
      <c r="AR364" s="75"/>
      <c r="AS364" s="75"/>
      <c r="AT364" s="75"/>
      <c r="AU364" s="75"/>
      <c r="AV364" s="75"/>
    </row>
    <row r="365" spans="1:48" s="38" customFormat="1" ht="16.5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  <c r="AA365" s="75"/>
      <c r="AB365" s="75"/>
      <c r="AC365" s="75"/>
      <c r="AD365" s="75"/>
      <c r="AE365" s="75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  <c r="AP365" s="75"/>
      <c r="AQ365" s="75"/>
      <c r="AR365" s="75"/>
      <c r="AS365" s="75"/>
      <c r="AT365" s="75"/>
      <c r="AU365" s="75"/>
      <c r="AV365" s="75"/>
    </row>
    <row r="366" spans="1:48" s="38" customFormat="1" ht="16.5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  <c r="AA366" s="75"/>
      <c r="AB366" s="75"/>
      <c r="AC366" s="75"/>
      <c r="AD366" s="75"/>
      <c r="AE366" s="75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  <c r="AP366" s="75"/>
      <c r="AQ366" s="75"/>
      <c r="AR366" s="75"/>
      <c r="AS366" s="75"/>
      <c r="AT366" s="75"/>
      <c r="AU366" s="75"/>
      <c r="AV366" s="75"/>
    </row>
    <row r="367" spans="1:48" s="38" customFormat="1" ht="16.5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  <c r="AA367" s="75"/>
      <c r="AB367" s="75"/>
      <c r="AC367" s="75"/>
      <c r="AD367" s="75"/>
      <c r="AE367" s="75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  <c r="AP367" s="75"/>
      <c r="AQ367" s="75"/>
      <c r="AR367" s="75"/>
      <c r="AS367" s="75"/>
      <c r="AT367" s="75"/>
      <c r="AU367" s="75"/>
      <c r="AV367" s="75"/>
    </row>
    <row r="368" spans="1:48" s="38" customFormat="1" ht="16.5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  <c r="AA368" s="75"/>
      <c r="AB368" s="75"/>
      <c r="AC368" s="75"/>
      <c r="AD368" s="75"/>
      <c r="AE368" s="75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  <c r="AP368" s="75"/>
      <c r="AQ368" s="75"/>
      <c r="AR368" s="75"/>
      <c r="AS368" s="75"/>
      <c r="AT368" s="75"/>
      <c r="AU368" s="75"/>
      <c r="AV368" s="75"/>
    </row>
    <row r="369" spans="1:48" s="38" customFormat="1" ht="16.5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  <c r="AA369" s="75"/>
      <c r="AB369" s="75"/>
      <c r="AC369" s="75"/>
      <c r="AD369" s="75"/>
      <c r="AE369" s="75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  <c r="AP369" s="75"/>
      <c r="AQ369" s="75"/>
      <c r="AR369" s="75"/>
      <c r="AS369" s="75"/>
      <c r="AT369" s="75"/>
      <c r="AU369" s="75"/>
      <c r="AV369" s="75"/>
    </row>
    <row r="370" spans="1:48" s="38" customFormat="1" ht="16.5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  <c r="AA370" s="75"/>
      <c r="AB370" s="75"/>
      <c r="AC370" s="75"/>
      <c r="AD370" s="75"/>
      <c r="AE370" s="75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  <c r="AP370" s="75"/>
      <c r="AQ370" s="75"/>
      <c r="AR370" s="75"/>
      <c r="AS370" s="75"/>
      <c r="AT370" s="75"/>
      <c r="AU370" s="75"/>
      <c r="AV370" s="75"/>
    </row>
    <row r="371" spans="1:48" s="38" customFormat="1" ht="16.5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  <c r="AA371" s="75"/>
      <c r="AB371" s="75"/>
      <c r="AC371" s="75"/>
      <c r="AD371" s="75"/>
      <c r="AE371" s="75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  <c r="AP371" s="75"/>
      <c r="AQ371" s="75"/>
      <c r="AR371" s="75"/>
      <c r="AS371" s="75"/>
      <c r="AT371" s="75"/>
      <c r="AU371" s="75"/>
      <c r="AV371" s="75"/>
    </row>
    <row r="372" spans="1:48" s="38" customFormat="1" ht="16.5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  <c r="AA372" s="75"/>
      <c r="AB372" s="75"/>
      <c r="AC372" s="75"/>
      <c r="AD372" s="75"/>
      <c r="AE372" s="75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  <c r="AP372" s="75"/>
      <c r="AQ372" s="75"/>
      <c r="AR372" s="75"/>
      <c r="AS372" s="75"/>
      <c r="AT372" s="75"/>
      <c r="AU372" s="75"/>
      <c r="AV372" s="75"/>
    </row>
    <row r="373" spans="1:48" s="38" customFormat="1" ht="16.5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  <c r="AA373" s="75"/>
      <c r="AB373" s="75"/>
      <c r="AC373" s="75"/>
      <c r="AD373" s="75"/>
      <c r="AE373" s="75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  <c r="AP373" s="75"/>
      <c r="AQ373" s="75"/>
      <c r="AR373" s="75"/>
      <c r="AS373" s="75"/>
      <c r="AT373" s="75"/>
      <c r="AU373" s="75"/>
      <c r="AV373" s="75"/>
    </row>
    <row r="374" spans="1:48" s="38" customFormat="1" ht="16.5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  <c r="AA374" s="75"/>
      <c r="AB374" s="75"/>
      <c r="AC374" s="75"/>
      <c r="AD374" s="75"/>
      <c r="AE374" s="75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  <c r="AP374" s="75"/>
      <c r="AQ374" s="75"/>
      <c r="AR374" s="75"/>
      <c r="AS374" s="75"/>
      <c r="AT374" s="75"/>
      <c r="AU374" s="75"/>
      <c r="AV374" s="75"/>
    </row>
    <row r="375" spans="1:48" s="38" customFormat="1" ht="16.5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  <c r="AA375" s="75"/>
      <c r="AB375" s="75"/>
      <c r="AC375" s="75"/>
      <c r="AD375" s="75"/>
      <c r="AE375" s="75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  <c r="AP375" s="75"/>
      <c r="AQ375" s="75"/>
      <c r="AR375" s="75"/>
      <c r="AS375" s="75"/>
      <c r="AT375" s="75"/>
      <c r="AU375" s="75"/>
      <c r="AV375" s="75"/>
    </row>
    <row r="376" spans="1:48" s="38" customFormat="1" ht="16.5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  <c r="AA376" s="75"/>
      <c r="AB376" s="75"/>
      <c r="AC376" s="75"/>
      <c r="AD376" s="75"/>
      <c r="AE376" s="75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  <c r="AP376" s="75"/>
      <c r="AQ376" s="75"/>
      <c r="AR376" s="75"/>
      <c r="AS376" s="75"/>
      <c r="AT376" s="75"/>
      <c r="AU376" s="75"/>
      <c r="AV376" s="75"/>
    </row>
    <row r="377" spans="1:48" s="38" customFormat="1" ht="16.5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  <c r="AA377" s="75"/>
      <c r="AB377" s="75"/>
      <c r="AC377" s="75"/>
      <c r="AD377" s="75"/>
      <c r="AE377" s="75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  <c r="AP377" s="75"/>
      <c r="AQ377" s="75"/>
      <c r="AR377" s="75"/>
      <c r="AS377" s="75"/>
      <c r="AT377" s="75"/>
      <c r="AU377" s="75"/>
      <c r="AV377" s="75"/>
    </row>
    <row r="378" spans="1:48" s="38" customFormat="1" ht="16.5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  <c r="AA378" s="75"/>
      <c r="AB378" s="75"/>
      <c r="AC378" s="75"/>
      <c r="AD378" s="75"/>
      <c r="AE378" s="75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  <c r="AP378" s="75"/>
      <c r="AQ378" s="75"/>
      <c r="AR378" s="75"/>
      <c r="AS378" s="75"/>
      <c r="AT378" s="75"/>
      <c r="AU378" s="75"/>
      <c r="AV378" s="75"/>
    </row>
    <row r="379" spans="1:48" s="38" customFormat="1" ht="16.5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  <c r="AA379" s="75"/>
      <c r="AB379" s="75"/>
      <c r="AC379" s="75"/>
      <c r="AD379" s="75"/>
      <c r="AE379" s="75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  <c r="AP379" s="75"/>
      <c r="AQ379" s="75"/>
      <c r="AR379" s="75"/>
      <c r="AS379" s="75"/>
      <c r="AT379" s="75"/>
      <c r="AU379" s="75"/>
      <c r="AV379" s="75"/>
    </row>
    <row r="380" spans="1:48" s="38" customFormat="1" ht="16.5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  <c r="AA380" s="75"/>
      <c r="AB380" s="75"/>
      <c r="AC380" s="75"/>
      <c r="AD380" s="75"/>
      <c r="AE380" s="75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  <c r="AP380" s="75"/>
      <c r="AQ380" s="75"/>
      <c r="AR380" s="75"/>
      <c r="AS380" s="75"/>
      <c r="AT380" s="75"/>
      <c r="AU380" s="75"/>
      <c r="AV380" s="75"/>
    </row>
    <row r="381" spans="1:48" s="38" customFormat="1" ht="16.5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  <c r="AA381" s="75"/>
      <c r="AB381" s="75"/>
      <c r="AC381" s="75"/>
      <c r="AD381" s="75"/>
      <c r="AE381" s="75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  <c r="AP381" s="75"/>
      <c r="AQ381" s="75"/>
      <c r="AR381" s="75"/>
      <c r="AS381" s="75"/>
      <c r="AT381" s="75"/>
      <c r="AU381" s="75"/>
      <c r="AV381" s="75"/>
    </row>
    <row r="382" spans="1:48" s="38" customFormat="1" ht="16.5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  <c r="AA382" s="75"/>
      <c r="AB382" s="75"/>
      <c r="AC382" s="75"/>
      <c r="AD382" s="75"/>
      <c r="AE382" s="75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  <c r="AP382" s="75"/>
      <c r="AQ382" s="75"/>
      <c r="AR382" s="75"/>
      <c r="AS382" s="75"/>
      <c r="AT382" s="75"/>
      <c r="AU382" s="75"/>
      <c r="AV382" s="75"/>
    </row>
    <row r="383" spans="1:48" s="38" customFormat="1" ht="16.5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  <c r="AA383" s="75"/>
      <c r="AB383" s="75"/>
      <c r="AC383" s="75"/>
      <c r="AD383" s="75"/>
      <c r="AE383" s="75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  <c r="AP383" s="75"/>
      <c r="AQ383" s="75"/>
      <c r="AR383" s="75"/>
      <c r="AS383" s="75"/>
      <c r="AT383" s="75"/>
      <c r="AU383" s="75"/>
      <c r="AV383" s="75"/>
    </row>
    <row r="384" spans="1:48" s="38" customFormat="1" ht="16.5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  <c r="AA384" s="75"/>
      <c r="AB384" s="75"/>
      <c r="AC384" s="75"/>
      <c r="AD384" s="75"/>
      <c r="AE384" s="75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  <c r="AP384" s="75"/>
      <c r="AQ384" s="75"/>
      <c r="AR384" s="75"/>
      <c r="AS384" s="75"/>
      <c r="AT384" s="75"/>
      <c r="AU384" s="75"/>
      <c r="AV384" s="75"/>
    </row>
    <row r="385" spans="1:48" s="38" customFormat="1" ht="16.5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  <c r="AA385" s="75"/>
      <c r="AB385" s="75"/>
      <c r="AC385" s="75"/>
      <c r="AD385" s="75"/>
      <c r="AE385" s="75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  <c r="AP385" s="75"/>
      <c r="AQ385" s="75"/>
      <c r="AR385" s="75"/>
      <c r="AS385" s="75"/>
      <c r="AT385" s="75"/>
      <c r="AU385" s="75"/>
      <c r="AV385" s="75"/>
    </row>
    <row r="386" spans="1:48" s="38" customFormat="1" ht="16.5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  <c r="AA386" s="75"/>
      <c r="AB386" s="75"/>
      <c r="AC386" s="75"/>
      <c r="AD386" s="75"/>
      <c r="AE386" s="75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  <c r="AP386" s="75"/>
      <c r="AQ386" s="75"/>
      <c r="AR386" s="75"/>
      <c r="AS386" s="75"/>
      <c r="AT386" s="75"/>
      <c r="AU386" s="75"/>
      <c r="AV386" s="75"/>
    </row>
    <row r="387" spans="1:48" s="38" customFormat="1" ht="16.5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  <c r="AA387" s="75"/>
      <c r="AB387" s="75"/>
      <c r="AC387" s="75"/>
      <c r="AD387" s="75"/>
      <c r="AE387" s="75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  <c r="AP387" s="75"/>
      <c r="AQ387" s="75"/>
      <c r="AR387" s="75"/>
      <c r="AS387" s="75"/>
      <c r="AT387" s="75"/>
      <c r="AU387" s="75"/>
      <c r="AV387" s="75"/>
    </row>
    <row r="388" spans="1:48" s="38" customFormat="1" ht="16.5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  <c r="AA388" s="75"/>
      <c r="AB388" s="75"/>
      <c r="AC388" s="75"/>
      <c r="AD388" s="75"/>
      <c r="AE388" s="75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  <c r="AP388" s="75"/>
      <c r="AQ388" s="75"/>
      <c r="AR388" s="75"/>
      <c r="AS388" s="75"/>
      <c r="AT388" s="75"/>
      <c r="AU388" s="75"/>
      <c r="AV388" s="75"/>
    </row>
    <row r="389" spans="1:48" s="38" customFormat="1" ht="16.5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  <c r="AA389" s="75"/>
      <c r="AB389" s="75"/>
      <c r="AC389" s="75"/>
      <c r="AD389" s="75"/>
      <c r="AE389" s="75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  <c r="AP389" s="75"/>
      <c r="AQ389" s="75"/>
      <c r="AR389" s="75"/>
      <c r="AS389" s="75"/>
      <c r="AT389" s="75"/>
      <c r="AU389" s="75"/>
      <c r="AV389" s="75"/>
    </row>
    <row r="390" spans="1:48" s="38" customFormat="1" ht="16.5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  <c r="AA390" s="75"/>
      <c r="AB390" s="75"/>
      <c r="AC390" s="75"/>
      <c r="AD390" s="75"/>
      <c r="AE390" s="75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  <c r="AP390" s="75"/>
      <c r="AQ390" s="75"/>
      <c r="AR390" s="75"/>
      <c r="AS390" s="75"/>
      <c r="AT390" s="75"/>
      <c r="AU390" s="75"/>
      <c r="AV390" s="75"/>
    </row>
    <row r="391" spans="1:48" s="38" customFormat="1" ht="16.5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  <c r="AA391" s="75"/>
      <c r="AB391" s="75"/>
      <c r="AC391" s="75"/>
      <c r="AD391" s="75"/>
      <c r="AE391" s="75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  <c r="AP391" s="75"/>
      <c r="AQ391" s="75"/>
      <c r="AR391" s="75"/>
      <c r="AS391" s="75"/>
      <c r="AT391" s="75"/>
      <c r="AU391" s="75"/>
      <c r="AV391" s="75"/>
    </row>
    <row r="392" spans="1:48" s="38" customFormat="1" ht="16.5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  <c r="AA392" s="75"/>
      <c r="AB392" s="75"/>
      <c r="AC392" s="75"/>
      <c r="AD392" s="75"/>
      <c r="AE392" s="75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  <c r="AP392" s="75"/>
      <c r="AQ392" s="75"/>
      <c r="AR392" s="75"/>
      <c r="AS392" s="75"/>
      <c r="AT392" s="75"/>
      <c r="AU392" s="75"/>
      <c r="AV392" s="75"/>
    </row>
    <row r="393" spans="1:48" s="38" customFormat="1" ht="16.5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  <c r="AA393" s="75"/>
      <c r="AB393" s="75"/>
      <c r="AC393" s="75"/>
      <c r="AD393" s="75"/>
      <c r="AE393" s="75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  <c r="AP393" s="75"/>
      <c r="AQ393" s="75"/>
      <c r="AR393" s="75"/>
      <c r="AS393" s="75"/>
      <c r="AT393" s="75"/>
      <c r="AU393" s="75"/>
      <c r="AV393" s="75"/>
    </row>
    <row r="394" spans="1:48" s="38" customFormat="1" ht="16.5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  <c r="AA394" s="75"/>
      <c r="AB394" s="75"/>
      <c r="AC394" s="75"/>
      <c r="AD394" s="75"/>
      <c r="AE394" s="75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  <c r="AP394" s="75"/>
      <c r="AQ394" s="75"/>
      <c r="AR394" s="75"/>
      <c r="AS394" s="75"/>
      <c r="AT394" s="75"/>
      <c r="AU394" s="75"/>
      <c r="AV394" s="75"/>
    </row>
    <row r="395" spans="1:48" s="38" customFormat="1" ht="16.5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  <c r="AA395" s="75"/>
      <c r="AB395" s="75"/>
      <c r="AC395" s="75"/>
      <c r="AD395" s="75"/>
      <c r="AE395" s="75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  <c r="AP395" s="75"/>
      <c r="AQ395" s="75"/>
      <c r="AR395" s="75"/>
      <c r="AS395" s="75"/>
      <c r="AT395" s="75"/>
      <c r="AU395" s="75"/>
      <c r="AV395" s="75"/>
    </row>
    <row r="396" spans="1:48" s="38" customFormat="1" ht="16.5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  <c r="AA396" s="75"/>
      <c r="AB396" s="75"/>
      <c r="AC396" s="75"/>
      <c r="AD396" s="75"/>
      <c r="AE396" s="7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  <c r="AP396" s="75"/>
      <c r="AQ396" s="75"/>
      <c r="AR396" s="75"/>
      <c r="AS396" s="75"/>
      <c r="AT396" s="75"/>
      <c r="AU396" s="75"/>
      <c r="AV396" s="75"/>
    </row>
    <row r="397" spans="1:48" s="38" customFormat="1" ht="16.5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  <c r="AA397" s="75"/>
      <c r="AB397" s="75"/>
      <c r="AC397" s="75"/>
      <c r="AD397" s="75"/>
      <c r="AE397" s="7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  <c r="AP397" s="75"/>
      <c r="AQ397" s="75"/>
      <c r="AR397" s="75"/>
      <c r="AS397" s="75"/>
      <c r="AT397" s="75"/>
      <c r="AU397" s="75"/>
      <c r="AV397" s="75"/>
    </row>
    <row r="398" spans="1:48" s="38" customFormat="1" ht="16.5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5"/>
      <c r="AD398" s="75"/>
      <c r="AE398" s="7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  <c r="AP398" s="75"/>
      <c r="AQ398" s="75"/>
      <c r="AR398" s="75"/>
      <c r="AS398" s="75"/>
      <c r="AT398" s="75"/>
      <c r="AU398" s="75"/>
      <c r="AV398" s="75"/>
    </row>
    <row r="399" spans="1:48" s="38" customFormat="1" ht="16.5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5"/>
      <c r="AD399" s="75"/>
      <c r="AE399" s="7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  <c r="AP399" s="75"/>
      <c r="AQ399" s="75"/>
      <c r="AR399" s="75"/>
      <c r="AS399" s="75"/>
      <c r="AT399" s="75"/>
      <c r="AU399" s="75"/>
      <c r="AV399" s="75"/>
    </row>
    <row r="400" spans="1:48" s="38" customFormat="1" ht="16.5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5"/>
      <c r="AD400" s="75"/>
      <c r="AE400" s="7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  <c r="AP400" s="75"/>
      <c r="AQ400" s="75"/>
      <c r="AR400" s="75"/>
      <c r="AS400" s="75"/>
      <c r="AT400" s="75"/>
      <c r="AU400" s="75"/>
      <c r="AV400" s="75"/>
    </row>
    <row r="401" spans="1:48" s="38" customFormat="1" ht="16.5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5"/>
      <c r="AD401" s="75"/>
      <c r="AE401" s="7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  <c r="AP401" s="75"/>
      <c r="AQ401" s="75"/>
      <c r="AR401" s="75"/>
      <c r="AS401" s="75"/>
      <c r="AT401" s="75"/>
      <c r="AU401" s="75"/>
      <c r="AV401" s="75"/>
    </row>
    <row r="402" spans="1:48" s="38" customFormat="1" ht="16.5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5"/>
      <c r="AD402" s="75"/>
      <c r="AE402" s="7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  <c r="AP402" s="75"/>
      <c r="AQ402" s="75"/>
      <c r="AR402" s="75"/>
      <c r="AS402" s="75"/>
      <c r="AT402" s="75"/>
      <c r="AU402" s="75"/>
      <c r="AV402" s="75"/>
    </row>
    <row r="403" spans="1:48" s="38" customFormat="1" ht="16.5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5"/>
      <c r="AD403" s="75"/>
      <c r="AE403" s="7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  <c r="AP403" s="75"/>
      <c r="AQ403" s="75"/>
      <c r="AR403" s="75"/>
      <c r="AS403" s="75"/>
      <c r="AT403" s="75"/>
      <c r="AU403" s="75"/>
      <c r="AV403" s="75"/>
    </row>
    <row r="404" spans="1:48" s="38" customFormat="1" ht="16.5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5"/>
      <c r="AD404" s="75"/>
      <c r="AE404" s="7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  <c r="AP404" s="75"/>
      <c r="AQ404" s="75"/>
      <c r="AR404" s="75"/>
      <c r="AS404" s="75"/>
      <c r="AT404" s="75"/>
      <c r="AU404" s="75"/>
      <c r="AV404" s="75"/>
    </row>
    <row r="405" spans="1:48" s="38" customFormat="1" ht="16.5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5"/>
      <c r="AD405" s="75"/>
      <c r="AE405" s="7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  <c r="AP405" s="75"/>
      <c r="AQ405" s="75"/>
      <c r="AR405" s="75"/>
      <c r="AS405" s="75"/>
      <c r="AT405" s="75"/>
      <c r="AU405" s="75"/>
      <c r="AV405" s="75"/>
    </row>
    <row r="406" spans="1:48" s="38" customFormat="1" ht="16.5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5"/>
      <c r="AD406" s="75"/>
      <c r="AE406" s="7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  <c r="AP406" s="75"/>
      <c r="AQ406" s="75"/>
      <c r="AR406" s="75"/>
      <c r="AS406" s="75"/>
      <c r="AT406" s="75"/>
      <c r="AU406" s="75"/>
      <c r="AV406" s="75"/>
    </row>
    <row r="407" spans="1:48" s="38" customFormat="1" ht="16.5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5"/>
      <c r="AD407" s="75"/>
      <c r="AE407" s="7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  <c r="AP407" s="75"/>
      <c r="AQ407" s="75"/>
      <c r="AR407" s="75"/>
      <c r="AS407" s="75"/>
      <c r="AT407" s="75"/>
      <c r="AU407" s="75"/>
      <c r="AV407" s="75"/>
    </row>
    <row r="408" spans="1:48" s="38" customFormat="1" ht="16.5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5"/>
      <c r="AD408" s="75"/>
      <c r="AE408" s="7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  <c r="AP408" s="75"/>
      <c r="AQ408" s="75"/>
      <c r="AR408" s="75"/>
      <c r="AS408" s="75"/>
      <c r="AT408" s="75"/>
      <c r="AU408" s="75"/>
      <c r="AV408" s="75"/>
    </row>
    <row r="409" spans="1:48" s="38" customFormat="1" ht="16.5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5"/>
      <c r="AD409" s="75"/>
      <c r="AE409" s="7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  <c r="AP409" s="75"/>
      <c r="AQ409" s="75"/>
      <c r="AR409" s="75"/>
      <c r="AS409" s="75"/>
      <c r="AT409" s="75"/>
      <c r="AU409" s="75"/>
      <c r="AV409" s="75"/>
    </row>
    <row r="410" spans="1:48" s="38" customFormat="1" ht="16.5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5"/>
      <c r="AD410" s="75"/>
      <c r="AE410" s="7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  <c r="AP410" s="75"/>
      <c r="AQ410" s="75"/>
      <c r="AR410" s="75"/>
      <c r="AS410" s="75"/>
      <c r="AT410" s="75"/>
      <c r="AU410" s="75"/>
      <c r="AV410" s="75"/>
    </row>
    <row r="411" spans="1:48" s="38" customFormat="1" ht="16.5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5"/>
      <c r="AD411" s="75"/>
      <c r="AE411" s="7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  <c r="AP411" s="75"/>
      <c r="AQ411" s="75"/>
      <c r="AR411" s="75"/>
      <c r="AS411" s="75"/>
      <c r="AT411" s="75"/>
      <c r="AU411" s="75"/>
      <c r="AV411" s="75"/>
    </row>
    <row r="412" spans="1:48" s="38" customFormat="1" ht="16.5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</row>
    <row r="413" spans="1:48" s="38" customFormat="1" ht="16.5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5"/>
      <c r="AD413" s="75"/>
      <c r="AE413" s="7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  <c r="AP413" s="75"/>
      <c r="AQ413" s="75"/>
      <c r="AR413" s="75"/>
      <c r="AS413" s="75"/>
      <c r="AT413" s="75"/>
      <c r="AU413" s="75"/>
      <c r="AV413" s="75"/>
    </row>
    <row r="414" spans="1:48" s="38" customFormat="1" ht="16.5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5"/>
      <c r="AD414" s="75"/>
      <c r="AE414" s="7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  <c r="AP414" s="75"/>
      <c r="AQ414" s="75"/>
      <c r="AR414" s="75"/>
      <c r="AS414" s="75"/>
      <c r="AT414" s="75"/>
      <c r="AU414" s="75"/>
      <c r="AV414" s="75"/>
    </row>
    <row r="415" spans="1:48" s="38" customFormat="1" ht="16.5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5"/>
      <c r="AD415" s="75"/>
      <c r="AE415" s="7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  <c r="AP415" s="75"/>
      <c r="AQ415" s="75"/>
      <c r="AR415" s="75"/>
      <c r="AS415" s="75"/>
      <c r="AT415" s="75"/>
      <c r="AU415" s="75"/>
      <c r="AV415" s="75"/>
    </row>
    <row r="416" spans="1:48" s="38" customFormat="1" ht="16.5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5"/>
      <c r="AD416" s="75"/>
      <c r="AE416" s="7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  <c r="AP416" s="75"/>
      <c r="AQ416" s="75"/>
      <c r="AR416" s="75"/>
      <c r="AS416" s="75"/>
      <c r="AT416" s="75"/>
      <c r="AU416" s="75"/>
      <c r="AV416" s="75"/>
    </row>
    <row r="417" spans="1:48" s="38" customFormat="1" ht="16.5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5"/>
      <c r="AD417" s="75"/>
      <c r="AE417" s="7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  <c r="AP417" s="75"/>
      <c r="AQ417" s="75"/>
      <c r="AR417" s="75"/>
      <c r="AS417" s="75"/>
      <c r="AT417" s="75"/>
      <c r="AU417" s="75"/>
      <c r="AV417" s="75"/>
    </row>
    <row r="418" spans="1:48" s="38" customFormat="1" ht="16.5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5"/>
      <c r="AD418" s="75"/>
      <c r="AE418" s="7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  <c r="AP418" s="75"/>
      <c r="AQ418" s="75"/>
      <c r="AR418" s="75"/>
      <c r="AS418" s="75"/>
      <c r="AT418" s="75"/>
      <c r="AU418" s="75"/>
      <c r="AV418" s="75"/>
    </row>
    <row r="419" spans="1:48" s="38" customFormat="1" ht="16.5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5"/>
      <c r="AD419" s="75"/>
      <c r="AE419" s="7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  <c r="AP419" s="75"/>
      <c r="AQ419" s="75"/>
      <c r="AR419" s="75"/>
      <c r="AS419" s="75"/>
      <c r="AT419" s="75"/>
      <c r="AU419" s="75"/>
      <c r="AV419" s="75"/>
    </row>
    <row r="420" spans="1:48" s="38" customFormat="1" ht="16.5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5"/>
      <c r="AD420" s="75"/>
      <c r="AE420" s="7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  <c r="AP420" s="75"/>
      <c r="AQ420" s="75"/>
      <c r="AR420" s="75"/>
      <c r="AS420" s="75"/>
      <c r="AT420" s="75"/>
      <c r="AU420" s="75"/>
      <c r="AV420" s="75"/>
    </row>
    <row r="421" spans="1:48" s="38" customFormat="1" ht="16.5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5"/>
      <c r="AD421" s="75"/>
      <c r="AE421" s="7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  <c r="AP421" s="75"/>
      <c r="AQ421" s="75"/>
      <c r="AR421" s="75"/>
      <c r="AS421" s="75"/>
      <c r="AT421" s="75"/>
      <c r="AU421" s="75"/>
      <c r="AV421" s="75"/>
    </row>
    <row r="422" spans="1:48" s="38" customFormat="1" ht="16.5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5"/>
      <c r="AD422" s="75"/>
      <c r="AE422" s="7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  <c r="AP422" s="75"/>
      <c r="AQ422" s="75"/>
      <c r="AR422" s="75"/>
      <c r="AS422" s="75"/>
      <c r="AT422" s="75"/>
      <c r="AU422" s="75"/>
      <c r="AV422" s="75"/>
    </row>
    <row r="423" spans="1:48" s="38" customFormat="1" ht="16.5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5"/>
      <c r="AD423" s="75"/>
      <c r="AE423" s="7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  <c r="AP423" s="75"/>
      <c r="AQ423" s="75"/>
      <c r="AR423" s="75"/>
      <c r="AS423" s="75"/>
      <c r="AT423" s="75"/>
      <c r="AU423" s="75"/>
      <c r="AV423" s="75"/>
    </row>
    <row r="424" spans="1:48" s="38" customFormat="1" ht="16.5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5"/>
      <c r="AD424" s="75"/>
      <c r="AE424" s="7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  <c r="AP424" s="75"/>
      <c r="AQ424" s="75"/>
      <c r="AR424" s="75"/>
      <c r="AS424" s="75"/>
      <c r="AT424" s="75"/>
      <c r="AU424" s="75"/>
      <c r="AV424" s="75"/>
    </row>
    <row r="425" spans="1:48" s="38" customFormat="1" ht="16.5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5"/>
      <c r="AD425" s="75"/>
      <c r="AE425" s="7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  <c r="AP425" s="75"/>
      <c r="AQ425" s="75"/>
      <c r="AR425" s="75"/>
      <c r="AS425" s="75"/>
      <c r="AT425" s="75"/>
      <c r="AU425" s="75"/>
      <c r="AV425" s="75"/>
    </row>
    <row r="426" spans="1:48" s="38" customFormat="1" ht="16.5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5"/>
      <c r="AD426" s="75"/>
      <c r="AE426" s="7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  <c r="AP426" s="75"/>
      <c r="AQ426" s="75"/>
      <c r="AR426" s="75"/>
      <c r="AS426" s="75"/>
      <c r="AT426" s="75"/>
      <c r="AU426" s="75"/>
      <c r="AV426" s="75"/>
    </row>
    <row r="427" spans="1:48" s="38" customFormat="1" ht="16.5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5"/>
      <c r="AD427" s="75"/>
      <c r="AE427" s="7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  <c r="AP427" s="75"/>
      <c r="AQ427" s="75"/>
      <c r="AR427" s="75"/>
      <c r="AS427" s="75"/>
      <c r="AT427" s="75"/>
      <c r="AU427" s="75"/>
      <c r="AV427" s="75"/>
    </row>
    <row r="428" spans="1:48" s="38" customFormat="1" ht="16.5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5"/>
      <c r="AD428" s="75"/>
      <c r="AE428" s="7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  <c r="AP428" s="75"/>
      <c r="AQ428" s="75"/>
      <c r="AR428" s="75"/>
      <c r="AS428" s="75"/>
      <c r="AT428" s="75"/>
      <c r="AU428" s="75"/>
      <c r="AV428" s="75"/>
    </row>
    <row r="429" spans="1:48" s="38" customFormat="1" ht="16.5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5"/>
      <c r="AD429" s="75"/>
      <c r="AE429" s="7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  <c r="AP429" s="75"/>
      <c r="AQ429" s="75"/>
      <c r="AR429" s="75"/>
      <c r="AS429" s="75"/>
      <c r="AT429" s="75"/>
      <c r="AU429" s="75"/>
      <c r="AV429" s="75"/>
    </row>
    <row r="430" spans="1:48" s="38" customFormat="1" ht="16.5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5"/>
      <c r="AD430" s="75"/>
      <c r="AE430" s="7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  <c r="AP430" s="75"/>
      <c r="AQ430" s="75"/>
      <c r="AR430" s="75"/>
      <c r="AS430" s="75"/>
      <c r="AT430" s="75"/>
      <c r="AU430" s="75"/>
      <c r="AV430" s="75"/>
    </row>
    <row r="431" spans="1:48" s="38" customFormat="1" ht="16.5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5"/>
      <c r="AD431" s="75"/>
      <c r="AE431" s="7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  <c r="AP431" s="75"/>
      <c r="AQ431" s="75"/>
      <c r="AR431" s="75"/>
      <c r="AS431" s="75"/>
      <c r="AT431" s="75"/>
      <c r="AU431" s="75"/>
      <c r="AV431" s="75"/>
    </row>
    <row r="432" spans="1:48" s="38" customFormat="1" ht="16.5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5"/>
      <c r="AD432" s="75"/>
      <c r="AE432" s="7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  <c r="AP432" s="75"/>
      <c r="AQ432" s="75"/>
      <c r="AR432" s="75"/>
      <c r="AS432" s="75"/>
      <c r="AT432" s="75"/>
      <c r="AU432" s="75"/>
      <c r="AV432" s="75"/>
    </row>
    <row r="433" spans="1:48" s="38" customFormat="1" ht="16.5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5"/>
      <c r="AD433" s="75"/>
      <c r="AE433" s="7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  <c r="AP433" s="75"/>
      <c r="AQ433" s="75"/>
      <c r="AR433" s="75"/>
      <c r="AS433" s="75"/>
      <c r="AT433" s="75"/>
      <c r="AU433" s="75"/>
      <c r="AV433" s="75"/>
    </row>
    <row r="434" spans="1:48" s="38" customFormat="1" ht="16.5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5"/>
      <c r="AD434" s="75"/>
      <c r="AE434" s="7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  <c r="AP434" s="75"/>
      <c r="AQ434" s="75"/>
      <c r="AR434" s="75"/>
      <c r="AS434" s="75"/>
      <c r="AT434" s="75"/>
      <c r="AU434" s="75"/>
      <c r="AV434" s="75"/>
    </row>
    <row r="435" spans="1:48" s="38" customFormat="1" ht="16.5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5"/>
      <c r="AD435" s="75"/>
      <c r="AE435" s="7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  <c r="AP435" s="75"/>
      <c r="AQ435" s="75"/>
      <c r="AR435" s="75"/>
      <c r="AS435" s="75"/>
      <c r="AT435" s="75"/>
      <c r="AU435" s="75"/>
      <c r="AV435" s="75"/>
    </row>
    <row r="436" spans="1:48" s="38" customFormat="1" ht="16.5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5"/>
      <c r="AD436" s="75"/>
      <c r="AE436" s="7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  <c r="AP436" s="75"/>
      <c r="AQ436" s="75"/>
      <c r="AR436" s="75"/>
      <c r="AS436" s="75"/>
      <c r="AT436" s="75"/>
      <c r="AU436" s="75"/>
      <c r="AV436" s="75"/>
    </row>
    <row r="437" spans="1:48" s="38" customFormat="1" ht="16.5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5"/>
      <c r="AD437" s="75"/>
      <c r="AE437" s="7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  <c r="AP437" s="75"/>
      <c r="AQ437" s="75"/>
      <c r="AR437" s="75"/>
      <c r="AS437" s="75"/>
      <c r="AT437" s="75"/>
      <c r="AU437" s="75"/>
      <c r="AV437" s="75"/>
    </row>
    <row r="438" spans="1:48" s="38" customFormat="1" ht="16.5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5"/>
      <c r="AD438" s="75"/>
      <c r="AE438" s="7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  <c r="AP438" s="75"/>
      <c r="AQ438" s="75"/>
      <c r="AR438" s="75"/>
      <c r="AS438" s="75"/>
      <c r="AT438" s="75"/>
      <c r="AU438" s="75"/>
      <c r="AV438" s="75"/>
    </row>
    <row r="439" spans="1:48" s="38" customFormat="1" ht="16.5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5"/>
      <c r="AD439" s="75"/>
      <c r="AE439" s="7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  <c r="AP439" s="75"/>
      <c r="AQ439" s="75"/>
      <c r="AR439" s="75"/>
      <c r="AS439" s="75"/>
      <c r="AT439" s="75"/>
      <c r="AU439" s="75"/>
      <c r="AV439" s="75"/>
    </row>
    <row r="440" spans="1:48" s="38" customFormat="1" ht="16.5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5"/>
      <c r="AD440" s="75"/>
      <c r="AE440" s="7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  <c r="AP440" s="75"/>
      <c r="AQ440" s="75"/>
      <c r="AR440" s="75"/>
      <c r="AS440" s="75"/>
      <c r="AT440" s="75"/>
      <c r="AU440" s="75"/>
      <c r="AV440" s="75"/>
    </row>
    <row r="441" spans="1:48" s="38" customFormat="1" ht="16.5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5"/>
      <c r="AD441" s="75"/>
      <c r="AE441" s="7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  <c r="AP441" s="75"/>
      <c r="AQ441" s="75"/>
      <c r="AR441" s="75"/>
      <c r="AS441" s="75"/>
      <c r="AT441" s="75"/>
      <c r="AU441" s="75"/>
      <c r="AV441" s="75"/>
    </row>
    <row r="442" spans="1:48" s="38" customFormat="1" ht="16.5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5"/>
      <c r="AD442" s="75"/>
      <c r="AE442" s="7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  <c r="AP442" s="75"/>
      <c r="AQ442" s="75"/>
      <c r="AR442" s="75"/>
      <c r="AS442" s="75"/>
      <c r="AT442" s="75"/>
      <c r="AU442" s="75"/>
      <c r="AV442" s="75"/>
    </row>
    <row r="443" spans="1:48" s="38" customFormat="1" ht="16.5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5"/>
      <c r="AD443" s="75"/>
      <c r="AE443" s="7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  <c r="AP443" s="75"/>
      <c r="AQ443" s="75"/>
      <c r="AR443" s="75"/>
      <c r="AS443" s="75"/>
      <c r="AT443" s="75"/>
      <c r="AU443" s="75"/>
      <c r="AV443" s="75"/>
    </row>
    <row r="444" spans="1:48" s="38" customFormat="1" ht="16.5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5"/>
      <c r="AD444" s="75"/>
      <c r="AE444" s="7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  <c r="AP444" s="75"/>
      <c r="AQ444" s="75"/>
      <c r="AR444" s="75"/>
      <c r="AS444" s="75"/>
      <c r="AT444" s="75"/>
      <c r="AU444" s="75"/>
      <c r="AV444" s="75"/>
    </row>
    <row r="445" spans="1:48" s="38" customFormat="1" ht="16.5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5"/>
      <c r="AD445" s="75"/>
      <c r="AE445" s="7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  <c r="AP445" s="75"/>
      <c r="AQ445" s="75"/>
      <c r="AR445" s="75"/>
      <c r="AS445" s="75"/>
      <c r="AT445" s="75"/>
      <c r="AU445" s="75"/>
      <c r="AV445" s="75"/>
    </row>
    <row r="446" spans="1:48" s="38" customFormat="1" ht="16.5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5"/>
      <c r="AD446" s="75"/>
      <c r="AE446" s="7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  <c r="AP446" s="75"/>
      <c r="AQ446" s="75"/>
      <c r="AR446" s="75"/>
      <c r="AS446" s="75"/>
      <c r="AT446" s="75"/>
      <c r="AU446" s="75"/>
      <c r="AV446" s="75"/>
    </row>
    <row r="447" spans="1:48" s="38" customFormat="1" ht="16.5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5"/>
      <c r="AD447" s="75"/>
      <c r="AE447" s="7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  <c r="AP447" s="75"/>
      <c r="AQ447" s="75"/>
      <c r="AR447" s="75"/>
      <c r="AS447" s="75"/>
      <c r="AT447" s="75"/>
      <c r="AU447" s="75"/>
      <c r="AV447" s="75"/>
    </row>
    <row r="448" spans="1:48" s="38" customFormat="1" ht="16.5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5"/>
      <c r="AD448" s="75"/>
      <c r="AE448" s="7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  <c r="AP448" s="75"/>
      <c r="AQ448" s="75"/>
      <c r="AR448" s="75"/>
      <c r="AS448" s="75"/>
      <c r="AT448" s="75"/>
      <c r="AU448" s="75"/>
      <c r="AV448" s="75"/>
    </row>
    <row r="449" spans="1:48" s="38" customFormat="1" ht="16.5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5"/>
      <c r="AD449" s="75"/>
      <c r="AE449" s="7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  <c r="AP449" s="75"/>
      <c r="AQ449" s="75"/>
      <c r="AR449" s="75"/>
      <c r="AS449" s="75"/>
      <c r="AT449" s="75"/>
      <c r="AU449" s="75"/>
      <c r="AV449" s="75"/>
    </row>
    <row r="450" spans="1:48" s="38" customFormat="1" ht="16.5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5"/>
      <c r="AD450" s="75"/>
      <c r="AE450" s="7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  <c r="AP450" s="75"/>
      <c r="AQ450" s="75"/>
      <c r="AR450" s="75"/>
      <c r="AS450" s="75"/>
      <c r="AT450" s="75"/>
      <c r="AU450" s="75"/>
      <c r="AV450" s="75"/>
    </row>
    <row r="451" spans="1:48" s="38" customFormat="1" ht="16.5" x14ac:dyDescent="0.3">
      <c r="A451" s="75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5"/>
      <c r="AD451" s="75"/>
      <c r="AE451" s="7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  <c r="AP451" s="75"/>
      <c r="AQ451" s="75"/>
      <c r="AR451" s="75"/>
      <c r="AS451" s="75"/>
      <c r="AT451" s="75"/>
      <c r="AU451" s="75"/>
      <c r="AV451" s="75"/>
    </row>
    <row r="452" spans="1:48" s="38" customFormat="1" ht="16.5" x14ac:dyDescent="0.3">
      <c r="A452" s="75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5"/>
      <c r="AD452" s="75"/>
      <c r="AE452" s="7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  <c r="AP452" s="75"/>
      <c r="AQ452" s="75"/>
      <c r="AR452" s="75"/>
      <c r="AS452" s="75"/>
      <c r="AT452" s="75"/>
      <c r="AU452" s="75"/>
      <c r="AV452" s="75"/>
    </row>
    <row r="453" spans="1:48" s="38" customFormat="1" ht="16.5" x14ac:dyDescent="0.3">
      <c r="A453" s="75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5"/>
      <c r="AD453" s="75"/>
      <c r="AE453" s="7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  <c r="AP453" s="75"/>
      <c r="AQ453" s="75"/>
      <c r="AR453" s="75"/>
      <c r="AS453" s="75"/>
      <c r="AT453" s="75"/>
      <c r="AU453" s="75"/>
      <c r="AV453" s="75"/>
    </row>
    <row r="454" spans="1:48" s="38" customFormat="1" ht="16.5" x14ac:dyDescent="0.3">
      <c r="A454" s="75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5"/>
      <c r="AD454" s="75"/>
      <c r="AE454" s="7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  <c r="AP454" s="75"/>
      <c r="AQ454" s="75"/>
      <c r="AR454" s="75"/>
      <c r="AS454" s="75"/>
      <c r="AT454" s="75"/>
      <c r="AU454" s="75"/>
      <c r="AV454" s="75"/>
    </row>
    <row r="455" spans="1:48" s="38" customFormat="1" ht="16.5" x14ac:dyDescent="0.3">
      <c r="A455" s="75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5"/>
      <c r="AD455" s="75"/>
      <c r="AE455" s="7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  <c r="AP455" s="75"/>
      <c r="AQ455" s="75"/>
      <c r="AR455" s="75"/>
      <c r="AS455" s="75"/>
      <c r="AT455" s="75"/>
      <c r="AU455" s="75"/>
      <c r="AV455" s="75"/>
    </row>
    <row r="456" spans="1:48" s="38" customFormat="1" ht="16.5" x14ac:dyDescent="0.3">
      <c r="A456" s="75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5"/>
      <c r="AD456" s="75"/>
      <c r="AE456" s="7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  <c r="AP456" s="75"/>
      <c r="AQ456" s="75"/>
      <c r="AR456" s="75"/>
      <c r="AS456" s="75"/>
      <c r="AT456" s="75"/>
      <c r="AU456" s="75"/>
      <c r="AV456" s="75"/>
    </row>
    <row r="457" spans="1:48" s="38" customFormat="1" ht="16.5" x14ac:dyDescent="0.3">
      <c r="A457" s="75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5"/>
      <c r="AD457" s="75"/>
      <c r="AE457" s="7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  <c r="AP457" s="75"/>
      <c r="AQ457" s="75"/>
      <c r="AR457" s="75"/>
      <c r="AS457" s="75"/>
      <c r="AT457" s="75"/>
      <c r="AU457" s="75"/>
      <c r="AV457" s="75"/>
    </row>
    <row r="458" spans="1:48" s="38" customFormat="1" ht="16.5" x14ac:dyDescent="0.3">
      <c r="A458" s="75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5"/>
      <c r="AD458" s="75"/>
      <c r="AE458" s="7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  <c r="AP458" s="75"/>
      <c r="AQ458" s="75"/>
      <c r="AR458" s="75"/>
      <c r="AS458" s="75"/>
      <c r="AT458" s="75"/>
      <c r="AU458" s="75"/>
      <c r="AV458" s="75"/>
    </row>
    <row r="459" spans="1:48" s="38" customFormat="1" ht="16.5" x14ac:dyDescent="0.3">
      <c r="A459" s="75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5"/>
      <c r="AD459" s="75"/>
      <c r="AE459" s="7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  <c r="AP459" s="75"/>
      <c r="AQ459" s="75"/>
      <c r="AR459" s="75"/>
      <c r="AS459" s="75"/>
      <c r="AT459" s="75"/>
      <c r="AU459" s="75"/>
      <c r="AV459" s="75"/>
    </row>
    <row r="460" spans="1:48" s="38" customFormat="1" ht="16.5" x14ac:dyDescent="0.3">
      <c r="A460" s="75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5"/>
      <c r="AD460" s="75"/>
      <c r="AE460" s="7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  <c r="AP460" s="75"/>
      <c r="AQ460" s="75"/>
      <c r="AR460" s="75"/>
      <c r="AS460" s="75"/>
      <c r="AT460" s="75"/>
      <c r="AU460" s="75"/>
      <c r="AV460" s="75"/>
    </row>
    <row r="461" spans="1:48" s="38" customFormat="1" ht="16.5" x14ac:dyDescent="0.3">
      <c r="A461" s="75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5"/>
      <c r="AD461" s="75"/>
      <c r="AE461" s="7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  <c r="AP461" s="75"/>
      <c r="AQ461" s="75"/>
      <c r="AR461" s="75"/>
      <c r="AS461" s="75"/>
      <c r="AT461" s="75"/>
      <c r="AU461" s="75"/>
      <c r="AV461" s="75"/>
    </row>
    <row r="462" spans="1:48" s="38" customFormat="1" ht="16.5" x14ac:dyDescent="0.3">
      <c r="A462" s="75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5"/>
      <c r="AD462" s="75"/>
      <c r="AE462" s="7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  <c r="AP462" s="75"/>
      <c r="AQ462" s="75"/>
      <c r="AR462" s="75"/>
      <c r="AS462" s="75"/>
      <c r="AT462" s="75"/>
      <c r="AU462" s="75"/>
      <c r="AV462" s="75"/>
    </row>
    <row r="463" spans="1:48" s="38" customFormat="1" ht="16.5" x14ac:dyDescent="0.3">
      <c r="A463" s="75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5"/>
      <c r="AD463" s="75"/>
      <c r="AE463" s="7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  <c r="AP463" s="75"/>
      <c r="AQ463" s="75"/>
      <c r="AR463" s="75"/>
      <c r="AS463" s="75"/>
      <c r="AT463" s="75"/>
      <c r="AU463" s="75"/>
      <c r="AV463" s="75"/>
    </row>
    <row r="464" spans="1:48" s="38" customFormat="1" ht="16.5" x14ac:dyDescent="0.3">
      <c r="A464" s="75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5"/>
      <c r="AD464" s="75"/>
      <c r="AE464" s="7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  <c r="AP464" s="75"/>
      <c r="AQ464" s="75"/>
      <c r="AR464" s="75"/>
      <c r="AS464" s="75"/>
      <c r="AT464" s="75"/>
      <c r="AU464" s="75"/>
      <c r="AV464" s="75"/>
    </row>
    <row r="465" spans="1:48" s="38" customFormat="1" ht="16.5" x14ac:dyDescent="0.3">
      <c r="A465" s="75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5"/>
      <c r="AD465" s="75"/>
      <c r="AE465" s="7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  <c r="AP465" s="75"/>
      <c r="AQ465" s="75"/>
      <c r="AR465" s="75"/>
      <c r="AS465" s="75"/>
      <c r="AT465" s="75"/>
      <c r="AU465" s="75"/>
      <c r="AV465" s="75"/>
    </row>
    <row r="466" spans="1:48" s="38" customFormat="1" ht="16.5" x14ac:dyDescent="0.3">
      <c r="A466" s="75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5"/>
      <c r="AD466" s="75"/>
      <c r="AE466" s="7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  <c r="AP466" s="75"/>
      <c r="AQ466" s="75"/>
      <c r="AR466" s="75"/>
      <c r="AS466" s="75"/>
      <c r="AT466" s="75"/>
      <c r="AU466" s="75"/>
      <c r="AV466" s="75"/>
    </row>
    <row r="467" spans="1:48" s="38" customFormat="1" ht="16.5" x14ac:dyDescent="0.3">
      <c r="A467" s="75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5"/>
      <c r="AD467" s="75"/>
      <c r="AE467" s="7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  <c r="AP467" s="75"/>
      <c r="AQ467" s="75"/>
      <c r="AR467" s="75"/>
      <c r="AS467" s="75"/>
      <c r="AT467" s="75"/>
      <c r="AU467" s="75"/>
      <c r="AV467" s="75"/>
    </row>
    <row r="468" spans="1:48" s="38" customFormat="1" ht="16.5" x14ac:dyDescent="0.3">
      <c r="A468" s="75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5"/>
      <c r="AD468" s="75"/>
      <c r="AE468" s="7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  <c r="AP468" s="75"/>
      <c r="AQ468" s="75"/>
      <c r="AR468" s="75"/>
      <c r="AS468" s="75"/>
      <c r="AT468" s="75"/>
      <c r="AU468" s="75"/>
      <c r="AV468" s="75"/>
    </row>
    <row r="469" spans="1:48" s="38" customFormat="1" ht="16.5" x14ac:dyDescent="0.3">
      <c r="A469" s="75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5"/>
      <c r="AD469" s="75"/>
      <c r="AE469" s="7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  <c r="AP469" s="75"/>
      <c r="AQ469" s="75"/>
      <c r="AR469" s="75"/>
      <c r="AS469" s="75"/>
      <c r="AT469" s="75"/>
      <c r="AU469" s="75"/>
      <c r="AV469" s="75"/>
    </row>
    <row r="470" spans="1:48" s="38" customFormat="1" ht="16.5" x14ac:dyDescent="0.3">
      <c r="A470" s="75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5"/>
      <c r="AD470" s="75"/>
      <c r="AE470" s="7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  <c r="AP470" s="75"/>
      <c r="AQ470" s="75"/>
      <c r="AR470" s="75"/>
      <c r="AS470" s="75"/>
      <c r="AT470" s="75"/>
      <c r="AU470" s="75"/>
      <c r="AV470" s="75"/>
    </row>
    <row r="471" spans="1:48" s="38" customFormat="1" ht="16.5" x14ac:dyDescent="0.3">
      <c r="A471" s="75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5"/>
      <c r="AD471" s="75"/>
      <c r="AE471" s="7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  <c r="AP471" s="75"/>
      <c r="AQ471" s="75"/>
      <c r="AR471" s="75"/>
      <c r="AS471" s="75"/>
      <c r="AT471" s="75"/>
      <c r="AU471" s="75"/>
      <c r="AV471" s="75"/>
    </row>
    <row r="472" spans="1:48" s="38" customFormat="1" ht="16.5" x14ac:dyDescent="0.3">
      <c r="A472" s="75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5"/>
      <c r="AD472" s="75"/>
      <c r="AE472" s="7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  <c r="AP472" s="75"/>
      <c r="AQ472" s="75"/>
      <c r="AR472" s="75"/>
      <c r="AS472" s="75"/>
      <c r="AT472" s="75"/>
      <c r="AU472" s="75"/>
      <c r="AV472" s="75"/>
    </row>
    <row r="473" spans="1:48" s="38" customFormat="1" ht="16.5" x14ac:dyDescent="0.3">
      <c r="A473" s="75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5"/>
      <c r="AD473" s="75"/>
      <c r="AE473" s="7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  <c r="AP473" s="75"/>
      <c r="AQ473" s="75"/>
      <c r="AR473" s="75"/>
      <c r="AS473" s="75"/>
      <c r="AT473" s="75"/>
      <c r="AU473" s="75"/>
      <c r="AV473" s="75"/>
    </row>
    <row r="474" spans="1:48" s="38" customFormat="1" ht="16.5" x14ac:dyDescent="0.3">
      <c r="A474" s="75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5"/>
      <c r="AD474" s="75"/>
      <c r="AE474" s="7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  <c r="AP474" s="75"/>
      <c r="AQ474" s="75"/>
      <c r="AR474" s="75"/>
      <c r="AS474" s="75"/>
      <c r="AT474" s="75"/>
      <c r="AU474" s="75"/>
      <c r="AV474" s="75"/>
    </row>
    <row r="475" spans="1:48" s="38" customFormat="1" ht="16.5" x14ac:dyDescent="0.3">
      <c r="A475" s="75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5"/>
      <c r="AD475" s="75"/>
      <c r="AE475" s="7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  <c r="AP475" s="75"/>
      <c r="AQ475" s="75"/>
      <c r="AR475" s="75"/>
      <c r="AS475" s="75"/>
      <c r="AT475" s="75"/>
      <c r="AU475" s="75"/>
      <c r="AV475" s="75"/>
    </row>
    <row r="476" spans="1:48" s="38" customFormat="1" ht="16.5" x14ac:dyDescent="0.3">
      <c r="A476" s="75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5"/>
      <c r="AD476" s="75"/>
      <c r="AE476" s="7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  <c r="AP476" s="75"/>
      <c r="AQ476" s="75"/>
      <c r="AR476" s="75"/>
      <c r="AS476" s="75"/>
      <c r="AT476" s="75"/>
      <c r="AU476" s="75"/>
      <c r="AV476" s="75"/>
    </row>
    <row r="477" spans="1:48" s="38" customFormat="1" ht="16.5" x14ac:dyDescent="0.3">
      <c r="A477" s="75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5"/>
      <c r="AD477" s="75"/>
      <c r="AE477" s="7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  <c r="AP477" s="75"/>
      <c r="AQ477" s="75"/>
      <c r="AR477" s="75"/>
      <c r="AS477" s="75"/>
      <c r="AT477" s="75"/>
      <c r="AU477" s="75"/>
      <c r="AV477" s="75"/>
    </row>
    <row r="478" spans="1:48" s="38" customFormat="1" ht="16.5" x14ac:dyDescent="0.3">
      <c r="A478" s="75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5"/>
      <c r="AD478" s="75"/>
      <c r="AE478" s="7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  <c r="AP478" s="75"/>
      <c r="AQ478" s="75"/>
      <c r="AR478" s="75"/>
      <c r="AS478" s="75"/>
      <c r="AT478" s="75"/>
      <c r="AU478" s="75"/>
      <c r="AV478" s="75"/>
    </row>
    <row r="479" spans="1:48" s="38" customFormat="1" ht="16.5" x14ac:dyDescent="0.3">
      <c r="A479" s="75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5"/>
      <c r="AD479" s="75"/>
      <c r="AE479" s="7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  <c r="AP479" s="75"/>
      <c r="AQ479" s="75"/>
      <c r="AR479" s="75"/>
      <c r="AS479" s="75"/>
      <c r="AT479" s="75"/>
      <c r="AU479" s="75"/>
      <c r="AV479" s="75"/>
    </row>
    <row r="480" spans="1:48" s="38" customFormat="1" ht="16.5" x14ac:dyDescent="0.3">
      <c r="A480" s="75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5"/>
      <c r="AD480" s="75"/>
      <c r="AE480" s="7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  <c r="AP480" s="75"/>
      <c r="AQ480" s="75"/>
      <c r="AR480" s="75"/>
      <c r="AS480" s="75"/>
      <c r="AT480" s="75"/>
      <c r="AU480" s="75"/>
      <c r="AV480" s="75"/>
    </row>
    <row r="481" spans="1:48" s="38" customFormat="1" ht="16.5" x14ac:dyDescent="0.3">
      <c r="A481" s="75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5"/>
      <c r="AD481" s="75"/>
      <c r="AE481" s="7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  <c r="AP481" s="75"/>
      <c r="AQ481" s="75"/>
      <c r="AR481" s="75"/>
      <c r="AS481" s="75"/>
      <c r="AT481" s="75"/>
      <c r="AU481" s="75"/>
      <c r="AV481" s="75"/>
    </row>
    <row r="482" spans="1:48" s="38" customFormat="1" ht="16.5" x14ac:dyDescent="0.3">
      <c r="A482" s="75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5"/>
      <c r="AD482" s="75"/>
      <c r="AE482" s="7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  <c r="AP482" s="75"/>
      <c r="AQ482" s="75"/>
      <c r="AR482" s="75"/>
      <c r="AS482" s="75"/>
      <c r="AT482" s="75"/>
      <c r="AU482" s="75"/>
      <c r="AV482" s="75"/>
    </row>
    <row r="483" spans="1:48" s="38" customFormat="1" ht="16.5" x14ac:dyDescent="0.3">
      <c r="A483" s="75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5"/>
      <c r="AD483" s="75"/>
      <c r="AE483" s="7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  <c r="AP483" s="75"/>
      <c r="AQ483" s="75"/>
      <c r="AR483" s="75"/>
      <c r="AS483" s="75"/>
      <c r="AT483" s="75"/>
      <c r="AU483" s="75"/>
      <c r="AV483" s="75"/>
    </row>
    <row r="484" spans="1:48" s="38" customFormat="1" ht="16.5" x14ac:dyDescent="0.3">
      <c r="A484" s="75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5"/>
      <c r="AD484" s="75"/>
      <c r="AE484" s="7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  <c r="AP484" s="75"/>
      <c r="AQ484" s="75"/>
      <c r="AR484" s="75"/>
      <c r="AS484" s="75"/>
      <c r="AT484" s="75"/>
      <c r="AU484" s="75"/>
      <c r="AV484" s="75"/>
    </row>
    <row r="485" spans="1:48" s="38" customFormat="1" ht="16.5" x14ac:dyDescent="0.3">
      <c r="A485" s="75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5"/>
      <c r="AD485" s="75"/>
      <c r="AE485" s="7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  <c r="AP485" s="75"/>
      <c r="AQ485" s="75"/>
      <c r="AR485" s="75"/>
      <c r="AS485" s="75"/>
      <c r="AT485" s="75"/>
      <c r="AU485" s="75"/>
      <c r="AV485" s="75"/>
    </row>
    <row r="486" spans="1:48" s="38" customFormat="1" ht="16.5" x14ac:dyDescent="0.3">
      <c r="A486" s="75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5"/>
      <c r="AD486" s="75"/>
      <c r="AE486" s="7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  <c r="AP486" s="75"/>
      <c r="AQ486" s="75"/>
      <c r="AR486" s="75"/>
      <c r="AS486" s="75"/>
      <c r="AT486" s="75"/>
      <c r="AU486" s="75"/>
      <c r="AV486" s="75"/>
    </row>
    <row r="487" spans="1:48" s="38" customFormat="1" ht="16.5" x14ac:dyDescent="0.3">
      <c r="A487" s="75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5"/>
      <c r="AD487" s="75"/>
      <c r="AE487" s="7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  <c r="AP487" s="75"/>
      <c r="AQ487" s="75"/>
      <c r="AR487" s="75"/>
      <c r="AS487" s="75"/>
      <c r="AT487" s="75"/>
      <c r="AU487" s="75"/>
      <c r="AV487" s="75"/>
    </row>
    <row r="488" spans="1:48" s="38" customFormat="1" ht="16.5" x14ac:dyDescent="0.3">
      <c r="A488" s="75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5"/>
      <c r="AD488" s="75"/>
      <c r="AE488" s="7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  <c r="AP488" s="75"/>
      <c r="AQ488" s="75"/>
      <c r="AR488" s="75"/>
      <c r="AS488" s="75"/>
      <c r="AT488" s="75"/>
      <c r="AU488" s="75"/>
      <c r="AV488" s="75"/>
    </row>
    <row r="489" spans="1:48" s="38" customFormat="1" ht="16.5" x14ac:dyDescent="0.3">
      <c r="A489" s="75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5"/>
      <c r="AD489" s="75"/>
      <c r="AE489" s="7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  <c r="AP489" s="75"/>
      <c r="AQ489" s="75"/>
      <c r="AR489" s="75"/>
      <c r="AS489" s="75"/>
      <c r="AT489" s="75"/>
      <c r="AU489" s="75"/>
      <c r="AV489" s="75"/>
    </row>
    <row r="490" spans="1:48" s="38" customFormat="1" ht="16.5" x14ac:dyDescent="0.3">
      <c r="A490" s="75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5"/>
      <c r="AD490" s="75"/>
      <c r="AE490" s="7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  <c r="AP490" s="75"/>
      <c r="AQ490" s="75"/>
      <c r="AR490" s="75"/>
      <c r="AS490" s="75"/>
      <c r="AT490" s="75"/>
      <c r="AU490" s="75"/>
      <c r="AV490" s="75"/>
    </row>
    <row r="491" spans="1:48" s="38" customFormat="1" ht="16.5" x14ac:dyDescent="0.3">
      <c r="A491" s="75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5"/>
      <c r="AD491" s="75"/>
      <c r="AE491" s="7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  <c r="AP491" s="75"/>
      <c r="AQ491" s="75"/>
      <c r="AR491" s="75"/>
      <c r="AS491" s="75"/>
      <c r="AT491" s="75"/>
      <c r="AU491" s="75"/>
      <c r="AV491" s="75"/>
    </row>
    <row r="492" spans="1:48" s="38" customFormat="1" ht="16.5" x14ac:dyDescent="0.3">
      <c r="A492" s="75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5"/>
      <c r="AD492" s="75"/>
      <c r="AE492" s="7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  <c r="AP492" s="75"/>
      <c r="AQ492" s="75"/>
      <c r="AR492" s="75"/>
      <c r="AS492" s="75"/>
      <c r="AT492" s="75"/>
      <c r="AU492" s="75"/>
      <c r="AV492" s="75"/>
    </row>
    <row r="493" spans="1:48" s="38" customFormat="1" ht="16.5" x14ac:dyDescent="0.3">
      <c r="A493" s="75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5"/>
      <c r="AD493" s="75"/>
      <c r="AE493" s="7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  <c r="AP493" s="75"/>
      <c r="AQ493" s="75"/>
      <c r="AR493" s="75"/>
      <c r="AS493" s="75"/>
      <c r="AT493" s="75"/>
      <c r="AU493" s="75"/>
      <c r="AV493" s="75"/>
    </row>
    <row r="494" spans="1:48" s="38" customFormat="1" ht="16.5" x14ac:dyDescent="0.3">
      <c r="A494" s="75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5"/>
      <c r="AD494" s="75"/>
      <c r="AE494" s="7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  <c r="AP494" s="75"/>
      <c r="AQ494" s="75"/>
      <c r="AR494" s="75"/>
      <c r="AS494" s="75"/>
      <c r="AT494" s="75"/>
      <c r="AU494" s="75"/>
      <c r="AV494" s="75"/>
    </row>
    <row r="495" spans="1:48" s="38" customFormat="1" ht="16.5" x14ac:dyDescent="0.3">
      <c r="A495" s="75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5"/>
      <c r="AD495" s="75"/>
      <c r="AE495" s="7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  <c r="AP495" s="75"/>
      <c r="AQ495" s="75"/>
      <c r="AR495" s="75"/>
      <c r="AS495" s="75"/>
      <c r="AT495" s="75"/>
      <c r="AU495" s="75"/>
      <c r="AV495" s="75"/>
    </row>
    <row r="496" spans="1:48" s="38" customFormat="1" ht="16.5" x14ac:dyDescent="0.3">
      <c r="A496" s="75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5"/>
      <c r="AD496" s="75"/>
      <c r="AE496" s="7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  <c r="AP496" s="75"/>
      <c r="AQ496" s="75"/>
      <c r="AR496" s="75"/>
      <c r="AS496" s="75"/>
      <c r="AT496" s="75"/>
      <c r="AU496" s="75"/>
      <c r="AV496" s="75"/>
    </row>
    <row r="497" spans="1:48" s="38" customFormat="1" ht="16.5" x14ac:dyDescent="0.3">
      <c r="A497" s="75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5"/>
      <c r="AD497" s="75"/>
      <c r="AE497" s="7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  <c r="AP497" s="75"/>
      <c r="AQ497" s="75"/>
      <c r="AR497" s="75"/>
      <c r="AS497" s="75"/>
      <c r="AT497" s="75"/>
      <c r="AU497" s="75"/>
      <c r="AV497" s="75"/>
    </row>
    <row r="498" spans="1:48" s="38" customFormat="1" ht="16.5" x14ac:dyDescent="0.3">
      <c r="A498" s="75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5"/>
      <c r="AD498" s="75"/>
      <c r="AE498" s="7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  <c r="AP498" s="75"/>
      <c r="AQ498" s="75"/>
      <c r="AR498" s="75"/>
      <c r="AS498" s="75"/>
      <c r="AT498" s="75"/>
      <c r="AU498" s="75"/>
      <c r="AV498" s="75"/>
    </row>
    <row r="499" spans="1:48" s="38" customFormat="1" ht="16.5" x14ac:dyDescent="0.3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5"/>
      <c r="AD499" s="75"/>
      <c r="AE499" s="7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  <c r="AP499" s="75"/>
      <c r="AQ499" s="75"/>
      <c r="AR499" s="75"/>
      <c r="AS499" s="75"/>
      <c r="AT499" s="75"/>
      <c r="AU499" s="75"/>
      <c r="AV499" s="75"/>
    </row>
    <row r="500" spans="1:48" s="38" customFormat="1" ht="16.5" x14ac:dyDescent="0.3">
      <c r="A500" s="75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5"/>
      <c r="AD500" s="75"/>
      <c r="AE500" s="7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  <c r="AP500" s="75"/>
      <c r="AQ500" s="75"/>
      <c r="AR500" s="75"/>
      <c r="AS500" s="75"/>
      <c r="AT500" s="75"/>
      <c r="AU500" s="75"/>
      <c r="AV500" s="75"/>
    </row>
    <row r="501" spans="1:48" s="38" customFormat="1" ht="16.5" x14ac:dyDescent="0.3">
      <c r="A501" s="75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5"/>
      <c r="AD501" s="75"/>
      <c r="AE501" s="75"/>
      <c r="AF501" s="75"/>
      <c r="AG501" s="75"/>
      <c r="AH501" s="75"/>
      <c r="AI501" s="75"/>
      <c r="AJ501" s="75"/>
      <c r="AK501" s="75"/>
      <c r="AL501" s="75"/>
      <c r="AM501" s="75"/>
      <c r="AN501" s="75"/>
      <c r="AO501" s="75"/>
      <c r="AP501" s="75"/>
      <c r="AQ501" s="75"/>
      <c r="AR501" s="75"/>
      <c r="AS501" s="75"/>
      <c r="AT501" s="75"/>
      <c r="AU501" s="75"/>
      <c r="AV501" s="75"/>
    </row>
    <row r="502" spans="1:48" s="38" customFormat="1" ht="16.5" x14ac:dyDescent="0.3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5"/>
      <c r="AD502" s="75"/>
      <c r="AE502" s="75"/>
      <c r="AF502" s="75"/>
      <c r="AG502" s="75"/>
      <c r="AH502" s="75"/>
      <c r="AI502" s="75"/>
      <c r="AJ502" s="75"/>
      <c r="AK502" s="75"/>
      <c r="AL502" s="75"/>
      <c r="AM502" s="75"/>
      <c r="AN502" s="75"/>
      <c r="AO502" s="75"/>
      <c r="AP502" s="75"/>
      <c r="AQ502" s="75"/>
      <c r="AR502" s="75"/>
      <c r="AS502" s="75"/>
      <c r="AT502" s="75"/>
      <c r="AU502" s="75"/>
      <c r="AV502" s="75"/>
    </row>
    <row r="503" spans="1:48" s="38" customFormat="1" ht="16.5" x14ac:dyDescent="0.3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5"/>
      <c r="AD503" s="75"/>
      <c r="AE503" s="75"/>
      <c r="AF503" s="75"/>
      <c r="AG503" s="75"/>
      <c r="AH503" s="75"/>
      <c r="AI503" s="75"/>
      <c r="AJ503" s="75"/>
      <c r="AK503" s="75"/>
      <c r="AL503" s="75"/>
      <c r="AM503" s="75"/>
      <c r="AN503" s="75"/>
      <c r="AO503" s="75"/>
      <c r="AP503" s="75"/>
      <c r="AQ503" s="75"/>
      <c r="AR503" s="75"/>
      <c r="AS503" s="75"/>
      <c r="AT503" s="75"/>
      <c r="AU503" s="75"/>
      <c r="AV503" s="75"/>
    </row>
    <row r="504" spans="1:48" s="38" customFormat="1" ht="16.5" x14ac:dyDescent="0.3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5"/>
      <c r="AD504" s="75"/>
      <c r="AE504" s="75"/>
      <c r="AF504" s="75"/>
      <c r="AG504" s="75"/>
      <c r="AH504" s="75"/>
      <c r="AI504" s="75"/>
      <c r="AJ504" s="75"/>
      <c r="AK504" s="75"/>
      <c r="AL504" s="75"/>
      <c r="AM504" s="75"/>
      <c r="AN504" s="75"/>
      <c r="AO504" s="75"/>
      <c r="AP504" s="75"/>
      <c r="AQ504" s="75"/>
      <c r="AR504" s="75"/>
      <c r="AS504" s="75"/>
      <c r="AT504" s="75"/>
      <c r="AU504" s="75"/>
      <c r="AV504" s="75"/>
    </row>
    <row r="505" spans="1:48" s="38" customFormat="1" ht="16.5" x14ac:dyDescent="0.3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5"/>
      <c r="AD505" s="75"/>
      <c r="AE505" s="75"/>
      <c r="AF505" s="75"/>
      <c r="AG505" s="75"/>
      <c r="AH505" s="75"/>
      <c r="AI505" s="75"/>
      <c r="AJ505" s="75"/>
      <c r="AK505" s="75"/>
      <c r="AL505" s="75"/>
      <c r="AM505" s="75"/>
      <c r="AN505" s="75"/>
      <c r="AO505" s="75"/>
      <c r="AP505" s="75"/>
      <c r="AQ505" s="75"/>
      <c r="AR505" s="75"/>
      <c r="AS505" s="75"/>
      <c r="AT505" s="75"/>
      <c r="AU505" s="75"/>
      <c r="AV505" s="75"/>
    </row>
    <row r="506" spans="1:48" s="38" customFormat="1" ht="16.5" x14ac:dyDescent="0.3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5"/>
      <c r="AD506" s="75"/>
      <c r="AE506" s="75"/>
      <c r="AF506" s="75"/>
      <c r="AG506" s="75"/>
      <c r="AH506" s="75"/>
      <c r="AI506" s="75"/>
      <c r="AJ506" s="75"/>
      <c r="AK506" s="75"/>
      <c r="AL506" s="75"/>
      <c r="AM506" s="75"/>
      <c r="AN506" s="75"/>
      <c r="AO506" s="75"/>
      <c r="AP506" s="75"/>
      <c r="AQ506" s="75"/>
      <c r="AR506" s="75"/>
      <c r="AS506" s="75"/>
      <c r="AT506" s="75"/>
      <c r="AU506" s="75"/>
      <c r="AV506" s="75"/>
    </row>
    <row r="507" spans="1:48" s="38" customFormat="1" ht="16.5" x14ac:dyDescent="0.3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5"/>
      <c r="AD507" s="75"/>
      <c r="AE507" s="75"/>
      <c r="AF507" s="75"/>
      <c r="AG507" s="75"/>
      <c r="AH507" s="75"/>
      <c r="AI507" s="75"/>
      <c r="AJ507" s="75"/>
      <c r="AK507" s="75"/>
      <c r="AL507" s="75"/>
      <c r="AM507" s="75"/>
      <c r="AN507" s="75"/>
      <c r="AO507" s="75"/>
      <c r="AP507" s="75"/>
      <c r="AQ507" s="75"/>
      <c r="AR507" s="75"/>
      <c r="AS507" s="75"/>
      <c r="AT507" s="75"/>
      <c r="AU507" s="75"/>
      <c r="AV507" s="75"/>
    </row>
    <row r="508" spans="1:48" s="38" customFormat="1" ht="16.5" x14ac:dyDescent="0.3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5"/>
      <c r="AD508" s="75"/>
      <c r="AE508" s="75"/>
      <c r="AF508" s="75"/>
      <c r="AG508" s="75"/>
      <c r="AH508" s="75"/>
      <c r="AI508" s="75"/>
      <c r="AJ508" s="75"/>
      <c r="AK508" s="75"/>
      <c r="AL508" s="75"/>
      <c r="AM508" s="75"/>
      <c r="AN508" s="75"/>
      <c r="AO508" s="75"/>
      <c r="AP508" s="75"/>
      <c r="AQ508" s="75"/>
      <c r="AR508" s="75"/>
      <c r="AS508" s="75"/>
      <c r="AT508" s="75"/>
      <c r="AU508" s="75"/>
      <c r="AV508" s="75"/>
    </row>
    <row r="509" spans="1:48" s="38" customFormat="1" ht="16.5" x14ac:dyDescent="0.3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5"/>
      <c r="AD509" s="75"/>
      <c r="AE509" s="75"/>
      <c r="AF509" s="75"/>
      <c r="AG509" s="75"/>
      <c r="AH509" s="75"/>
      <c r="AI509" s="75"/>
      <c r="AJ509" s="75"/>
      <c r="AK509" s="75"/>
      <c r="AL509" s="75"/>
      <c r="AM509" s="75"/>
      <c r="AN509" s="75"/>
      <c r="AO509" s="75"/>
      <c r="AP509" s="75"/>
      <c r="AQ509" s="75"/>
      <c r="AR509" s="75"/>
      <c r="AS509" s="75"/>
      <c r="AT509" s="75"/>
      <c r="AU509" s="75"/>
      <c r="AV509" s="75"/>
    </row>
    <row r="510" spans="1:48" s="38" customFormat="1" ht="16.5" x14ac:dyDescent="0.3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5"/>
      <c r="AD510" s="75"/>
      <c r="AE510" s="75"/>
      <c r="AF510" s="75"/>
      <c r="AG510" s="75"/>
      <c r="AH510" s="75"/>
      <c r="AI510" s="75"/>
      <c r="AJ510" s="75"/>
      <c r="AK510" s="75"/>
      <c r="AL510" s="75"/>
      <c r="AM510" s="75"/>
      <c r="AN510" s="75"/>
      <c r="AO510" s="75"/>
      <c r="AP510" s="75"/>
      <c r="AQ510" s="75"/>
      <c r="AR510" s="75"/>
      <c r="AS510" s="75"/>
      <c r="AT510" s="75"/>
      <c r="AU510" s="75"/>
      <c r="AV510" s="75"/>
    </row>
    <row r="511" spans="1:48" s="38" customFormat="1" ht="16.5" x14ac:dyDescent="0.3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5"/>
      <c r="AD511" s="75"/>
      <c r="AE511" s="75"/>
      <c r="AF511" s="75"/>
      <c r="AG511" s="75"/>
      <c r="AH511" s="75"/>
      <c r="AI511" s="75"/>
      <c r="AJ511" s="75"/>
      <c r="AK511" s="75"/>
      <c r="AL511" s="75"/>
      <c r="AM511" s="75"/>
      <c r="AN511" s="75"/>
      <c r="AO511" s="75"/>
      <c r="AP511" s="75"/>
      <c r="AQ511" s="75"/>
      <c r="AR511" s="75"/>
      <c r="AS511" s="75"/>
      <c r="AT511" s="75"/>
      <c r="AU511" s="75"/>
      <c r="AV511" s="75"/>
    </row>
    <row r="512" spans="1:48" s="38" customFormat="1" ht="16.5" x14ac:dyDescent="0.3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5"/>
      <c r="AD512" s="75"/>
      <c r="AE512" s="75"/>
      <c r="AF512" s="75"/>
      <c r="AG512" s="75"/>
      <c r="AH512" s="75"/>
      <c r="AI512" s="75"/>
      <c r="AJ512" s="75"/>
      <c r="AK512" s="75"/>
      <c r="AL512" s="75"/>
      <c r="AM512" s="75"/>
      <c r="AN512" s="75"/>
      <c r="AO512" s="75"/>
      <c r="AP512" s="75"/>
      <c r="AQ512" s="75"/>
      <c r="AR512" s="75"/>
      <c r="AS512" s="75"/>
      <c r="AT512" s="75"/>
      <c r="AU512" s="75"/>
      <c r="AV512" s="75"/>
    </row>
    <row r="513" spans="1:48" s="38" customFormat="1" ht="16.5" x14ac:dyDescent="0.3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5"/>
      <c r="AD513" s="75"/>
      <c r="AE513" s="75"/>
      <c r="AF513" s="75"/>
      <c r="AG513" s="75"/>
      <c r="AH513" s="75"/>
      <c r="AI513" s="75"/>
      <c r="AJ513" s="75"/>
      <c r="AK513" s="75"/>
      <c r="AL513" s="75"/>
      <c r="AM513" s="75"/>
      <c r="AN513" s="75"/>
      <c r="AO513" s="75"/>
      <c r="AP513" s="75"/>
      <c r="AQ513" s="75"/>
      <c r="AR513" s="75"/>
      <c r="AS513" s="75"/>
      <c r="AT513" s="75"/>
      <c r="AU513" s="75"/>
      <c r="AV513" s="75"/>
    </row>
    <row r="514" spans="1:48" s="38" customFormat="1" ht="16.5" x14ac:dyDescent="0.3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5"/>
      <c r="AD514" s="75"/>
      <c r="AE514" s="75"/>
      <c r="AF514" s="75"/>
      <c r="AG514" s="75"/>
      <c r="AH514" s="75"/>
      <c r="AI514" s="75"/>
      <c r="AJ514" s="75"/>
      <c r="AK514" s="75"/>
      <c r="AL514" s="75"/>
      <c r="AM514" s="75"/>
      <c r="AN514" s="75"/>
      <c r="AO514" s="75"/>
      <c r="AP514" s="75"/>
      <c r="AQ514" s="75"/>
      <c r="AR514" s="75"/>
      <c r="AS514" s="75"/>
      <c r="AT514" s="75"/>
      <c r="AU514" s="75"/>
      <c r="AV514" s="75"/>
    </row>
    <row r="515" spans="1:48" s="38" customFormat="1" ht="16.5" x14ac:dyDescent="0.3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5"/>
      <c r="AD515" s="75"/>
      <c r="AE515" s="75"/>
      <c r="AF515" s="75"/>
      <c r="AG515" s="75"/>
      <c r="AH515" s="75"/>
      <c r="AI515" s="75"/>
      <c r="AJ515" s="75"/>
      <c r="AK515" s="75"/>
      <c r="AL515" s="75"/>
      <c r="AM515" s="75"/>
      <c r="AN515" s="75"/>
      <c r="AO515" s="75"/>
      <c r="AP515" s="75"/>
      <c r="AQ515" s="75"/>
      <c r="AR515" s="75"/>
      <c r="AS515" s="75"/>
      <c r="AT515" s="75"/>
      <c r="AU515" s="75"/>
      <c r="AV515" s="75"/>
    </row>
    <row r="516" spans="1:48" s="38" customFormat="1" ht="16.5" x14ac:dyDescent="0.3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5"/>
      <c r="AD516" s="75"/>
      <c r="AE516" s="75"/>
      <c r="AF516" s="75"/>
      <c r="AG516" s="75"/>
      <c r="AH516" s="75"/>
      <c r="AI516" s="75"/>
      <c r="AJ516" s="75"/>
      <c r="AK516" s="75"/>
      <c r="AL516" s="75"/>
      <c r="AM516" s="75"/>
      <c r="AN516" s="75"/>
      <c r="AO516" s="75"/>
      <c r="AP516" s="75"/>
      <c r="AQ516" s="75"/>
      <c r="AR516" s="75"/>
      <c r="AS516" s="75"/>
      <c r="AT516" s="75"/>
      <c r="AU516" s="75"/>
      <c r="AV516" s="75"/>
    </row>
    <row r="517" spans="1:48" s="38" customFormat="1" ht="16.5" x14ac:dyDescent="0.3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5"/>
      <c r="AD517" s="75"/>
      <c r="AE517" s="75"/>
      <c r="AF517" s="75"/>
      <c r="AG517" s="75"/>
      <c r="AH517" s="75"/>
      <c r="AI517" s="75"/>
      <c r="AJ517" s="75"/>
      <c r="AK517" s="75"/>
      <c r="AL517" s="75"/>
      <c r="AM517" s="75"/>
      <c r="AN517" s="75"/>
      <c r="AO517" s="75"/>
      <c r="AP517" s="75"/>
      <c r="AQ517" s="75"/>
      <c r="AR517" s="75"/>
      <c r="AS517" s="75"/>
      <c r="AT517" s="75"/>
      <c r="AU517" s="75"/>
      <c r="AV517" s="75"/>
    </row>
    <row r="518" spans="1:48" s="38" customFormat="1" ht="16.5" x14ac:dyDescent="0.3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5"/>
      <c r="AD518" s="75"/>
      <c r="AE518" s="75"/>
      <c r="AF518" s="75"/>
      <c r="AG518" s="75"/>
      <c r="AH518" s="75"/>
      <c r="AI518" s="75"/>
      <c r="AJ518" s="75"/>
      <c r="AK518" s="75"/>
      <c r="AL518" s="75"/>
      <c r="AM518" s="75"/>
      <c r="AN518" s="75"/>
      <c r="AO518" s="75"/>
      <c r="AP518" s="75"/>
      <c r="AQ518" s="75"/>
      <c r="AR518" s="75"/>
      <c r="AS518" s="75"/>
      <c r="AT518" s="75"/>
      <c r="AU518" s="75"/>
      <c r="AV518" s="75"/>
    </row>
    <row r="519" spans="1:48" s="38" customFormat="1" ht="16.5" x14ac:dyDescent="0.3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5"/>
      <c r="AD519" s="75"/>
      <c r="AE519" s="75"/>
      <c r="AF519" s="75"/>
      <c r="AG519" s="75"/>
      <c r="AH519" s="75"/>
      <c r="AI519" s="75"/>
      <c r="AJ519" s="75"/>
      <c r="AK519" s="75"/>
      <c r="AL519" s="75"/>
      <c r="AM519" s="75"/>
      <c r="AN519" s="75"/>
      <c r="AO519" s="75"/>
      <c r="AP519" s="75"/>
      <c r="AQ519" s="75"/>
      <c r="AR519" s="75"/>
      <c r="AS519" s="75"/>
      <c r="AT519" s="75"/>
      <c r="AU519" s="75"/>
      <c r="AV519" s="75"/>
    </row>
    <row r="520" spans="1:48" s="38" customFormat="1" ht="16.5" x14ac:dyDescent="0.3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5"/>
      <c r="AD520" s="75"/>
      <c r="AE520" s="75"/>
      <c r="AF520" s="75"/>
      <c r="AG520" s="75"/>
      <c r="AH520" s="75"/>
      <c r="AI520" s="75"/>
      <c r="AJ520" s="75"/>
      <c r="AK520" s="75"/>
      <c r="AL520" s="75"/>
      <c r="AM520" s="75"/>
      <c r="AN520" s="75"/>
      <c r="AO520" s="75"/>
      <c r="AP520" s="75"/>
      <c r="AQ520" s="75"/>
      <c r="AR520" s="75"/>
      <c r="AS520" s="75"/>
      <c r="AT520" s="75"/>
      <c r="AU520" s="75"/>
      <c r="AV520" s="75"/>
    </row>
    <row r="521" spans="1:48" s="38" customFormat="1" ht="16.5" x14ac:dyDescent="0.3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5"/>
      <c r="AD521" s="75"/>
      <c r="AE521" s="75"/>
      <c r="AF521" s="75"/>
      <c r="AG521" s="75"/>
      <c r="AH521" s="75"/>
      <c r="AI521" s="75"/>
      <c r="AJ521" s="75"/>
      <c r="AK521" s="75"/>
      <c r="AL521" s="75"/>
      <c r="AM521" s="75"/>
      <c r="AN521" s="75"/>
      <c r="AO521" s="75"/>
      <c r="AP521" s="75"/>
      <c r="AQ521" s="75"/>
      <c r="AR521" s="75"/>
      <c r="AS521" s="75"/>
      <c r="AT521" s="75"/>
      <c r="AU521" s="75"/>
      <c r="AV521" s="75"/>
    </row>
    <row r="522" spans="1:48" s="38" customFormat="1" ht="16.5" x14ac:dyDescent="0.3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5"/>
      <c r="AD522" s="75"/>
      <c r="AE522" s="75"/>
      <c r="AF522" s="75"/>
      <c r="AG522" s="75"/>
      <c r="AH522" s="75"/>
      <c r="AI522" s="75"/>
      <c r="AJ522" s="75"/>
      <c r="AK522" s="75"/>
      <c r="AL522" s="75"/>
      <c r="AM522" s="75"/>
      <c r="AN522" s="75"/>
      <c r="AO522" s="75"/>
      <c r="AP522" s="75"/>
      <c r="AQ522" s="75"/>
      <c r="AR522" s="75"/>
      <c r="AS522" s="75"/>
      <c r="AT522" s="75"/>
      <c r="AU522" s="75"/>
      <c r="AV522" s="75"/>
    </row>
    <row r="523" spans="1:48" s="38" customFormat="1" ht="16.5" x14ac:dyDescent="0.3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5"/>
      <c r="AD523" s="75"/>
      <c r="AE523" s="75"/>
      <c r="AF523" s="75"/>
      <c r="AG523" s="75"/>
      <c r="AH523" s="75"/>
      <c r="AI523" s="75"/>
      <c r="AJ523" s="75"/>
      <c r="AK523" s="75"/>
      <c r="AL523" s="75"/>
      <c r="AM523" s="75"/>
      <c r="AN523" s="75"/>
      <c r="AO523" s="75"/>
      <c r="AP523" s="75"/>
      <c r="AQ523" s="75"/>
      <c r="AR523" s="75"/>
      <c r="AS523" s="75"/>
      <c r="AT523" s="75"/>
      <c r="AU523" s="75"/>
      <c r="AV523" s="75"/>
    </row>
    <row r="524" spans="1:48" s="38" customFormat="1" ht="16.5" x14ac:dyDescent="0.3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5"/>
      <c r="AD524" s="75"/>
      <c r="AE524" s="75"/>
      <c r="AF524" s="75"/>
      <c r="AG524" s="75"/>
      <c r="AH524" s="75"/>
      <c r="AI524" s="75"/>
      <c r="AJ524" s="75"/>
      <c r="AK524" s="75"/>
      <c r="AL524" s="75"/>
      <c r="AM524" s="75"/>
      <c r="AN524" s="75"/>
      <c r="AO524" s="75"/>
      <c r="AP524" s="75"/>
      <c r="AQ524" s="75"/>
      <c r="AR524" s="75"/>
      <c r="AS524" s="75"/>
      <c r="AT524" s="75"/>
      <c r="AU524" s="75"/>
      <c r="AV524" s="75"/>
    </row>
    <row r="525" spans="1:48" s="38" customFormat="1" ht="16.5" x14ac:dyDescent="0.3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5"/>
      <c r="AD525" s="75"/>
      <c r="AE525" s="75"/>
      <c r="AF525" s="75"/>
      <c r="AG525" s="75"/>
      <c r="AH525" s="75"/>
      <c r="AI525" s="75"/>
      <c r="AJ525" s="75"/>
      <c r="AK525" s="75"/>
      <c r="AL525" s="75"/>
      <c r="AM525" s="75"/>
      <c r="AN525" s="75"/>
      <c r="AO525" s="75"/>
      <c r="AP525" s="75"/>
      <c r="AQ525" s="75"/>
      <c r="AR525" s="75"/>
      <c r="AS525" s="75"/>
      <c r="AT525" s="75"/>
      <c r="AU525" s="75"/>
      <c r="AV525" s="75"/>
    </row>
    <row r="526" spans="1:48" s="38" customFormat="1" ht="16.5" x14ac:dyDescent="0.3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5"/>
      <c r="AD526" s="75"/>
      <c r="AE526" s="75"/>
      <c r="AF526" s="75"/>
      <c r="AG526" s="75"/>
      <c r="AH526" s="75"/>
      <c r="AI526" s="75"/>
      <c r="AJ526" s="75"/>
      <c r="AK526" s="75"/>
      <c r="AL526" s="75"/>
      <c r="AM526" s="75"/>
      <c r="AN526" s="75"/>
      <c r="AO526" s="75"/>
      <c r="AP526" s="75"/>
      <c r="AQ526" s="75"/>
      <c r="AR526" s="75"/>
      <c r="AS526" s="75"/>
      <c r="AT526" s="75"/>
      <c r="AU526" s="75"/>
      <c r="AV526" s="75"/>
    </row>
    <row r="527" spans="1:48" s="38" customFormat="1" ht="16.5" x14ac:dyDescent="0.3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5"/>
      <c r="AD527" s="75"/>
      <c r="AE527" s="75"/>
      <c r="AF527" s="75"/>
      <c r="AG527" s="75"/>
      <c r="AH527" s="75"/>
      <c r="AI527" s="75"/>
      <c r="AJ527" s="75"/>
      <c r="AK527" s="75"/>
      <c r="AL527" s="75"/>
      <c r="AM527" s="75"/>
      <c r="AN527" s="75"/>
      <c r="AO527" s="75"/>
      <c r="AP527" s="75"/>
      <c r="AQ527" s="75"/>
      <c r="AR527" s="75"/>
      <c r="AS527" s="75"/>
      <c r="AT527" s="75"/>
      <c r="AU527" s="75"/>
      <c r="AV527" s="75"/>
    </row>
    <row r="528" spans="1:48" s="38" customFormat="1" ht="16.5" x14ac:dyDescent="0.3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5"/>
      <c r="AD528" s="75"/>
      <c r="AE528" s="75"/>
      <c r="AF528" s="75"/>
      <c r="AG528" s="75"/>
      <c r="AH528" s="75"/>
      <c r="AI528" s="75"/>
      <c r="AJ528" s="75"/>
      <c r="AK528" s="75"/>
      <c r="AL528" s="75"/>
      <c r="AM528" s="75"/>
      <c r="AN528" s="75"/>
      <c r="AO528" s="75"/>
      <c r="AP528" s="75"/>
      <c r="AQ528" s="75"/>
      <c r="AR528" s="75"/>
      <c r="AS528" s="75"/>
      <c r="AT528" s="75"/>
      <c r="AU528" s="75"/>
      <c r="AV528" s="75"/>
    </row>
    <row r="529" spans="1:48" s="38" customFormat="1" ht="16.5" x14ac:dyDescent="0.3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5"/>
      <c r="AD529" s="75"/>
      <c r="AE529" s="75"/>
      <c r="AF529" s="75"/>
      <c r="AG529" s="75"/>
      <c r="AH529" s="75"/>
      <c r="AI529" s="75"/>
      <c r="AJ529" s="75"/>
      <c r="AK529" s="75"/>
      <c r="AL529" s="75"/>
      <c r="AM529" s="75"/>
      <c r="AN529" s="75"/>
      <c r="AO529" s="75"/>
      <c r="AP529" s="75"/>
      <c r="AQ529" s="75"/>
      <c r="AR529" s="75"/>
      <c r="AS529" s="75"/>
      <c r="AT529" s="75"/>
      <c r="AU529" s="75"/>
      <c r="AV529" s="75"/>
    </row>
    <row r="530" spans="1:48" s="38" customFormat="1" ht="16.5" x14ac:dyDescent="0.3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5"/>
      <c r="AD530" s="75"/>
      <c r="AE530" s="75"/>
      <c r="AF530" s="75"/>
      <c r="AG530" s="75"/>
      <c r="AH530" s="75"/>
      <c r="AI530" s="75"/>
      <c r="AJ530" s="75"/>
      <c r="AK530" s="75"/>
      <c r="AL530" s="75"/>
      <c r="AM530" s="75"/>
      <c r="AN530" s="75"/>
      <c r="AO530" s="75"/>
      <c r="AP530" s="75"/>
      <c r="AQ530" s="75"/>
      <c r="AR530" s="75"/>
      <c r="AS530" s="75"/>
      <c r="AT530" s="75"/>
      <c r="AU530" s="75"/>
      <c r="AV530" s="75"/>
    </row>
    <row r="531" spans="1:48" s="38" customFormat="1" ht="16.5" x14ac:dyDescent="0.3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5"/>
      <c r="AD531" s="75"/>
      <c r="AE531" s="75"/>
      <c r="AF531" s="75"/>
      <c r="AG531" s="75"/>
      <c r="AH531" s="75"/>
      <c r="AI531" s="75"/>
      <c r="AJ531" s="75"/>
      <c r="AK531" s="75"/>
      <c r="AL531" s="75"/>
      <c r="AM531" s="75"/>
      <c r="AN531" s="75"/>
      <c r="AO531" s="75"/>
      <c r="AP531" s="75"/>
      <c r="AQ531" s="75"/>
      <c r="AR531" s="75"/>
      <c r="AS531" s="75"/>
      <c r="AT531" s="75"/>
      <c r="AU531" s="75"/>
      <c r="AV531" s="75"/>
    </row>
    <row r="532" spans="1:48" s="38" customFormat="1" ht="16.5" x14ac:dyDescent="0.3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5"/>
      <c r="AD532" s="75"/>
      <c r="AE532" s="75"/>
      <c r="AF532" s="75"/>
      <c r="AG532" s="75"/>
      <c r="AH532" s="75"/>
      <c r="AI532" s="75"/>
      <c r="AJ532" s="75"/>
      <c r="AK532" s="75"/>
      <c r="AL532" s="75"/>
      <c r="AM532" s="75"/>
      <c r="AN532" s="75"/>
      <c r="AO532" s="75"/>
      <c r="AP532" s="75"/>
      <c r="AQ532" s="75"/>
      <c r="AR532" s="75"/>
      <c r="AS532" s="75"/>
      <c r="AT532" s="75"/>
      <c r="AU532" s="75"/>
      <c r="AV532" s="75"/>
    </row>
    <row r="533" spans="1:48" s="38" customFormat="1" ht="16.5" x14ac:dyDescent="0.3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5"/>
      <c r="AD533" s="75"/>
      <c r="AE533" s="75"/>
      <c r="AF533" s="75"/>
      <c r="AG533" s="75"/>
      <c r="AH533" s="75"/>
      <c r="AI533" s="75"/>
      <c r="AJ533" s="75"/>
      <c r="AK533" s="75"/>
      <c r="AL533" s="75"/>
      <c r="AM533" s="75"/>
      <c r="AN533" s="75"/>
      <c r="AO533" s="75"/>
      <c r="AP533" s="75"/>
      <c r="AQ533" s="75"/>
      <c r="AR533" s="75"/>
      <c r="AS533" s="75"/>
      <c r="AT533" s="75"/>
      <c r="AU533" s="75"/>
      <c r="AV533" s="75"/>
    </row>
    <row r="534" spans="1:48" s="38" customFormat="1" ht="16.5" x14ac:dyDescent="0.3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5"/>
      <c r="AD534" s="75"/>
      <c r="AE534" s="75"/>
      <c r="AF534" s="75"/>
      <c r="AG534" s="75"/>
      <c r="AH534" s="75"/>
      <c r="AI534" s="75"/>
      <c r="AJ534" s="75"/>
      <c r="AK534" s="75"/>
      <c r="AL534" s="75"/>
      <c r="AM534" s="75"/>
      <c r="AN534" s="75"/>
      <c r="AO534" s="75"/>
      <c r="AP534" s="75"/>
      <c r="AQ534" s="75"/>
      <c r="AR534" s="75"/>
      <c r="AS534" s="75"/>
      <c r="AT534" s="75"/>
      <c r="AU534" s="75"/>
      <c r="AV534" s="75"/>
    </row>
    <row r="535" spans="1:48" s="38" customFormat="1" ht="16.5" x14ac:dyDescent="0.3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5"/>
      <c r="AD535" s="75"/>
      <c r="AE535" s="75"/>
      <c r="AF535" s="75"/>
      <c r="AG535" s="75"/>
      <c r="AH535" s="75"/>
      <c r="AI535" s="75"/>
      <c r="AJ535" s="75"/>
      <c r="AK535" s="75"/>
      <c r="AL535" s="75"/>
      <c r="AM535" s="75"/>
      <c r="AN535" s="75"/>
      <c r="AO535" s="75"/>
      <c r="AP535" s="75"/>
      <c r="AQ535" s="75"/>
      <c r="AR535" s="75"/>
      <c r="AS535" s="75"/>
      <c r="AT535" s="75"/>
      <c r="AU535" s="75"/>
      <c r="AV535" s="75"/>
    </row>
    <row r="536" spans="1:48" s="38" customFormat="1" ht="16.5" x14ac:dyDescent="0.3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5"/>
      <c r="AD536" s="75"/>
      <c r="AE536" s="75"/>
      <c r="AF536" s="75"/>
      <c r="AG536" s="75"/>
      <c r="AH536" s="75"/>
      <c r="AI536" s="75"/>
      <c r="AJ536" s="75"/>
      <c r="AK536" s="75"/>
      <c r="AL536" s="75"/>
      <c r="AM536" s="75"/>
      <c r="AN536" s="75"/>
      <c r="AO536" s="75"/>
      <c r="AP536" s="75"/>
      <c r="AQ536" s="75"/>
      <c r="AR536" s="75"/>
      <c r="AS536" s="75"/>
      <c r="AT536" s="75"/>
      <c r="AU536" s="75"/>
      <c r="AV536" s="75"/>
    </row>
    <row r="537" spans="1:48" s="38" customFormat="1" ht="16.5" x14ac:dyDescent="0.3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5"/>
      <c r="AD537" s="75"/>
      <c r="AE537" s="75"/>
      <c r="AF537" s="75"/>
      <c r="AG537" s="75"/>
      <c r="AH537" s="75"/>
      <c r="AI537" s="75"/>
      <c r="AJ537" s="75"/>
      <c r="AK537" s="75"/>
      <c r="AL537" s="75"/>
      <c r="AM537" s="75"/>
      <c r="AN537" s="75"/>
      <c r="AO537" s="75"/>
      <c r="AP537" s="75"/>
      <c r="AQ537" s="75"/>
      <c r="AR537" s="75"/>
      <c r="AS537" s="75"/>
      <c r="AT537" s="75"/>
      <c r="AU537" s="75"/>
      <c r="AV537" s="75"/>
    </row>
    <row r="538" spans="1:48" s="38" customFormat="1" ht="16.5" x14ac:dyDescent="0.3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5"/>
      <c r="AD538" s="75"/>
      <c r="AE538" s="75"/>
      <c r="AF538" s="75"/>
      <c r="AG538" s="75"/>
      <c r="AH538" s="75"/>
      <c r="AI538" s="75"/>
      <c r="AJ538" s="75"/>
      <c r="AK538" s="75"/>
      <c r="AL538" s="75"/>
      <c r="AM538" s="75"/>
      <c r="AN538" s="75"/>
      <c r="AO538" s="75"/>
      <c r="AP538" s="75"/>
      <c r="AQ538" s="75"/>
      <c r="AR538" s="75"/>
      <c r="AS538" s="75"/>
      <c r="AT538" s="75"/>
      <c r="AU538" s="75"/>
      <c r="AV538" s="75"/>
    </row>
    <row r="539" spans="1:48" s="38" customFormat="1" ht="16.5" x14ac:dyDescent="0.3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5"/>
      <c r="AD539" s="75"/>
      <c r="AE539" s="75"/>
      <c r="AF539" s="75"/>
      <c r="AG539" s="75"/>
      <c r="AH539" s="75"/>
      <c r="AI539" s="75"/>
      <c r="AJ539" s="75"/>
      <c r="AK539" s="75"/>
      <c r="AL539" s="75"/>
      <c r="AM539" s="75"/>
      <c r="AN539" s="75"/>
      <c r="AO539" s="75"/>
      <c r="AP539" s="75"/>
      <c r="AQ539" s="75"/>
      <c r="AR539" s="75"/>
      <c r="AS539" s="75"/>
      <c r="AT539" s="75"/>
      <c r="AU539" s="75"/>
      <c r="AV539" s="75"/>
    </row>
    <row r="540" spans="1:48" s="38" customFormat="1" ht="16.5" x14ac:dyDescent="0.3">
      <c r="A540" s="75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5"/>
      <c r="AD540" s="75"/>
      <c r="AE540" s="75"/>
      <c r="AF540" s="75"/>
      <c r="AG540" s="75"/>
      <c r="AH540" s="75"/>
      <c r="AI540" s="75"/>
      <c r="AJ540" s="75"/>
      <c r="AK540" s="75"/>
      <c r="AL540" s="75"/>
      <c r="AM540" s="75"/>
      <c r="AN540" s="75"/>
      <c r="AO540" s="75"/>
      <c r="AP540" s="75"/>
      <c r="AQ540" s="75"/>
      <c r="AR540" s="75"/>
      <c r="AS540" s="75"/>
      <c r="AT540" s="75"/>
      <c r="AU540" s="75"/>
      <c r="AV540" s="75"/>
    </row>
    <row r="541" spans="1:48" s="38" customFormat="1" ht="16.5" x14ac:dyDescent="0.3">
      <c r="A541" s="75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5"/>
      <c r="AD541" s="75"/>
      <c r="AE541" s="75"/>
      <c r="AF541" s="75"/>
      <c r="AG541" s="75"/>
      <c r="AH541" s="75"/>
      <c r="AI541" s="75"/>
      <c r="AJ541" s="75"/>
      <c r="AK541" s="75"/>
      <c r="AL541" s="75"/>
      <c r="AM541" s="75"/>
      <c r="AN541" s="75"/>
      <c r="AO541" s="75"/>
      <c r="AP541" s="75"/>
      <c r="AQ541" s="75"/>
      <c r="AR541" s="75"/>
      <c r="AS541" s="75"/>
      <c r="AT541" s="75"/>
      <c r="AU541" s="75"/>
      <c r="AV541" s="75"/>
    </row>
    <row r="542" spans="1:48" s="38" customFormat="1" ht="16.5" x14ac:dyDescent="0.3">
      <c r="A542" s="75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5"/>
      <c r="AD542" s="75"/>
      <c r="AE542" s="75"/>
      <c r="AF542" s="75"/>
      <c r="AG542" s="75"/>
      <c r="AH542" s="75"/>
      <c r="AI542" s="75"/>
      <c r="AJ542" s="75"/>
      <c r="AK542" s="75"/>
      <c r="AL542" s="75"/>
      <c r="AM542" s="75"/>
      <c r="AN542" s="75"/>
      <c r="AO542" s="75"/>
      <c r="AP542" s="75"/>
      <c r="AQ542" s="75"/>
      <c r="AR542" s="75"/>
      <c r="AS542" s="75"/>
      <c r="AT542" s="75"/>
      <c r="AU542" s="75"/>
      <c r="AV542" s="75"/>
    </row>
    <row r="543" spans="1:48" s="38" customFormat="1" ht="16.5" x14ac:dyDescent="0.3">
      <c r="A543" s="75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5"/>
      <c r="AD543" s="75"/>
      <c r="AE543" s="75"/>
      <c r="AF543" s="75"/>
      <c r="AG543" s="75"/>
      <c r="AH543" s="75"/>
      <c r="AI543" s="75"/>
      <c r="AJ543" s="75"/>
      <c r="AK543" s="75"/>
      <c r="AL543" s="75"/>
      <c r="AM543" s="75"/>
      <c r="AN543" s="75"/>
      <c r="AO543" s="75"/>
      <c r="AP543" s="75"/>
      <c r="AQ543" s="75"/>
      <c r="AR543" s="75"/>
      <c r="AS543" s="75"/>
      <c r="AT543" s="75"/>
      <c r="AU543" s="75"/>
      <c r="AV543" s="75"/>
    </row>
    <row r="544" spans="1:48" s="38" customFormat="1" ht="16.5" x14ac:dyDescent="0.3">
      <c r="A544" s="75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5"/>
      <c r="AD544" s="75"/>
      <c r="AE544" s="75"/>
      <c r="AF544" s="75"/>
      <c r="AG544" s="75"/>
      <c r="AH544" s="75"/>
      <c r="AI544" s="75"/>
      <c r="AJ544" s="75"/>
      <c r="AK544" s="75"/>
      <c r="AL544" s="75"/>
      <c r="AM544" s="75"/>
      <c r="AN544" s="75"/>
      <c r="AO544" s="75"/>
      <c r="AP544" s="75"/>
      <c r="AQ544" s="75"/>
      <c r="AR544" s="75"/>
      <c r="AS544" s="75"/>
      <c r="AT544" s="75"/>
      <c r="AU544" s="75"/>
      <c r="AV544" s="75"/>
    </row>
    <row r="545" spans="1:48" s="38" customFormat="1" ht="16.5" x14ac:dyDescent="0.3">
      <c r="A545" s="75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5"/>
      <c r="AD545" s="75"/>
      <c r="AE545" s="75"/>
      <c r="AF545" s="75"/>
      <c r="AG545" s="75"/>
      <c r="AH545" s="75"/>
      <c r="AI545" s="75"/>
      <c r="AJ545" s="75"/>
      <c r="AK545" s="75"/>
      <c r="AL545" s="75"/>
      <c r="AM545" s="75"/>
      <c r="AN545" s="75"/>
      <c r="AO545" s="75"/>
      <c r="AP545" s="75"/>
      <c r="AQ545" s="75"/>
      <c r="AR545" s="75"/>
      <c r="AS545" s="75"/>
      <c r="AT545" s="75"/>
      <c r="AU545" s="75"/>
      <c r="AV545" s="75"/>
    </row>
    <row r="546" spans="1:48" s="38" customFormat="1" ht="16.5" x14ac:dyDescent="0.3">
      <c r="A546" s="75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5"/>
      <c r="AD546" s="75"/>
      <c r="AE546" s="75"/>
      <c r="AF546" s="75"/>
      <c r="AG546" s="75"/>
      <c r="AH546" s="75"/>
      <c r="AI546" s="75"/>
      <c r="AJ546" s="75"/>
      <c r="AK546" s="75"/>
      <c r="AL546" s="75"/>
      <c r="AM546" s="75"/>
      <c r="AN546" s="75"/>
      <c r="AO546" s="75"/>
      <c r="AP546" s="75"/>
      <c r="AQ546" s="75"/>
      <c r="AR546" s="75"/>
      <c r="AS546" s="75"/>
      <c r="AT546" s="75"/>
      <c r="AU546" s="75"/>
      <c r="AV546" s="75"/>
    </row>
    <row r="547" spans="1:48" s="38" customFormat="1" ht="16.5" x14ac:dyDescent="0.3">
      <c r="A547" s="75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5"/>
      <c r="AD547" s="75"/>
      <c r="AE547" s="75"/>
      <c r="AF547" s="75"/>
      <c r="AG547" s="75"/>
      <c r="AH547" s="75"/>
      <c r="AI547" s="75"/>
      <c r="AJ547" s="75"/>
      <c r="AK547" s="75"/>
      <c r="AL547" s="75"/>
      <c r="AM547" s="75"/>
      <c r="AN547" s="75"/>
      <c r="AO547" s="75"/>
      <c r="AP547" s="75"/>
      <c r="AQ547" s="75"/>
      <c r="AR547" s="75"/>
      <c r="AS547" s="75"/>
      <c r="AT547" s="75"/>
      <c r="AU547" s="75"/>
      <c r="AV547" s="75"/>
    </row>
    <row r="548" spans="1:48" s="38" customFormat="1" ht="16.5" x14ac:dyDescent="0.3">
      <c r="A548" s="75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5"/>
      <c r="AD548" s="75"/>
      <c r="AE548" s="75"/>
      <c r="AF548" s="75"/>
      <c r="AG548" s="75"/>
      <c r="AH548" s="75"/>
      <c r="AI548" s="75"/>
      <c r="AJ548" s="75"/>
      <c r="AK548" s="75"/>
      <c r="AL548" s="75"/>
      <c r="AM548" s="75"/>
      <c r="AN548" s="75"/>
      <c r="AO548" s="75"/>
      <c r="AP548" s="75"/>
      <c r="AQ548" s="75"/>
      <c r="AR548" s="75"/>
      <c r="AS548" s="75"/>
      <c r="AT548" s="75"/>
      <c r="AU548" s="75"/>
      <c r="AV548" s="75"/>
    </row>
    <row r="549" spans="1:48" s="38" customFormat="1" ht="16.5" x14ac:dyDescent="0.3">
      <c r="A549" s="75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5"/>
      <c r="AD549" s="75"/>
      <c r="AE549" s="75"/>
      <c r="AF549" s="75"/>
      <c r="AG549" s="75"/>
      <c r="AH549" s="75"/>
      <c r="AI549" s="75"/>
      <c r="AJ549" s="75"/>
      <c r="AK549" s="75"/>
      <c r="AL549" s="75"/>
      <c r="AM549" s="75"/>
      <c r="AN549" s="75"/>
      <c r="AO549" s="75"/>
      <c r="AP549" s="75"/>
      <c r="AQ549" s="75"/>
      <c r="AR549" s="75"/>
      <c r="AS549" s="75"/>
      <c r="AT549" s="75"/>
      <c r="AU549" s="75"/>
      <c r="AV549" s="75"/>
    </row>
    <row r="550" spans="1:48" s="38" customFormat="1" ht="16.5" x14ac:dyDescent="0.3">
      <c r="A550" s="75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5"/>
      <c r="AD550" s="75"/>
      <c r="AE550" s="75"/>
      <c r="AF550" s="75"/>
      <c r="AG550" s="75"/>
      <c r="AH550" s="75"/>
      <c r="AI550" s="75"/>
      <c r="AJ550" s="75"/>
      <c r="AK550" s="75"/>
      <c r="AL550" s="75"/>
      <c r="AM550" s="75"/>
      <c r="AN550" s="75"/>
      <c r="AO550" s="75"/>
      <c r="AP550" s="75"/>
      <c r="AQ550" s="75"/>
      <c r="AR550" s="75"/>
      <c r="AS550" s="75"/>
      <c r="AT550" s="75"/>
      <c r="AU550" s="75"/>
      <c r="AV550" s="75"/>
    </row>
    <row r="551" spans="1:48" s="38" customFormat="1" ht="16.5" x14ac:dyDescent="0.3">
      <c r="A551" s="75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5"/>
      <c r="AD551" s="75"/>
      <c r="AE551" s="75"/>
      <c r="AF551" s="75"/>
      <c r="AG551" s="75"/>
      <c r="AH551" s="75"/>
      <c r="AI551" s="75"/>
      <c r="AJ551" s="75"/>
      <c r="AK551" s="75"/>
      <c r="AL551" s="75"/>
      <c r="AM551" s="75"/>
      <c r="AN551" s="75"/>
      <c r="AO551" s="75"/>
      <c r="AP551" s="75"/>
      <c r="AQ551" s="75"/>
      <c r="AR551" s="75"/>
      <c r="AS551" s="75"/>
      <c r="AT551" s="75"/>
      <c r="AU551" s="75"/>
      <c r="AV551" s="75"/>
    </row>
    <row r="552" spans="1:48" s="38" customFormat="1" ht="16.5" x14ac:dyDescent="0.3">
      <c r="A552" s="75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5"/>
      <c r="AD552" s="75"/>
      <c r="AE552" s="75"/>
      <c r="AF552" s="75"/>
      <c r="AG552" s="75"/>
      <c r="AH552" s="75"/>
      <c r="AI552" s="75"/>
      <c r="AJ552" s="75"/>
      <c r="AK552" s="75"/>
      <c r="AL552" s="75"/>
      <c r="AM552" s="75"/>
      <c r="AN552" s="75"/>
      <c r="AO552" s="75"/>
      <c r="AP552" s="75"/>
      <c r="AQ552" s="75"/>
      <c r="AR552" s="75"/>
      <c r="AS552" s="75"/>
      <c r="AT552" s="75"/>
      <c r="AU552" s="75"/>
      <c r="AV552" s="75"/>
    </row>
    <row r="553" spans="1:48" s="38" customFormat="1" ht="16.5" x14ac:dyDescent="0.3">
      <c r="A553" s="75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5"/>
      <c r="AD553" s="75"/>
      <c r="AE553" s="75"/>
      <c r="AF553" s="75"/>
      <c r="AG553" s="75"/>
      <c r="AH553" s="75"/>
      <c r="AI553" s="75"/>
      <c r="AJ553" s="75"/>
      <c r="AK553" s="75"/>
      <c r="AL553" s="75"/>
      <c r="AM553" s="75"/>
      <c r="AN553" s="75"/>
      <c r="AO553" s="75"/>
      <c r="AP553" s="75"/>
      <c r="AQ553" s="75"/>
      <c r="AR553" s="75"/>
      <c r="AS553" s="75"/>
      <c r="AT553" s="75"/>
      <c r="AU553" s="75"/>
      <c r="AV553" s="75"/>
    </row>
    <row r="554" spans="1:48" s="38" customFormat="1" ht="16.5" x14ac:dyDescent="0.3">
      <c r="A554" s="75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5"/>
      <c r="AD554" s="75"/>
      <c r="AE554" s="75"/>
      <c r="AF554" s="75"/>
      <c r="AG554" s="75"/>
      <c r="AH554" s="75"/>
      <c r="AI554" s="75"/>
      <c r="AJ554" s="75"/>
      <c r="AK554" s="75"/>
      <c r="AL554" s="75"/>
      <c r="AM554" s="75"/>
      <c r="AN554" s="75"/>
      <c r="AO554" s="75"/>
      <c r="AP554" s="75"/>
      <c r="AQ554" s="75"/>
      <c r="AR554" s="75"/>
      <c r="AS554" s="75"/>
      <c r="AT554" s="75"/>
      <c r="AU554" s="75"/>
      <c r="AV554" s="75"/>
    </row>
    <row r="555" spans="1:48" s="38" customFormat="1" ht="16.5" x14ac:dyDescent="0.3">
      <c r="A555" s="75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5"/>
      <c r="AD555" s="75"/>
      <c r="AE555" s="75"/>
      <c r="AF555" s="75"/>
      <c r="AG555" s="75"/>
      <c r="AH555" s="75"/>
      <c r="AI555" s="75"/>
      <c r="AJ555" s="75"/>
      <c r="AK555" s="75"/>
      <c r="AL555" s="75"/>
      <c r="AM555" s="75"/>
      <c r="AN555" s="75"/>
      <c r="AO555" s="75"/>
      <c r="AP555" s="75"/>
      <c r="AQ555" s="75"/>
      <c r="AR555" s="75"/>
      <c r="AS555" s="75"/>
      <c r="AT555" s="75"/>
      <c r="AU555" s="75"/>
      <c r="AV555" s="75"/>
    </row>
    <row r="556" spans="1:48" s="38" customFormat="1" ht="16.5" x14ac:dyDescent="0.3">
      <c r="A556" s="75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5"/>
      <c r="AD556" s="75"/>
      <c r="AE556" s="75"/>
      <c r="AF556" s="75"/>
      <c r="AG556" s="75"/>
      <c r="AH556" s="75"/>
      <c r="AI556" s="75"/>
      <c r="AJ556" s="75"/>
      <c r="AK556" s="75"/>
      <c r="AL556" s="75"/>
      <c r="AM556" s="75"/>
      <c r="AN556" s="75"/>
      <c r="AO556" s="75"/>
      <c r="AP556" s="75"/>
      <c r="AQ556" s="75"/>
      <c r="AR556" s="75"/>
      <c r="AS556" s="75"/>
      <c r="AT556" s="75"/>
      <c r="AU556" s="75"/>
      <c r="AV556" s="75"/>
    </row>
    <row r="557" spans="1:48" s="38" customFormat="1" ht="16.5" x14ac:dyDescent="0.3">
      <c r="A557" s="75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5"/>
      <c r="AD557" s="75"/>
      <c r="AE557" s="75"/>
      <c r="AF557" s="75"/>
      <c r="AG557" s="75"/>
      <c r="AH557" s="75"/>
      <c r="AI557" s="75"/>
      <c r="AJ557" s="75"/>
      <c r="AK557" s="75"/>
      <c r="AL557" s="75"/>
      <c r="AM557" s="75"/>
      <c r="AN557" s="75"/>
      <c r="AO557" s="75"/>
      <c r="AP557" s="75"/>
      <c r="AQ557" s="75"/>
      <c r="AR557" s="75"/>
      <c r="AS557" s="75"/>
      <c r="AT557" s="75"/>
      <c r="AU557" s="75"/>
      <c r="AV557" s="75"/>
    </row>
    <row r="558" spans="1:48" s="38" customFormat="1" ht="16.5" x14ac:dyDescent="0.3">
      <c r="A558" s="75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5"/>
      <c r="AD558" s="75"/>
      <c r="AE558" s="75"/>
      <c r="AF558" s="75"/>
      <c r="AG558" s="75"/>
      <c r="AH558" s="75"/>
      <c r="AI558" s="75"/>
      <c r="AJ558" s="75"/>
      <c r="AK558" s="75"/>
      <c r="AL558" s="75"/>
      <c r="AM558" s="75"/>
      <c r="AN558" s="75"/>
      <c r="AO558" s="75"/>
      <c r="AP558" s="75"/>
      <c r="AQ558" s="75"/>
      <c r="AR558" s="75"/>
      <c r="AS558" s="75"/>
      <c r="AT558" s="75"/>
      <c r="AU558" s="75"/>
      <c r="AV558" s="75"/>
    </row>
    <row r="559" spans="1:48" s="38" customFormat="1" ht="16.5" x14ac:dyDescent="0.3">
      <c r="A559" s="75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5"/>
      <c r="AD559" s="75"/>
      <c r="AE559" s="75"/>
      <c r="AF559" s="75"/>
      <c r="AG559" s="75"/>
      <c r="AH559" s="75"/>
      <c r="AI559" s="75"/>
      <c r="AJ559" s="75"/>
      <c r="AK559" s="75"/>
      <c r="AL559" s="75"/>
      <c r="AM559" s="75"/>
      <c r="AN559" s="75"/>
      <c r="AO559" s="75"/>
      <c r="AP559" s="75"/>
      <c r="AQ559" s="75"/>
      <c r="AR559" s="75"/>
      <c r="AS559" s="75"/>
      <c r="AT559" s="75"/>
      <c r="AU559" s="75"/>
      <c r="AV559" s="75"/>
    </row>
    <row r="560" spans="1:48" s="38" customFormat="1" ht="16.5" x14ac:dyDescent="0.3">
      <c r="A560" s="75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5"/>
      <c r="AD560" s="75"/>
      <c r="AE560" s="75"/>
      <c r="AF560" s="75"/>
      <c r="AG560" s="75"/>
      <c r="AH560" s="75"/>
      <c r="AI560" s="75"/>
      <c r="AJ560" s="75"/>
      <c r="AK560" s="75"/>
      <c r="AL560" s="75"/>
      <c r="AM560" s="75"/>
      <c r="AN560" s="75"/>
      <c r="AO560" s="75"/>
      <c r="AP560" s="75"/>
      <c r="AQ560" s="75"/>
      <c r="AR560" s="75"/>
      <c r="AS560" s="75"/>
      <c r="AT560" s="75"/>
      <c r="AU560" s="75"/>
      <c r="AV560" s="75"/>
    </row>
    <row r="561" spans="1:48" s="38" customFormat="1" ht="16.5" x14ac:dyDescent="0.3">
      <c r="A561" s="75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5"/>
      <c r="AD561" s="75"/>
      <c r="AE561" s="75"/>
      <c r="AF561" s="75"/>
      <c r="AG561" s="75"/>
      <c r="AH561" s="75"/>
      <c r="AI561" s="75"/>
      <c r="AJ561" s="75"/>
      <c r="AK561" s="75"/>
      <c r="AL561" s="75"/>
      <c r="AM561" s="75"/>
      <c r="AN561" s="75"/>
      <c r="AO561" s="75"/>
      <c r="AP561" s="75"/>
      <c r="AQ561" s="75"/>
      <c r="AR561" s="75"/>
      <c r="AS561" s="75"/>
      <c r="AT561" s="75"/>
      <c r="AU561" s="75"/>
      <c r="AV561" s="75"/>
    </row>
    <row r="562" spans="1:48" s="38" customFormat="1" ht="16.5" x14ac:dyDescent="0.3">
      <c r="A562" s="75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5"/>
      <c r="AD562" s="75"/>
      <c r="AE562" s="75"/>
      <c r="AF562" s="75"/>
      <c r="AG562" s="75"/>
      <c r="AH562" s="75"/>
      <c r="AI562" s="75"/>
      <c r="AJ562" s="75"/>
      <c r="AK562" s="75"/>
      <c r="AL562" s="75"/>
      <c r="AM562" s="75"/>
      <c r="AN562" s="75"/>
      <c r="AO562" s="75"/>
      <c r="AP562" s="75"/>
      <c r="AQ562" s="75"/>
      <c r="AR562" s="75"/>
      <c r="AS562" s="75"/>
      <c r="AT562" s="75"/>
      <c r="AU562" s="75"/>
      <c r="AV562" s="75"/>
    </row>
    <row r="563" spans="1:48" s="38" customFormat="1" ht="16.5" x14ac:dyDescent="0.3">
      <c r="A563" s="75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5"/>
      <c r="AD563" s="75"/>
      <c r="AE563" s="75"/>
      <c r="AF563" s="75"/>
      <c r="AG563" s="75"/>
      <c r="AH563" s="75"/>
      <c r="AI563" s="75"/>
      <c r="AJ563" s="75"/>
      <c r="AK563" s="75"/>
      <c r="AL563" s="75"/>
      <c r="AM563" s="75"/>
      <c r="AN563" s="75"/>
      <c r="AO563" s="75"/>
      <c r="AP563" s="75"/>
      <c r="AQ563" s="75"/>
      <c r="AR563" s="75"/>
      <c r="AS563" s="75"/>
      <c r="AT563" s="75"/>
      <c r="AU563" s="75"/>
      <c r="AV563" s="75"/>
    </row>
    <row r="564" spans="1:48" s="38" customFormat="1" ht="16.5" x14ac:dyDescent="0.3">
      <c r="A564" s="75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5"/>
      <c r="AD564" s="75"/>
      <c r="AE564" s="75"/>
      <c r="AF564" s="75"/>
      <c r="AG564" s="75"/>
      <c r="AH564" s="75"/>
      <c r="AI564" s="75"/>
      <c r="AJ564" s="75"/>
      <c r="AK564" s="75"/>
      <c r="AL564" s="75"/>
      <c r="AM564" s="75"/>
      <c r="AN564" s="75"/>
      <c r="AO564" s="75"/>
      <c r="AP564" s="75"/>
      <c r="AQ564" s="75"/>
      <c r="AR564" s="75"/>
      <c r="AS564" s="75"/>
      <c r="AT564" s="75"/>
      <c r="AU564" s="75"/>
      <c r="AV564" s="75"/>
    </row>
    <row r="565" spans="1:48" s="38" customFormat="1" ht="16.5" x14ac:dyDescent="0.3">
      <c r="A565" s="75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5"/>
      <c r="AD565" s="75"/>
      <c r="AE565" s="75"/>
      <c r="AF565" s="75"/>
      <c r="AG565" s="75"/>
      <c r="AH565" s="75"/>
      <c r="AI565" s="75"/>
      <c r="AJ565" s="75"/>
      <c r="AK565" s="75"/>
      <c r="AL565" s="75"/>
      <c r="AM565" s="75"/>
      <c r="AN565" s="75"/>
      <c r="AO565" s="75"/>
      <c r="AP565" s="75"/>
      <c r="AQ565" s="75"/>
      <c r="AR565" s="75"/>
      <c r="AS565" s="75"/>
      <c r="AT565" s="75"/>
      <c r="AU565" s="75"/>
      <c r="AV565" s="75"/>
    </row>
    <row r="566" spans="1:48" s="38" customFormat="1" ht="16.5" x14ac:dyDescent="0.3">
      <c r="A566" s="75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5"/>
      <c r="AD566" s="75"/>
      <c r="AE566" s="75"/>
      <c r="AF566" s="75"/>
      <c r="AG566" s="75"/>
      <c r="AH566" s="75"/>
      <c r="AI566" s="75"/>
      <c r="AJ566" s="75"/>
      <c r="AK566" s="75"/>
      <c r="AL566" s="75"/>
      <c r="AM566" s="75"/>
      <c r="AN566" s="75"/>
      <c r="AO566" s="75"/>
      <c r="AP566" s="75"/>
      <c r="AQ566" s="75"/>
      <c r="AR566" s="75"/>
      <c r="AS566" s="75"/>
      <c r="AT566" s="75"/>
      <c r="AU566" s="75"/>
      <c r="AV566" s="75"/>
    </row>
    <row r="567" spans="1:48" s="38" customFormat="1" ht="16.5" x14ac:dyDescent="0.3">
      <c r="A567" s="75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5"/>
      <c r="AD567" s="75"/>
      <c r="AE567" s="75"/>
      <c r="AF567" s="75"/>
      <c r="AG567" s="75"/>
      <c r="AH567" s="75"/>
      <c r="AI567" s="75"/>
      <c r="AJ567" s="75"/>
      <c r="AK567" s="75"/>
      <c r="AL567" s="75"/>
      <c r="AM567" s="75"/>
      <c r="AN567" s="75"/>
      <c r="AO567" s="75"/>
      <c r="AP567" s="75"/>
      <c r="AQ567" s="75"/>
      <c r="AR567" s="75"/>
      <c r="AS567" s="75"/>
      <c r="AT567" s="75"/>
      <c r="AU567" s="75"/>
      <c r="AV567" s="75"/>
    </row>
    <row r="568" spans="1:48" s="38" customFormat="1" ht="16.5" x14ac:dyDescent="0.3">
      <c r="A568" s="75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5"/>
      <c r="AD568" s="75"/>
      <c r="AE568" s="75"/>
      <c r="AF568" s="75"/>
      <c r="AG568" s="75"/>
      <c r="AH568" s="75"/>
      <c r="AI568" s="75"/>
      <c r="AJ568" s="75"/>
      <c r="AK568" s="75"/>
      <c r="AL568" s="75"/>
      <c r="AM568" s="75"/>
      <c r="AN568" s="75"/>
      <c r="AO568" s="75"/>
      <c r="AP568" s="75"/>
      <c r="AQ568" s="75"/>
      <c r="AR568" s="75"/>
      <c r="AS568" s="75"/>
      <c r="AT568" s="75"/>
      <c r="AU568" s="75"/>
      <c r="AV568" s="75"/>
    </row>
    <row r="569" spans="1:48" s="38" customFormat="1" ht="16.5" x14ac:dyDescent="0.3">
      <c r="A569" s="75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5"/>
      <c r="AD569" s="75"/>
      <c r="AE569" s="75"/>
      <c r="AF569" s="75"/>
      <c r="AG569" s="75"/>
      <c r="AH569" s="75"/>
      <c r="AI569" s="75"/>
      <c r="AJ569" s="75"/>
      <c r="AK569" s="75"/>
      <c r="AL569" s="75"/>
      <c r="AM569" s="75"/>
      <c r="AN569" s="75"/>
      <c r="AO569" s="75"/>
      <c r="AP569" s="75"/>
      <c r="AQ569" s="75"/>
      <c r="AR569" s="75"/>
      <c r="AS569" s="75"/>
      <c r="AT569" s="75"/>
      <c r="AU569" s="75"/>
      <c r="AV569" s="75"/>
    </row>
    <row r="570" spans="1:48" s="38" customFormat="1" ht="16.5" x14ac:dyDescent="0.3">
      <c r="A570" s="75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5"/>
      <c r="AD570" s="75"/>
      <c r="AE570" s="75"/>
      <c r="AF570" s="75"/>
      <c r="AG570" s="75"/>
      <c r="AH570" s="75"/>
      <c r="AI570" s="75"/>
      <c r="AJ570" s="75"/>
      <c r="AK570" s="75"/>
      <c r="AL570" s="75"/>
      <c r="AM570" s="75"/>
      <c r="AN570" s="75"/>
      <c r="AO570" s="75"/>
      <c r="AP570" s="75"/>
      <c r="AQ570" s="75"/>
      <c r="AR570" s="75"/>
      <c r="AS570" s="75"/>
      <c r="AT570" s="75"/>
      <c r="AU570" s="75"/>
      <c r="AV570" s="75"/>
    </row>
    <row r="571" spans="1:48" s="38" customFormat="1" ht="16.5" x14ac:dyDescent="0.3">
      <c r="A571" s="75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5"/>
      <c r="AD571" s="75"/>
      <c r="AE571" s="75"/>
      <c r="AF571" s="75"/>
      <c r="AG571" s="75"/>
      <c r="AH571" s="75"/>
      <c r="AI571" s="75"/>
      <c r="AJ571" s="75"/>
      <c r="AK571" s="75"/>
      <c r="AL571" s="75"/>
      <c r="AM571" s="75"/>
      <c r="AN571" s="75"/>
      <c r="AO571" s="75"/>
      <c r="AP571" s="75"/>
      <c r="AQ571" s="75"/>
      <c r="AR571" s="75"/>
      <c r="AS571" s="75"/>
      <c r="AT571" s="75"/>
      <c r="AU571" s="75"/>
      <c r="AV571" s="75"/>
    </row>
    <row r="572" spans="1:48" s="38" customFormat="1" ht="16.5" x14ac:dyDescent="0.3">
      <c r="A572" s="75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5"/>
      <c r="AD572" s="75"/>
      <c r="AE572" s="75"/>
      <c r="AF572" s="75"/>
      <c r="AG572" s="75"/>
      <c r="AH572" s="75"/>
      <c r="AI572" s="75"/>
      <c r="AJ572" s="75"/>
      <c r="AK572" s="75"/>
      <c r="AL572" s="75"/>
      <c r="AM572" s="75"/>
      <c r="AN572" s="75"/>
      <c r="AO572" s="75"/>
      <c r="AP572" s="75"/>
      <c r="AQ572" s="75"/>
      <c r="AR572" s="75"/>
      <c r="AS572" s="75"/>
      <c r="AT572" s="75"/>
      <c r="AU572" s="75"/>
      <c r="AV572" s="75"/>
    </row>
    <row r="573" spans="1:48" s="38" customFormat="1" ht="16.5" x14ac:dyDescent="0.3">
      <c r="A573" s="75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5"/>
      <c r="AD573" s="75"/>
      <c r="AE573" s="75"/>
      <c r="AF573" s="75"/>
      <c r="AG573" s="75"/>
      <c r="AH573" s="75"/>
      <c r="AI573" s="75"/>
      <c r="AJ573" s="75"/>
      <c r="AK573" s="75"/>
      <c r="AL573" s="75"/>
      <c r="AM573" s="75"/>
      <c r="AN573" s="75"/>
      <c r="AO573" s="75"/>
      <c r="AP573" s="75"/>
      <c r="AQ573" s="75"/>
      <c r="AR573" s="75"/>
      <c r="AS573" s="75"/>
      <c r="AT573" s="75"/>
      <c r="AU573" s="75"/>
      <c r="AV573" s="75"/>
    </row>
    <row r="574" spans="1:48" s="38" customFormat="1" ht="16.5" x14ac:dyDescent="0.3">
      <c r="A574" s="75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5"/>
      <c r="AD574" s="75"/>
      <c r="AE574" s="75"/>
      <c r="AF574" s="75"/>
      <c r="AG574" s="75"/>
      <c r="AH574" s="75"/>
      <c r="AI574" s="75"/>
      <c r="AJ574" s="75"/>
      <c r="AK574" s="75"/>
      <c r="AL574" s="75"/>
      <c r="AM574" s="75"/>
      <c r="AN574" s="75"/>
      <c r="AO574" s="75"/>
      <c r="AP574" s="75"/>
      <c r="AQ574" s="75"/>
      <c r="AR574" s="75"/>
      <c r="AS574" s="75"/>
      <c r="AT574" s="75"/>
      <c r="AU574" s="75"/>
      <c r="AV574" s="75"/>
    </row>
    <row r="575" spans="1:48" s="38" customFormat="1" ht="16.5" x14ac:dyDescent="0.3">
      <c r="A575" s="75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5"/>
      <c r="AD575" s="75"/>
      <c r="AE575" s="75"/>
      <c r="AF575" s="75"/>
      <c r="AG575" s="75"/>
      <c r="AH575" s="75"/>
      <c r="AI575" s="75"/>
      <c r="AJ575" s="75"/>
      <c r="AK575" s="75"/>
      <c r="AL575" s="75"/>
      <c r="AM575" s="75"/>
      <c r="AN575" s="75"/>
      <c r="AO575" s="75"/>
      <c r="AP575" s="75"/>
      <c r="AQ575" s="75"/>
      <c r="AR575" s="75"/>
      <c r="AS575" s="75"/>
      <c r="AT575" s="75"/>
      <c r="AU575" s="75"/>
      <c r="AV575" s="75"/>
    </row>
    <row r="576" spans="1:48" s="38" customFormat="1" ht="16.5" x14ac:dyDescent="0.3">
      <c r="A576" s="75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5"/>
      <c r="AD576" s="75"/>
      <c r="AE576" s="75"/>
      <c r="AF576" s="75"/>
      <c r="AG576" s="75"/>
      <c r="AH576" s="75"/>
      <c r="AI576" s="75"/>
      <c r="AJ576" s="75"/>
      <c r="AK576" s="75"/>
      <c r="AL576" s="75"/>
      <c r="AM576" s="75"/>
      <c r="AN576" s="75"/>
      <c r="AO576" s="75"/>
      <c r="AP576" s="75"/>
      <c r="AQ576" s="75"/>
      <c r="AR576" s="75"/>
      <c r="AS576" s="75"/>
      <c r="AT576" s="75"/>
      <c r="AU576" s="75"/>
      <c r="AV576" s="75"/>
    </row>
    <row r="577" spans="1:48" s="38" customFormat="1" ht="16.5" x14ac:dyDescent="0.3">
      <c r="A577" s="75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5"/>
      <c r="AD577" s="75"/>
      <c r="AE577" s="75"/>
      <c r="AF577" s="75"/>
      <c r="AG577" s="75"/>
      <c r="AH577" s="75"/>
      <c r="AI577" s="75"/>
      <c r="AJ577" s="75"/>
      <c r="AK577" s="75"/>
      <c r="AL577" s="75"/>
      <c r="AM577" s="75"/>
      <c r="AN577" s="75"/>
      <c r="AO577" s="75"/>
      <c r="AP577" s="75"/>
      <c r="AQ577" s="75"/>
      <c r="AR577" s="75"/>
      <c r="AS577" s="75"/>
      <c r="AT577" s="75"/>
      <c r="AU577" s="75"/>
      <c r="AV577" s="75"/>
    </row>
    <row r="578" spans="1:48" s="38" customFormat="1" ht="16.5" x14ac:dyDescent="0.3">
      <c r="A578" s="75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5"/>
      <c r="AD578" s="75"/>
      <c r="AE578" s="75"/>
      <c r="AF578" s="75"/>
      <c r="AG578" s="75"/>
      <c r="AH578" s="75"/>
      <c r="AI578" s="75"/>
      <c r="AJ578" s="75"/>
      <c r="AK578" s="75"/>
      <c r="AL578" s="75"/>
      <c r="AM578" s="75"/>
      <c r="AN578" s="75"/>
      <c r="AO578" s="75"/>
      <c r="AP578" s="75"/>
      <c r="AQ578" s="75"/>
      <c r="AR578" s="75"/>
      <c r="AS578" s="75"/>
      <c r="AT578" s="75"/>
      <c r="AU578" s="75"/>
      <c r="AV578" s="75"/>
    </row>
    <row r="579" spans="1:48" s="38" customFormat="1" ht="16.5" x14ac:dyDescent="0.3">
      <c r="A579" s="75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5"/>
      <c r="AD579" s="75"/>
      <c r="AE579" s="75"/>
      <c r="AF579" s="75"/>
      <c r="AG579" s="75"/>
      <c r="AH579" s="75"/>
      <c r="AI579" s="75"/>
      <c r="AJ579" s="75"/>
      <c r="AK579" s="75"/>
      <c r="AL579" s="75"/>
      <c r="AM579" s="75"/>
      <c r="AN579" s="75"/>
      <c r="AO579" s="75"/>
      <c r="AP579" s="75"/>
      <c r="AQ579" s="75"/>
      <c r="AR579" s="75"/>
      <c r="AS579" s="75"/>
      <c r="AT579" s="75"/>
      <c r="AU579" s="75"/>
      <c r="AV579" s="75"/>
    </row>
    <row r="580" spans="1:48" s="38" customFormat="1" ht="16.5" x14ac:dyDescent="0.3">
      <c r="A580" s="75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5"/>
      <c r="AD580" s="75"/>
      <c r="AE580" s="75"/>
      <c r="AF580" s="75"/>
      <c r="AG580" s="75"/>
      <c r="AH580" s="75"/>
      <c r="AI580" s="75"/>
      <c r="AJ580" s="75"/>
      <c r="AK580" s="75"/>
      <c r="AL580" s="75"/>
      <c r="AM580" s="75"/>
      <c r="AN580" s="75"/>
      <c r="AO580" s="75"/>
      <c r="AP580" s="75"/>
      <c r="AQ580" s="75"/>
      <c r="AR580" s="75"/>
      <c r="AS580" s="75"/>
      <c r="AT580" s="75"/>
      <c r="AU580" s="75"/>
      <c r="AV580" s="75"/>
    </row>
    <row r="581" spans="1:48" s="38" customFormat="1" ht="16.5" x14ac:dyDescent="0.3">
      <c r="A581" s="75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5"/>
      <c r="AD581" s="75"/>
      <c r="AE581" s="75"/>
      <c r="AF581" s="75"/>
      <c r="AG581" s="75"/>
      <c r="AH581" s="75"/>
      <c r="AI581" s="75"/>
      <c r="AJ581" s="75"/>
      <c r="AK581" s="75"/>
      <c r="AL581" s="75"/>
      <c r="AM581" s="75"/>
      <c r="AN581" s="75"/>
      <c r="AO581" s="75"/>
      <c r="AP581" s="75"/>
      <c r="AQ581" s="75"/>
      <c r="AR581" s="75"/>
      <c r="AS581" s="75"/>
      <c r="AT581" s="75"/>
      <c r="AU581" s="75"/>
      <c r="AV581" s="75"/>
    </row>
    <row r="582" spans="1:48" s="38" customFormat="1" ht="16.5" x14ac:dyDescent="0.3">
      <c r="A582" s="75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5"/>
      <c r="AD582" s="75"/>
      <c r="AE582" s="75"/>
      <c r="AF582" s="75"/>
      <c r="AG582" s="75"/>
      <c r="AH582" s="75"/>
      <c r="AI582" s="75"/>
      <c r="AJ582" s="75"/>
      <c r="AK582" s="75"/>
      <c r="AL582" s="75"/>
      <c r="AM582" s="75"/>
      <c r="AN582" s="75"/>
      <c r="AO582" s="75"/>
      <c r="AP582" s="75"/>
      <c r="AQ582" s="75"/>
      <c r="AR582" s="75"/>
      <c r="AS582" s="75"/>
      <c r="AT582" s="75"/>
      <c r="AU582" s="75"/>
      <c r="AV582" s="75"/>
    </row>
    <row r="583" spans="1:48" s="38" customFormat="1" ht="16.5" x14ac:dyDescent="0.3">
      <c r="A583" s="75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5"/>
      <c r="AD583" s="75"/>
      <c r="AE583" s="75"/>
      <c r="AF583" s="75"/>
      <c r="AG583" s="75"/>
      <c r="AH583" s="75"/>
      <c r="AI583" s="75"/>
      <c r="AJ583" s="75"/>
      <c r="AK583" s="75"/>
      <c r="AL583" s="75"/>
      <c r="AM583" s="75"/>
      <c r="AN583" s="75"/>
      <c r="AO583" s="75"/>
      <c r="AP583" s="75"/>
      <c r="AQ583" s="75"/>
      <c r="AR583" s="75"/>
      <c r="AS583" s="75"/>
      <c r="AT583" s="75"/>
      <c r="AU583" s="75"/>
      <c r="AV583" s="75"/>
    </row>
    <row r="584" spans="1:48" s="38" customFormat="1" ht="16.5" x14ac:dyDescent="0.3">
      <c r="A584" s="75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5"/>
      <c r="AD584" s="75"/>
      <c r="AE584" s="75"/>
      <c r="AF584" s="75"/>
      <c r="AG584" s="75"/>
      <c r="AH584" s="75"/>
      <c r="AI584" s="75"/>
      <c r="AJ584" s="75"/>
      <c r="AK584" s="75"/>
      <c r="AL584" s="75"/>
      <c r="AM584" s="75"/>
      <c r="AN584" s="75"/>
      <c r="AO584" s="75"/>
      <c r="AP584" s="75"/>
      <c r="AQ584" s="75"/>
      <c r="AR584" s="75"/>
      <c r="AS584" s="75"/>
      <c r="AT584" s="75"/>
      <c r="AU584" s="75"/>
      <c r="AV584" s="75"/>
    </row>
    <row r="585" spans="1:48" s="38" customFormat="1" ht="16.5" x14ac:dyDescent="0.3">
      <c r="A585" s="75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5"/>
      <c r="AD585" s="75"/>
      <c r="AE585" s="75"/>
      <c r="AF585" s="75"/>
      <c r="AG585" s="75"/>
      <c r="AH585" s="75"/>
      <c r="AI585" s="75"/>
      <c r="AJ585" s="75"/>
      <c r="AK585" s="75"/>
      <c r="AL585" s="75"/>
      <c r="AM585" s="75"/>
      <c r="AN585" s="75"/>
      <c r="AO585" s="75"/>
      <c r="AP585" s="75"/>
      <c r="AQ585" s="75"/>
      <c r="AR585" s="75"/>
      <c r="AS585" s="75"/>
      <c r="AT585" s="75"/>
      <c r="AU585" s="75"/>
      <c r="AV585" s="75"/>
    </row>
    <row r="586" spans="1:48" s="38" customFormat="1" ht="16.5" x14ac:dyDescent="0.3">
      <c r="A586" s="75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5"/>
      <c r="AD586" s="75"/>
      <c r="AE586" s="75"/>
      <c r="AF586" s="75"/>
      <c r="AG586" s="75"/>
      <c r="AH586" s="75"/>
      <c r="AI586" s="75"/>
      <c r="AJ586" s="75"/>
      <c r="AK586" s="75"/>
      <c r="AL586" s="75"/>
      <c r="AM586" s="75"/>
      <c r="AN586" s="75"/>
      <c r="AO586" s="75"/>
      <c r="AP586" s="75"/>
      <c r="AQ586" s="75"/>
      <c r="AR586" s="75"/>
      <c r="AS586" s="75"/>
      <c r="AT586" s="75"/>
      <c r="AU586" s="75"/>
      <c r="AV586" s="75"/>
    </row>
    <row r="587" spans="1:48" s="38" customFormat="1" ht="16.5" x14ac:dyDescent="0.3">
      <c r="A587" s="75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5"/>
      <c r="AD587" s="75"/>
      <c r="AE587" s="75"/>
      <c r="AF587" s="75"/>
      <c r="AG587" s="75"/>
      <c r="AH587" s="75"/>
      <c r="AI587" s="75"/>
      <c r="AJ587" s="75"/>
      <c r="AK587" s="75"/>
      <c r="AL587" s="75"/>
      <c r="AM587" s="75"/>
      <c r="AN587" s="75"/>
      <c r="AO587" s="75"/>
      <c r="AP587" s="75"/>
      <c r="AQ587" s="75"/>
      <c r="AR587" s="75"/>
      <c r="AS587" s="75"/>
      <c r="AT587" s="75"/>
      <c r="AU587" s="75"/>
      <c r="AV587" s="75"/>
    </row>
    <row r="588" spans="1:48" s="38" customFormat="1" ht="16.5" x14ac:dyDescent="0.3">
      <c r="A588" s="75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5"/>
      <c r="AD588" s="75"/>
      <c r="AE588" s="75"/>
      <c r="AF588" s="75"/>
      <c r="AG588" s="75"/>
      <c r="AH588" s="75"/>
      <c r="AI588" s="75"/>
      <c r="AJ588" s="75"/>
      <c r="AK588" s="75"/>
      <c r="AL588" s="75"/>
      <c r="AM588" s="75"/>
      <c r="AN588" s="75"/>
      <c r="AO588" s="75"/>
      <c r="AP588" s="75"/>
      <c r="AQ588" s="75"/>
      <c r="AR588" s="75"/>
      <c r="AS588" s="75"/>
      <c r="AT588" s="75"/>
      <c r="AU588" s="75"/>
      <c r="AV588" s="75"/>
    </row>
    <row r="589" spans="1:48" s="38" customFormat="1" ht="16.5" x14ac:dyDescent="0.3">
      <c r="A589" s="75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5"/>
      <c r="AD589" s="75"/>
      <c r="AE589" s="75"/>
      <c r="AF589" s="75"/>
      <c r="AG589" s="75"/>
      <c r="AH589" s="75"/>
      <c r="AI589" s="75"/>
      <c r="AJ589" s="75"/>
      <c r="AK589" s="75"/>
      <c r="AL589" s="75"/>
      <c r="AM589" s="75"/>
      <c r="AN589" s="75"/>
      <c r="AO589" s="75"/>
      <c r="AP589" s="75"/>
      <c r="AQ589" s="75"/>
      <c r="AR589" s="75"/>
      <c r="AS589" s="75"/>
      <c r="AT589" s="75"/>
      <c r="AU589" s="75"/>
      <c r="AV589" s="75"/>
    </row>
    <row r="590" spans="1:48" s="38" customFormat="1" ht="16.5" x14ac:dyDescent="0.3">
      <c r="A590" s="75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5"/>
      <c r="AD590" s="75"/>
      <c r="AE590" s="75"/>
      <c r="AF590" s="75"/>
      <c r="AG590" s="75"/>
      <c r="AH590" s="75"/>
      <c r="AI590" s="75"/>
      <c r="AJ590" s="75"/>
      <c r="AK590" s="75"/>
      <c r="AL590" s="75"/>
      <c r="AM590" s="75"/>
      <c r="AN590" s="75"/>
      <c r="AO590" s="75"/>
      <c r="AP590" s="75"/>
      <c r="AQ590" s="75"/>
      <c r="AR590" s="75"/>
      <c r="AS590" s="75"/>
      <c r="AT590" s="75"/>
      <c r="AU590" s="75"/>
      <c r="AV590" s="75"/>
    </row>
    <row r="591" spans="1:48" s="38" customFormat="1" ht="16.5" x14ac:dyDescent="0.3">
      <c r="A591" s="75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5"/>
      <c r="AD591" s="75"/>
      <c r="AE591" s="75"/>
      <c r="AF591" s="75"/>
      <c r="AG591" s="75"/>
      <c r="AH591" s="75"/>
      <c r="AI591" s="75"/>
      <c r="AJ591" s="75"/>
      <c r="AK591" s="75"/>
      <c r="AL591" s="75"/>
      <c r="AM591" s="75"/>
      <c r="AN591" s="75"/>
      <c r="AO591" s="75"/>
      <c r="AP591" s="75"/>
      <c r="AQ591" s="75"/>
      <c r="AR591" s="75"/>
      <c r="AS591" s="75"/>
      <c r="AT591" s="75"/>
      <c r="AU591" s="75"/>
      <c r="AV591" s="75"/>
    </row>
    <row r="592" spans="1:48" s="38" customFormat="1" ht="16.5" x14ac:dyDescent="0.3">
      <c r="A592" s="75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5"/>
      <c r="AD592" s="75"/>
      <c r="AE592" s="75"/>
      <c r="AF592" s="75"/>
      <c r="AG592" s="75"/>
      <c r="AH592" s="75"/>
      <c r="AI592" s="75"/>
      <c r="AJ592" s="75"/>
      <c r="AK592" s="75"/>
      <c r="AL592" s="75"/>
      <c r="AM592" s="75"/>
      <c r="AN592" s="75"/>
      <c r="AO592" s="75"/>
      <c r="AP592" s="75"/>
      <c r="AQ592" s="75"/>
      <c r="AR592" s="75"/>
      <c r="AS592" s="75"/>
      <c r="AT592" s="75"/>
      <c r="AU592" s="75"/>
      <c r="AV592" s="75"/>
    </row>
    <row r="593" spans="1:48" s="38" customFormat="1" ht="16.5" x14ac:dyDescent="0.3">
      <c r="A593" s="75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5"/>
      <c r="AD593" s="75"/>
      <c r="AE593" s="75"/>
      <c r="AF593" s="75"/>
      <c r="AG593" s="75"/>
      <c r="AH593" s="75"/>
      <c r="AI593" s="75"/>
      <c r="AJ593" s="75"/>
      <c r="AK593" s="75"/>
      <c r="AL593" s="75"/>
      <c r="AM593" s="75"/>
      <c r="AN593" s="75"/>
      <c r="AO593" s="75"/>
      <c r="AP593" s="75"/>
      <c r="AQ593" s="75"/>
      <c r="AR593" s="75"/>
      <c r="AS593" s="75"/>
      <c r="AT593" s="75"/>
      <c r="AU593" s="75"/>
      <c r="AV593" s="75"/>
    </row>
    <row r="594" spans="1:48" s="38" customFormat="1" ht="16.5" x14ac:dyDescent="0.3">
      <c r="A594" s="75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5"/>
      <c r="AD594" s="75"/>
      <c r="AE594" s="75"/>
      <c r="AF594" s="75"/>
      <c r="AG594" s="75"/>
      <c r="AH594" s="75"/>
      <c r="AI594" s="75"/>
      <c r="AJ594" s="75"/>
      <c r="AK594" s="75"/>
      <c r="AL594" s="75"/>
      <c r="AM594" s="75"/>
      <c r="AN594" s="75"/>
      <c r="AO594" s="75"/>
      <c r="AP594" s="75"/>
      <c r="AQ594" s="75"/>
      <c r="AR594" s="75"/>
      <c r="AS594" s="75"/>
      <c r="AT594" s="75"/>
      <c r="AU594" s="75"/>
      <c r="AV594" s="75"/>
    </row>
    <row r="595" spans="1:48" s="38" customFormat="1" ht="16.5" x14ac:dyDescent="0.3">
      <c r="A595" s="75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5"/>
      <c r="AD595" s="75"/>
      <c r="AE595" s="75"/>
      <c r="AF595" s="75"/>
      <c r="AG595" s="75"/>
      <c r="AH595" s="75"/>
      <c r="AI595" s="75"/>
      <c r="AJ595" s="75"/>
      <c r="AK595" s="75"/>
      <c r="AL595" s="75"/>
      <c r="AM595" s="75"/>
      <c r="AN595" s="75"/>
      <c r="AO595" s="75"/>
      <c r="AP595" s="75"/>
      <c r="AQ595" s="75"/>
      <c r="AR595" s="75"/>
      <c r="AS595" s="75"/>
      <c r="AT595" s="75"/>
      <c r="AU595" s="75"/>
      <c r="AV595" s="75"/>
    </row>
    <row r="596" spans="1:48" s="38" customFormat="1" ht="16.5" x14ac:dyDescent="0.3">
      <c r="A596" s="75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5"/>
      <c r="AD596" s="75"/>
      <c r="AE596" s="75"/>
      <c r="AF596" s="75"/>
      <c r="AG596" s="75"/>
      <c r="AH596" s="75"/>
      <c r="AI596" s="75"/>
      <c r="AJ596" s="75"/>
      <c r="AK596" s="75"/>
      <c r="AL596" s="75"/>
      <c r="AM596" s="75"/>
      <c r="AN596" s="75"/>
      <c r="AO596" s="75"/>
      <c r="AP596" s="75"/>
      <c r="AQ596" s="75"/>
      <c r="AR596" s="75"/>
      <c r="AS596" s="75"/>
      <c r="AT596" s="75"/>
      <c r="AU596" s="75"/>
      <c r="AV596" s="75"/>
    </row>
    <row r="597" spans="1:48" s="38" customFormat="1" ht="16.5" x14ac:dyDescent="0.3">
      <c r="A597" s="75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5"/>
      <c r="AD597" s="75"/>
      <c r="AE597" s="75"/>
      <c r="AF597" s="75"/>
      <c r="AG597" s="75"/>
      <c r="AH597" s="75"/>
      <c r="AI597" s="75"/>
      <c r="AJ597" s="75"/>
      <c r="AK597" s="75"/>
      <c r="AL597" s="75"/>
      <c r="AM597" s="75"/>
      <c r="AN597" s="75"/>
      <c r="AO597" s="75"/>
      <c r="AP597" s="75"/>
      <c r="AQ597" s="75"/>
      <c r="AR597" s="75"/>
      <c r="AS597" s="75"/>
      <c r="AT597" s="75"/>
      <c r="AU597" s="75"/>
      <c r="AV597" s="75"/>
    </row>
    <row r="598" spans="1:48" s="38" customFormat="1" ht="16.5" x14ac:dyDescent="0.3">
      <c r="A598" s="75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5"/>
      <c r="AD598" s="75"/>
      <c r="AE598" s="75"/>
      <c r="AF598" s="75"/>
      <c r="AG598" s="75"/>
      <c r="AH598" s="75"/>
      <c r="AI598" s="75"/>
      <c r="AJ598" s="75"/>
      <c r="AK598" s="75"/>
      <c r="AL598" s="75"/>
      <c r="AM598" s="75"/>
      <c r="AN598" s="75"/>
      <c r="AO598" s="75"/>
      <c r="AP598" s="75"/>
      <c r="AQ598" s="75"/>
      <c r="AR598" s="75"/>
      <c r="AS598" s="75"/>
      <c r="AT598" s="75"/>
      <c r="AU598" s="75"/>
      <c r="AV598" s="75"/>
    </row>
    <row r="599" spans="1:48" s="38" customFormat="1" ht="16.5" x14ac:dyDescent="0.3">
      <c r="A599" s="75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5"/>
      <c r="AD599" s="75"/>
      <c r="AE599" s="75"/>
      <c r="AF599" s="75"/>
      <c r="AG599" s="75"/>
      <c r="AH599" s="75"/>
      <c r="AI599" s="75"/>
      <c r="AJ599" s="75"/>
      <c r="AK599" s="75"/>
      <c r="AL599" s="75"/>
      <c r="AM599" s="75"/>
      <c r="AN599" s="75"/>
      <c r="AO599" s="75"/>
      <c r="AP599" s="75"/>
      <c r="AQ599" s="75"/>
      <c r="AR599" s="75"/>
      <c r="AS599" s="75"/>
      <c r="AT599" s="75"/>
      <c r="AU599" s="75"/>
      <c r="AV599" s="75"/>
    </row>
    <row r="600" spans="1:48" s="38" customFormat="1" ht="16.5" x14ac:dyDescent="0.3">
      <c r="A600" s="75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5"/>
      <c r="AD600" s="75"/>
      <c r="AE600" s="75"/>
      <c r="AF600" s="75"/>
      <c r="AG600" s="75"/>
      <c r="AH600" s="75"/>
      <c r="AI600" s="75"/>
      <c r="AJ600" s="75"/>
      <c r="AK600" s="75"/>
      <c r="AL600" s="75"/>
      <c r="AM600" s="75"/>
      <c r="AN600" s="75"/>
      <c r="AO600" s="75"/>
      <c r="AP600" s="75"/>
      <c r="AQ600" s="75"/>
      <c r="AR600" s="75"/>
      <c r="AS600" s="75"/>
      <c r="AT600" s="75"/>
      <c r="AU600" s="75"/>
      <c r="AV600" s="75"/>
    </row>
    <row r="601" spans="1:48" s="38" customFormat="1" ht="16.5" x14ac:dyDescent="0.3">
      <c r="A601" s="75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5"/>
      <c r="AD601" s="75"/>
      <c r="AE601" s="75"/>
      <c r="AF601" s="75"/>
      <c r="AG601" s="75"/>
      <c r="AH601" s="75"/>
      <c r="AI601" s="75"/>
      <c r="AJ601" s="75"/>
      <c r="AK601" s="75"/>
      <c r="AL601" s="75"/>
      <c r="AM601" s="75"/>
      <c r="AN601" s="75"/>
      <c r="AO601" s="75"/>
      <c r="AP601" s="75"/>
      <c r="AQ601" s="75"/>
      <c r="AR601" s="75"/>
      <c r="AS601" s="75"/>
      <c r="AT601" s="75"/>
      <c r="AU601" s="75"/>
      <c r="AV601" s="75"/>
    </row>
    <row r="602" spans="1:48" s="38" customFormat="1" ht="16.5" x14ac:dyDescent="0.3">
      <c r="A602" s="75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5"/>
      <c r="AD602" s="75"/>
      <c r="AE602" s="75"/>
      <c r="AF602" s="75"/>
      <c r="AG602" s="75"/>
      <c r="AH602" s="75"/>
      <c r="AI602" s="75"/>
      <c r="AJ602" s="75"/>
      <c r="AK602" s="75"/>
      <c r="AL602" s="75"/>
      <c r="AM602" s="75"/>
      <c r="AN602" s="75"/>
      <c r="AO602" s="75"/>
      <c r="AP602" s="75"/>
      <c r="AQ602" s="75"/>
      <c r="AR602" s="75"/>
      <c r="AS602" s="75"/>
      <c r="AT602" s="75"/>
      <c r="AU602" s="75"/>
      <c r="AV602" s="75"/>
    </row>
    <row r="603" spans="1:48" s="38" customFormat="1" ht="16.5" x14ac:dyDescent="0.3">
      <c r="A603" s="75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5"/>
      <c r="AD603" s="75"/>
      <c r="AE603" s="75"/>
      <c r="AF603" s="75"/>
      <c r="AG603" s="75"/>
      <c r="AH603" s="75"/>
      <c r="AI603" s="75"/>
      <c r="AJ603" s="75"/>
      <c r="AK603" s="75"/>
      <c r="AL603" s="75"/>
      <c r="AM603" s="75"/>
      <c r="AN603" s="75"/>
      <c r="AO603" s="75"/>
      <c r="AP603" s="75"/>
      <c r="AQ603" s="75"/>
      <c r="AR603" s="75"/>
      <c r="AS603" s="75"/>
      <c r="AT603" s="75"/>
      <c r="AU603" s="75"/>
      <c r="AV603" s="75"/>
    </row>
    <row r="604" spans="1:48" s="38" customFormat="1" ht="16.5" x14ac:dyDescent="0.3">
      <c r="A604" s="75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5"/>
      <c r="AD604" s="75"/>
      <c r="AE604" s="75"/>
      <c r="AF604" s="75"/>
      <c r="AG604" s="75"/>
      <c r="AH604" s="75"/>
      <c r="AI604" s="75"/>
      <c r="AJ604" s="75"/>
      <c r="AK604" s="75"/>
      <c r="AL604" s="75"/>
      <c r="AM604" s="75"/>
      <c r="AN604" s="75"/>
      <c r="AO604" s="75"/>
      <c r="AP604" s="75"/>
      <c r="AQ604" s="75"/>
      <c r="AR604" s="75"/>
      <c r="AS604" s="75"/>
      <c r="AT604" s="75"/>
      <c r="AU604" s="75"/>
      <c r="AV604" s="75"/>
    </row>
    <row r="605" spans="1:48" s="38" customFormat="1" ht="16.5" x14ac:dyDescent="0.3">
      <c r="A605" s="75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5"/>
      <c r="AD605" s="75"/>
      <c r="AE605" s="75"/>
      <c r="AF605" s="75"/>
      <c r="AG605" s="75"/>
      <c r="AH605" s="75"/>
      <c r="AI605" s="75"/>
      <c r="AJ605" s="75"/>
      <c r="AK605" s="75"/>
      <c r="AL605" s="75"/>
      <c r="AM605" s="75"/>
      <c r="AN605" s="75"/>
      <c r="AO605" s="75"/>
      <c r="AP605" s="75"/>
      <c r="AQ605" s="75"/>
      <c r="AR605" s="75"/>
      <c r="AS605" s="75"/>
      <c r="AT605" s="75"/>
      <c r="AU605" s="75"/>
      <c r="AV605" s="75"/>
    </row>
    <row r="606" spans="1:48" s="38" customFormat="1" ht="16.5" x14ac:dyDescent="0.3">
      <c r="A606" s="75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5"/>
      <c r="AD606" s="75"/>
      <c r="AE606" s="75"/>
      <c r="AF606" s="75"/>
      <c r="AG606" s="75"/>
      <c r="AH606" s="75"/>
      <c r="AI606" s="75"/>
      <c r="AJ606" s="75"/>
      <c r="AK606" s="75"/>
      <c r="AL606" s="75"/>
      <c r="AM606" s="75"/>
      <c r="AN606" s="75"/>
      <c r="AO606" s="75"/>
      <c r="AP606" s="75"/>
      <c r="AQ606" s="75"/>
      <c r="AR606" s="75"/>
      <c r="AS606" s="75"/>
      <c r="AT606" s="75"/>
      <c r="AU606" s="75"/>
      <c r="AV606" s="75"/>
    </row>
    <row r="607" spans="1:48" s="38" customFormat="1" ht="16.5" x14ac:dyDescent="0.3">
      <c r="A607" s="75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5"/>
      <c r="AD607" s="75"/>
      <c r="AE607" s="75"/>
      <c r="AF607" s="75"/>
      <c r="AG607" s="75"/>
      <c r="AH607" s="75"/>
      <c r="AI607" s="75"/>
      <c r="AJ607" s="75"/>
      <c r="AK607" s="75"/>
      <c r="AL607" s="75"/>
      <c r="AM607" s="75"/>
      <c r="AN607" s="75"/>
      <c r="AO607" s="75"/>
      <c r="AP607" s="75"/>
      <c r="AQ607" s="75"/>
      <c r="AR607" s="75"/>
      <c r="AS607" s="75"/>
      <c r="AT607" s="75"/>
      <c r="AU607" s="75"/>
      <c r="AV607" s="75"/>
    </row>
    <row r="608" spans="1:48" s="38" customFormat="1" ht="16.5" x14ac:dyDescent="0.3">
      <c r="A608" s="75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5"/>
      <c r="AD608" s="75"/>
      <c r="AE608" s="75"/>
      <c r="AF608" s="75"/>
      <c r="AG608" s="75"/>
      <c r="AH608" s="75"/>
      <c r="AI608" s="75"/>
      <c r="AJ608" s="75"/>
      <c r="AK608" s="75"/>
      <c r="AL608" s="75"/>
      <c r="AM608" s="75"/>
      <c r="AN608" s="75"/>
      <c r="AO608" s="75"/>
      <c r="AP608" s="75"/>
      <c r="AQ608" s="75"/>
      <c r="AR608" s="75"/>
      <c r="AS608" s="75"/>
      <c r="AT608" s="75"/>
      <c r="AU608" s="75"/>
      <c r="AV608" s="75"/>
    </row>
    <row r="609" spans="1:48" s="38" customFormat="1" ht="16.5" x14ac:dyDescent="0.3">
      <c r="A609" s="75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5"/>
      <c r="AD609" s="75"/>
      <c r="AE609" s="75"/>
      <c r="AF609" s="75"/>
      <c r="AG609" s="75"/>
      <c r="AH609" s="75"/>
      <c r="AI609" s="75"/>
      <c r="AJ609" s="75"/>
      <c r="AK609" s="75"/>
      <c r="AL609" s="75"/>
      <c r="AM609" s="75"/>
      <c r="AN609" s="75"/>
      <c r="AO609" s="75"/>
      <c r="AP609" s="75"/>
      <c r="AQ609" s="75"/>
      <c r="AR609" s="75"/>
      <c r="AS609" s="75"/>
      <c r="AT609" s="75"/>
      <c r="AU609" s="75"/>
      <c r="AV609" s="75"/>
    </row>
    <row r="610" spans="1:48" s="38" customFormat="1" ht="16.5" x14ac:dyDescent="0.3">
      <c r="A610" s="75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5"/>
      <c r="AD610" s="75"/>
      <c r="AE610" s="75"/>
      <c r="AF610" s="75"/>
      <c r="AG610" s="75"/>
      <c r="AH610" s="75"/>
      <c r="AI610" s="75"/>
      <c r="AJ610" s="75"/>
      <c r="AK610" s="75"/>
      <c r="AL610" s="75"/>
      <c r="AM610" s="75"/>
      <c r="AN610" s="75"/>
      <c r="AO610" s="75"/>
      <c r="AP610" s="75"/>
      <c r="AQ610" s="75"/>
      <c r="AR610" s="75"/>
      <c r="AS610" s="75"/>
      <c r="AT610" s="75"/>
      <c r="AU610" s="75"/>
      <c r="AV610" s="75"/>
    </row>
    <row r="611" spans="1:48" s="38" customFormat="1" ht="16.5" x14ac:dyDescent="0.3">
      <c r="A611" s="75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5"/>
      <c r="AD611" s="75"/>
      <c r="AE611" s="75"/>
      <c r="AF611" s="75"/>
      <c r="AG611" s="75"/>
      <c r="AH611" s="75"/>
      <c r="AI611" s="75"/>
      <c r="AJ611" s="75"/>
      <c r="AK611" s="75"/>
      <c r="AL611" s="75"/>
      <c r="AM611" s="75"/>
      <c r="AN611" s="75"/>
      <c r="AO611" s="75"/>
      <c r="AP611" s="75"/>
      <c r="AQ611" s="75"/>
      <c r="AR611" s="75"/>
      <c r="AS611" s="75"/>
      <c r="AT611" s="75"/>
      <c r="AU611" s="75"/>
      <c r="AV611" s="75"/>
    </row>
    <row r="612" spans="1:48" s="38" customFormat="1" ht="16.5" x14ac:dyDescent="0.3">
      <c r="A612" s="75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5"/>
      <c r="AD612" s="75"/>
      <c r="AE612" s="75"/>
      <c r="AF612" s="75"/>
      <c r="AG612" s="75"/>
      <c r="AH612" s="75"/>
      <c r="AI612" s="75"/>
      <c r="AJ612" s="75"/>
      <c r="AK612" s="75"/>
      <c r="AL612" s="75"/>
      <c r="AM612" s="75"/>
      <c r="AN612" s="75"/>
      <c r="AO612" s="75"/>
      <c r="AP612" s="75"/>
      <c r="AQ612" s="75"/>
      <c r="AR612" s="75"/>
      <c r="AS612" s="75"/>
      <c r="AT612" s="75"/>
      <c r="AU612" s="75"/>
      <c r="AV612" s="75"/>
    </row>
    <row r="613" spans="1:48" s="38" customFormat="1" ht="16.5" x14ac:dyDescent="0.3">
      <c r="A613" s="75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5"/>
      <c r="AD613" s="75"/>
      <c r="AE613" s="75"/>
      <c r="AF613" s="75"/>
      <c r="AG613" s="75"/>
      <c r="AH613" s="75"/>
      <c r="AI613" s="75"/>
      <c r="AJ613" s="75"/>
      <c r="AK613" s="75"/>
      <c r="AL613" s="75"/>
      <c r="AM613" s="75"/>
      <c r="AN613" s="75"/>
      <c r="AO613" s="75"/>
      <c r="AP613" s="75"/>
      <c r="AQ613" s="75"/>
      <c r="AR613" s="75"/>
      <c r="AS613" s="75"/>
      <c r="AT613" s="75"/>
      <c r="AU613" s="75"/>
      <c r="AV613" s="75"/>
    </row>
    <row r="614" spans="1:48" s="38" customFormat="1" ht="16.5" x14ac:dyDescent="0.3">
      <c r="A614" s="75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5"/>
      <c r="AD614" s="75"/>
      <c r="AE614" s="75"/>
      <c r="AF614" s="75"/>
      <c r="AG614" s="75"/>
      <c r="AH614" s="75"/>
      <c r="AI614" s="75"/>
      <c r="AJ614" s="75"/>
      <c r="AK614" s="75"/>
      <c r="AL614" s="75"/>
      <c r="AM614" s="75"/>
      <c r="AN614" s="75"/>
      <c r="AO614" s="75"/>
      <c r="AP614" s="75"/>
      <c r="AQ614" s="75"/>
      <c r="AR614" s="75"/>
      <c r="AS614" s="75"/>
      <c r="AT614" s="75"/>
      <c r="AU614" s="75"/>
      <c r="AV614" s="75"/>
    </row>
    <row r="615" spans="1:48" s="38" customFormat="1" ht="16.5" x14ac:dyDescent="0.3">
      <c r="A615" s="75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5"/>
      <c r="AD615" s="75"/>
      <c r="AE615" s="75"/>
      <c r="AF615" s="75"/>
      <c r="AG615" s="75"/>
      <c r="AH615" s="75"/>
      <c r="AI615" s="75"/>
      <c r="AJ615" s="75"/>
      <c r="AK615" s="75"/>
      <c r="AL615" s="75"/>
      <c r="AM615" s="75"/>
      <c r="AN615" s="75"/>
      <c r="AO615" s="75"/>
      <c r="AP615" s="75"/>
      <c r="AQ615" s="75"/>
      <c r="AR615" s="75"/>
      <c r="AS615" s="75"/>
      <c r="AT615" s="75"/>
      <c r="AU615" s="75"/>
      <c r="AV615" s="75"/>
    </row>
    <row r="616" spans="1:48" s="38" customFormat="1" ht="16.5" x14ac:dyDescent="0.3">
      <c r="A616" s="75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5"/>
      <c r="AD616" s="75"/>
      <c r="AE616" s="75"/>
      <c r="AF616" s="75"/>
      <c r="AG616" s="75"/>
      <c r="AH616" s="75"/>
      <c r="AI616" s="75"/>
      <c r="AJ616" s="75"/>
      <c r="AK616" s="75"/>
      <c r="AL616" s="75"/>
      <c r="AM616" s="75"/>
      <c r="AN616" s="75"/>
      <c r="AO616" s="75"/>
      <c r="AP616" s="75"/>
      <c r="AQ616" s="75"/>
      <c r="AR616" s="75"/>
      <c r="AS616" s="75"/>
      <c r="AT616" s="75"/>
      <c r="AU616" s="75"/>
      <c r="AV616" s="75"/>
    </row>
    <row r="617" spans="1:48" s="38" customFormat="1" ht="16.5" x14ac:dyDescent="0.3">
      <c r="A617" s="75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5"/>
      <c r="AD617" s="75"/>
      <c r="AE617" s="75"/>
      <c r="AF617" s="75"/>
      <c r="AG617" s="75"/>
      <c r="AH617" s="75"/>
      <c r="AI617" s="75"/>
      <c r="AJ617" s="75"/>
      <c r="AK617" s="75"/>
      <c r="AL617" s="75"/>
      <c r="AM617" s="75"/>
      <c r="AN617" s="75"/>
      <c r="AO617" s="75"/>
      <c r="AP617" s="75"/>
      <c r="AQ617" s="75"/>
      <c r="AR617" s="75"/>
      <c r="AS617" s="75"/>
      <c r="AT617" s="75"/>
      <c r="AU617" s="75"/>
      <c r="AV617" s="75"/>
    </row>
    <row r="618" spans="1:48" s="38" customFormat="1" ht="16.5" x14ac:dyDescent="0.3">
      <c r="A618" s="75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5"/>
      <c r="AD618" s="75"/>
      <c r="AE618" s="75"/>
      <c r="AF618" s="75"/>
      <c r="AG618" s="75"/>
      <c r="AH618" s="75"/>
      <c r="AI618" s="75"/>
      <c r="AJ618" s="75"/>
      <c r="AK618" s="75"/>
      <c r="AL618" s="75"/>
      <c r="AM618" s="75"/>
      <c r="AN618" s="75"/>
      <c r="AO618" s="75"/>
      <c r="AP618" s="75"/>
      <c r="AQ618" s="75"/>
      <c r="AR618" s="75"/>
      <c r="AS618" s="75"/>
      <c r="AT618" s="75"/>
      <c r="AU618" s="75"/>
      <c r="AV618" s="75"/>
    </row>
    <row r="619" spans="1:48" s="38" customFormat="1" ht="16.5" x14ac:dyDescent="0.3">
      <c r="A619" s="75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5"/>
      <c r="AD619" s="75"/>
      <c r="AE619" s="75"/>
      <c r="AF619" s="75"/>
      <c r="AG619" s="75"/>
      <c r="AH619" s="75"/>
      <c r="AI619" s="75"/>
      <c r="AJ619" s="75"/>
      <c r="AK619" s="75"/>
      <c r="AL619" s="75"/>
      <c r="AM619" s="75"/>
      <c r="AN619" s="75"/>
      <c r="AO619" s="75"/>
      <c r="AP619" s="75"/>
      <c r="AQ619" s="75"/>
      <c r="AR619" s="75"/>
      <c r="AS619" s="75"/>
      <c r="AT619" s="75"/>
      <c r="AU619" s="75"/>
      <c r="AV619" s="75"/>
    </row>
    <row r="620" spans="1:48" s="38" customFormat="1" ht="16.5" x14ac:dyDescent="0.3">
      <c r="A620" s="75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5"/>
      <c r="AD620" s="75"/>
      <c r="AE620" s="75"/>
      <c r="AF620" s="75"/>
      <c r="AG620" s="75"/>
      <c r="AH620" s="75"/>
      <c r="AI620" s="75"/>
      <c r="AJ620" s="75"/>
      <c r="AK620" s="75"/>
      <c r="AL620" s="75"/>
      <c r="AM620" s="75"/>
      <c r="AN620" s="75"/>
      <c r="AO620" s="75"/>
      <c r="AP620" s="75"/>
      <c r="AQ620" s="75"/>
      <c r="AR620" s="75"/>
      <c r="AS620" s="75"/>
      <c r="AT620" s="75"/>
      <c r="AU620" s="75"/>
      <c r="AV620" s="75"/>
    </row>
    <row r="621" spans="1:48" s="38" customFormat="1" ht="16.5" x14ac:dyDescent="0.3">
      <c r="A621" s="75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5"/>
      <c r="AD621" s="75"/>
      <c r="AE621" s="75"/>
      <c r="AF621" s="75"/>
      <c r="AG621" s="75"/>
      <c r="AH621" s="75"/>
      <c r="AI621" s="75"/>
      <c r="AJ621" s="75"/>
      <c r="AK621" s="75"/>
      <c r="AL621" s="75"/>
      <c r="AM621" s="75"/>
      <c r="AN621" s="75"/>
      <c r="AO621" s="75"/>
      <c r="AP621" s="75"/>
      <c r="AQ621" s="75"/>
      <c r="AR621" s="75"/>
      <c r="AS621" s="75"/>
      <c r="AT621" s="75"/>
      <c r="AU621" s="75"/>
      <c r="AV621" s="75"/>
    </row>
    <row r="622" spans="1:48" s="38" customFormat="1" ht="16.5" x14ac:dyDescent="0.3">
      <c r="A622" s="75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5"/>
      <c r="AD622" s="75"/>
      <c r="AE622" s="75"/>
      <c r="AF622" s="75"/>
      <c r="AG622" s="75"/>
      <c r="AH622" s="75"/>
      <c r="AI622" s="75"/>
      <c r="AJ622" s="75"/>
      <c r="AK622" s="75"/>
      <c r="AL622" s="75"/>
      <c r="AM622" s="75"/>
      <c r="AN622" s="75"/>
      <c r="AO622" s="75"/>
      <c r="AP622" s="75"/>
      <c r="AQ622" s="75"/>
      <c r="AR622" s="75"/>
      <c r="AS622" s="75"/>
      <c r="AT622" s="75"/>
      <c r="AU622" s="75"/>
      <c r="AV622" s="75"/>
    </row>
    <row r="623" spans="1:48" s="38" customFormat="1" ht="16.5" x14ac:dyDescent="0.3">
      <c r="A623" s="75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5"/>
      <c r="AD623" s="75"/>
      <c r="AE623" s="75"/>
      <c r="AF623" s="75"/>
      <c r="AG623" s="75"/>
      <c r="AH623" s="75"/>
      <c r="AI623" s="75"/>
      <c r="AJ623" s="75"/>
      <c r="AK623" s="75"/>
      <c r="AL623" s="75"/>
      <c r="AM623" s="75"/>
      <c r="AN623" s="75"/>
      <c r="AO623" s="75"/>
      <c r="AP623" s="75"/>
      <c r="AQ623" s="75"/>
      <c r="AR623" s="75"/>
      <c r="AS623" s="75"/>
      <c r="AT623" s="75"/>
      <c r="AU623" s="75"/>
      <c r="AV623" s="75"/>
    </row>
    <row r="624" spans="1:48" s="38" customFormat="1" ht="16.5" x14ac:dyDescent="0.3">
      <c r="A624" s="75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5"/>
      <c r="AD624" s="75"/>
      <c r="AE624" s="75"/>
      <c r="AF624" s="75"/>
      <c r="AG624" s="75"/>
      <c r="AH624" s="75"/>
      <c r="AI624" s="75"/>
      <c r="AJ624" s="75"/>
      <c r="AK624" s="75"/>
      <c r="AL624" s="75"/>
      <c r="AM624" s="75"/>
      <c r="AN624" s="75"/>
      <c r="AO624" s="75"/>
      <c r="AP624" s="75"/>
      <c r="AQ624" s="75"/>
      <c r="AR624" s="75"/>
      <c r="AS624" s="75"/>
      <c r="AT624" s="75"/>
      <c r="AU624" s="75"/>
      <c r="AV624" s="75"/>
    </row>
    <row r="625" spans="1:48" s="38" customFormat="1" ht="16.5" x14ac:dyDescent="0.3">
      <c r="A625" s="75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5"/>
      <c r="AD625" s="75"/>
      <c r="AE625" s="75"/>
      <c r="AF625" s="75"/>
      <c r="AG625" s="75"/>
      <c r="AH625" s="75"/>
      <c r="AI625" s="75"/>
      <c r="AJ625" s="75"/>
      <c r="AK625" s="75"/>
      <c r="AL625" s="75"/>
      <c r="AM625" s="75"/>
      <c r="AN625" s="75"/>
      <c r="AO625" s="75"/>
      <c r="AP625" s="75"/>
      <c r="AQ625" s="75"/>
      <c r="AR625" s="75"/>
      <c r="AS625" s="75"/>
      <c r="AT625" s="75"/>
      <c r="AU625" s="75"/>
      <c r="AV625" s="75"/>
    </row>
    <row r="626" spans="1:48" s="38" customFormat="1" ht="16.5" x14ac:dyDescent="0.3">
      <c r="A626" s="75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5"/>
      <c r="AD626" s="75"/>
      <c r="AE626" s="75"/>
      <c r="AF626" s="75"/>
      <c r="AG626" s="75"/>
      <c r="AH626" s="75"/>
      <c r="AI626" s="75"/>
      <c r="AJ626" s="75"/>
      <c r="AK626" s="75"/>
      <c r="AL626" s="75"/>
      <c r="AM626" s="75"/>
      <c r="AN626" s="75"/>
      <c r="AO626" s="75"/>
      <c r="AP626" s="75"/>
      <c r="AQ626" s="75"/>
      <c r="AR626" s="75"/>
      <c r="AS626" s="75"/>
      <c r="AT626" s="75"/>
      <c r="AU626" s="75"/>
      <c r="AV626" s="75"/>
    </row>
    <row r="627" spans="1:48" s="38" customFormat="1" ht="16.5" x14ac:dyDescent="0.3">
      <c r="A627" s="75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5"/>
      <c r="AD627" s="75"/>
      <c r="AE627" s="75"/>
      <c r="AF627" s="75"/>
      <c r="AG627" s="75"/>
      <c r="AH627" s="75"/>
      <c r="AI627" s="75"/>
      <c r="AJ627" s="75"/>
      <c r="AK627" s="75"/>
      <c r="AL627" s="75"/>
      <c r="AM627" s="75"/>
      <c r="AN627" s="75"/>
      <c r="AO627" s="75"/>
      <c r="AP627" s="75"/>
      <c r="AQ627" s="75"/>
      <c r="AR627" s="75"/>
      <c r="AS627" s="75"/>
      <c r="AT627" s="75"/>
      <c r="AU627" s="75"/>
      <c r="AV627" s="75"/>
    </row>
    <row r="628" spans="1:48" s="38" customFormat="1" ht="16.5" x14ac:dyDescent="0.3">
      <c r="A628" s="75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5"/>
      <c r="AD628" s="75"/>
      <c r="AE628" s="75"/>
      <c r="AF628" s="75"/>
      <c r="AG628" s="75"/>
      <c r="AH628" s="75"/>
      <c r="AI628" s="75"/>
      <c r="AJ628" s="75"/>
      <c r="AK628" s="75"/>
      <c r="AL628" s="75"/>
      <c r="AM628" s="75"/>
      <c r="AN628" s="75"/>
      <c r="AO628" s="75"/>
      <c r="AP628" s="75"/>
      <c r="AQ628" s="75"/>
      <c r="AR628" s="75"/>
      <c r="AS628" s="75"/>
      <c r="AT628" s="75"/>
      <c r="AU628" s="75"/>
      <c r="AV628" s="75"/>
    </row>
    <row r="629" spans="1:48" s="38" customFormat="1" ht="16.5" x14ac:dyDescent="0.3">
      <c r="A629" s="75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5"/>
      <c r="AD629" s="75"/>
      <c r="AE629" s="75"/>
      <c r="AF629" s="75"/>
      <c r="AG629" s="75"/>
      <c r="AH629" s="75"/>
      <c r="AI629" s="75"/>
      <c r="AJ629" s="75"/>
      <c r="AK629" s="75"/>
      <c r="AL629" s="75"/>
      <c r="AM629" s="75"/>
      <c r="AN629" s="75"/>
      <c r="AO629" s="75"/>
      <c r="AP629" s="75"/>
      <c r="AQ629" s="75"/>
      <c r="AR629" s="75"/>
      <c r="AS629" s="75"/>
      <c r="AT629" s="75"/>
      <c r="AU629" s="75"/>
      <c r="AV629" s="75"/>
    </row>
    <row r="630" spans="1:48" s="38" customFormat="1" ht="16.5" x14ac:dyDescent="0.3">
      <c r="A630" s="75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5"/>
      <c r="AD630" s="75"/>
      <c r="AE630" s="75"/>
      <c r="AF630" s="75"/>
      <c r="AG630" s="75"/>
      <c r="AH630" s="75"/>
      <c r="AI630" s="75"/>
      <c r="AJ630" s="75"/>
      <c r="AK630" s="75"/>
      <c r="AL630" s="75"/>
      <c r="AM630" s="75"/>
      <c r="AN630" s="75"/>
      <c r="AO630" s="75"/>
      <c r="AP630" s="75"/>
      <c r="AQ630" s="75"/>
      <c r="AR630" s="75"/>
      <c r="AS630" s="75"/>
      <c r="AT630" s="75"/>
      <c r="AU630" s="75"/>
      <c r="AV630" s="75"/>
    </row>
    <row r="631" spans="1:48" s="38" customFormat="1" ht="16.5" x14ac:dyDescent="0.3">
      <c r="A631" s="75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5"/>
      <c r="AD631" s="75"/>
      <c r="AE631" s="75"/>
      <c r="AF631" s="75"/>
      <c r="AG631" s="75"/>
      <c r="AH631" s="75"/>
      <c r="AI631" s="75"/>
      <c r="AJ631" s="75"/>
      <c r="AK631" s="75"/>
      <c r="AL631" s="75"/>
      <c r="AM631" s="75"/>
      <c r="AN631" s="75"/>
      <c r="AO631" s="75"/>
      <c r="AP631" s="75"/>
      <c r="AQ631" s="75"/>
      <c r="AR631" s="75"/>
      <c r="AS631" s="75"/>
      <c r="AT631" s="75"/>
      <c r="AU631" s="75"/>
      <c r="AV631" s="75"/>
    </row>
    <row r="632" spans="1:48" s="38" customFormat="1" ht="16.5" x14ac:dyDescent="0.3">
      <c r="A632" s="75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5"/>
      <c r="AD632" s="75"/>
      <c r="AE632" s="75"/>
      <c r="AF632" s="75"/>
      <c r="AG632" s="75"/>
      <c r="AH632" s="75"/>
      <c r="AI632" s="75"/>
      <c r="AJ632" s="75"/>
      <c r="AK632" s="75"/>
      <c r="AL632" s="75"/>
      <c r="AM632" s="75"/>
      <c r="AN632" s="75"/>
      <c r="AO632" s="75"/>
      <c r="AP632" s="75"/>
      <c r="AQ632" s="75"/>
      <c r="AR632" s="75"/>
      <c r="AS632" s="75"/>
      <c r="AT632" s="75"/>
      <c r="AU632" s="75"/>
      <c r="AV632" s="75"/>
    </row>
    <row r="633" spans="1:48" s="38" customFormat="1" ht="16.5" x14ac:dyDescent="0.3">
      <c r="A633" s="75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5"/>
      <c r="AD633" s="75"/>
      <c r="AE633" s="75"/>
      <c r="AF633" s="75"/>
      <c r="AG633" s="75"/>
      <c r="AH633" s="75"/>
      <c r="AI633" s="75"/>
      <c r="AJ633" s="75"/>
      <c r="AK633" s="75"/>
      <c r="AL633" s="75"/>
      <c r="AM633" s="75"/>
      <c r="AN633" s="75"/>
      <c r="AO633" s="75"/>
      <c r="AP633" s="75"/>
      <c r="AQ633" s="75"/>
      <c r="AR633" s="75"/>
      <c r="AS633" s="75"/>
      <c r="AT633" s="75"/>
      <c r="AU633" s="75"/>
      <c r="AV633" s="75"/>
    </row>
    <row r="634" spans="1:48" s="38" customFormat="1" ht="16.5" x14ac:dyDescent="0.3">
      <c r="A634" s="75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5"/>
      <c r="AD634" s="75"/>
      <c r="AE634" s="75"/>
      <c r="AF634" s="75"/>
      <c r="AG634" s="75"/>
      <c r="AH634" s="75"/>
      <c r="AI634" s="75"/>
      <c r="AJ634" s="75"/>
      <c r="AK634" s="75"/>
      <c r="AL634" s="75"/>
      <c r="AM634" s="75"/>
      <c r="AN634" s="75"/>
      <c r="AO634" s="75"/>
      <c r="AP634" s="75"/>
      <c r="AQ634" s="75"/>
      <c r="AR634" s="75"/>
      <c r="AS634" s="75"/>
      <c r="AT634" s="75"/>
      <c r="AU634" s="75"/>
      <c r="AV634" s="75"/>
    </row>
    <row r="635" spans="1:48" s="38" customFormat="1" ht="16.5" x14ac:dyDescent="0.3">
      <c r="A635" s="75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5"/>
      <c r="AD635" s="75"/>
      <c r="AE635" s="75"/>
      <c r="AF635" s="75"/>
      <c r="AG635" s="75"/>
      <c r="AH635" s="75"/>
      <c r="AI635" s="75"/>
      <c r="AJ635" s="75"/>
      <c r="AK635" s="75"/>
      <c r="AL635" s="75"/>
      <c r="AM635" s="75"/>
      <c r="AN635" s="75"/>
      <c r="AO635" s="75"/>
      <c r="AP635" s="75"/>
      <c r="AQ635" s="75"/>
      <c r="AR635" s="75"/>
      <c r="AS635" s="75"/>
      <c r="AT635" s="75"/>
      <c r="AU635" s="75"/>
      <c r="AV635" s="75"/>
    </row>
    <row r="636" spans="1:48" s="38" customFormat="1" ht="16.5" x14ac:dyDescent="0.3">
      <c r="A636" s="75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5"/>
      <c r="AD636" s="75"/>
      <c r="AE636" s="75"/>
      <c r="AF636" s="75"/>
      <c r="AG636" s="75"/>
      <c r="AH636" s="75"/>
      <c r="AI636" s="75"/>
      <c r="AJ636" s="75"/>
      <c r="AK636" s="75"/>
      <c r="AL636" s="75"/>
      <c r="AM636" s="75"/>
      <c r="AN636" s="75"/>
      <c r="AO636" s="75"/>
      <c r="AP636" s="75"/>
      <c r="AQ636" s="75"/>
      <c r="AR636" s="75"/>
      <c r="AS636" s="75"/>
      <c r="AT636" s="75"/>
      <c r="AU636" s="75"/>
      <c r="AV636" s="75"/>
    </row>
    <row r="637" spans="1:48" s="38" customFormat="1" ht="16.5" x14ac:dyDescent="0.3">
      <c r="A637" s="75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5"/>
      <c r="AD637" s="75"/>
      <c r="AE637" s="75"/>
      <c r="AF637" s="75"/>
      <c r="AG637" s="75"/>
      <c r="AH637" s="75"/>
      <c r="AI637" s="75"/>
      <c r="AJ637" s="75"/>
      <c r="AK637" s="75"/>
      <c r="AL637" s="75"/>
      <c r="AM637" s="75"/>
      <c r="AN637" s="75"/>
      <c r="AO637" s="75"/>
      <c r="AP637" s="75"/>
      <c r="AQ637" s="75"/>
      <c r="AR637" s="75"/>
      <c r="AS637" s="75"/>
      <c r="AT637" s="75"/>
      <c r="AU637" s="75"/>
      <c r="AV637" s="75"/>
    </row>
    <row r="638" spans="1:48" s="38" customFormat="1" ht="16.5" x14ac:dyDescent="0.3">
      <c r="A638" s="75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  <c r="AA638" s="75"/>
      <c r="AB638" s="75"/>
      <c r="AC638" s="75"/>
      <c r="AD638" s="75"/>
      <c r="AE638" s="75"/>
      <c r="AF638" s="75"/>
      <c r="AG638" s="75"/>
      <c r="AH638" s="75"/>
      <c r="AI638" s="75"/>
      <c r="AJ638" s="75"/>
      <c r="AK638" s="75"/>
      <c r="AL638" s="75"/>
      <c r="AM638" s="75"/>
      <c r="AN638" s="75"/>
      <c r="AO638" s="75"/>
      <c r="AP638" s="75"/>
      <c r="AQ638" s="75"/>
      <c r="AR638" s="75"/>
      <c r="AS638" s="75"/>
      <c r="AT638" s="75"/>
      <c r="AU638" s="75"/>
      <c r="AV638" s="75"/>
    </row>
    <row r="639" spans="1:48" s="38" customFormat="1" ht="16.5" x14ac:dyDescent="0.3">
      <c r="A639" s="75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  <c r="AA639" s="75"/>
      <c r="AB639" s="75"/>
      <c r="AC639" s="75"/>
      <c r="AD639" s="75"/>
      <c r="AE639" s="75"/>
      <c r="AF639" s="75"/>
      <c r="AG639" s="75"/>
      <c r="AH639" s="75"/>
      <c r="AI639" s="75"/>
      <c r="AJ639" s="75"/>
      <c r="AK639" s="75"/>
      <c r="AL639" s="75"/>
      <c r="AM639" s="75"/>
      <c r="AN639" s="75"/>
      <c r="AO639" s="75"/>
      <c r="AP639" s="75"/>
      <c r="AQ639" s="75"/>
      <c r="AR639" s="75"/>
      <c r="AS639" s="75"/>
      <c r="AT639" s="75"/>
      <c r="AU639" s="75"/>
      <c r="AV639" s="75"/>
    </row>
    <row r="640" spans="1:48" s="38" customFormat="1" ht="16.5" x14ac:dyDescent="0.3">
      <c r="A640" s="75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  <c r="AA640" s="75"/>
      <c r="AB640" s="75"/>
      <c r="AC640" s="75"/>
      <c r="AD640" s="75"/>
      <c r="AE640" s="75"/>
      <c r="AF640" s="75"/>
      <c r="AG640" s="75"/>
      <c r="AH640" s="75"/>
      <c r="AI640" s="75"/>
      <c r="AJ640" s="75"/>
      <c r="AK640" s="75"/>
      <c r="AL640" s="75"/>
      <c r="AM640" s="75"/>
      <c r="AN640" s="75"/>
      <c r="AO640" s="75"/>
      <c r="AP640" s="75"/>
      <c r="AQ640" s="75"/>
      <c r="AR640" s="75"/>
      <c r="AS640" s="75"/>
      <c r="AT640" s="75"/>
      <c r="AU640" s="75"/>
      <c r="AV640" s="75"/>
    </row>
    <row r="641" spans="1:48" s="38" customFormat="1" ht="16.5" x14ac:dyDescent="0.3">
      <c r="A641" s="75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  <c r="AA641" s="75"/>
      <c r="AB641" s="75"/>
      <c r="AC641" s="75"/>
      <c r="AD641" s="75"/>
      <c r="AE641" s="75"/>
      <c r="AF641" s="75"/>
      <c r="AG641" s="75"/>
      <c r="AH641" s="75"/>
      <c r="AI641" s="75"/>
      <c r="AJ641" s="75"/>
      <c r="AK641" s="75"/>
      <c r="AL641" s="75"/>
      <c r="AM641" s="75"/>
      <c r="AN641" s="75"/>
      <c r="AO641" s="75"/>
      <c r="AP641" s="75"/>
      <c r="AQ641" s="75"/>
      <c r="AR641" s="75"/>
      <c r="AS641" s="75"/>
      <c r="AT641" s="75"/>
      <c r="AU641" s="75"/>
      <c r="AV641" s="75"/>
    </row>
    <row r="642" spans="1:48" s="38" customFormat="1" ht="16.5" x14ac:dyDescent="0.3">
      <c r="A642" s="75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  <c r="AA642" s="75"/>
      <c r="AB642" s="75"/>
      <c r="AC642" s="75"/>
      <c r="AD642" s="75"/>
      <c r="AE642" s="75"/>
      <c r="AF642" s="75"/>
      <c r="AG642" s="75"/>
      <c r="AH642" s="75"/>
      <c r="AI642" s="75"/>
      <c r="AJ642" s="75"/>
      <c r="AK642" s="75"/>
      <c r="AL642" s="75"/>
      <c r="AM642" s="75"/>
      <c r="AN642" s="75"/>
      <c r="AO642" s="75"/>
      <c r="AP642" s="75"/>
      <c r="AQ642" s="75"/>
      <c r="AR642" s="75"/>
      <c r="AS642" s="75"/>
      <c r="AT642" s="75"/>
      <c r="AU642" s="75"/>
      <c r="AV642" s="75"/>
    </row>
    <row r="643" spans="1:48" s="38" customFormat="1" ht="16.5" x14ac:dyDescent="0.3">
      <c r="A643" s="75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  <c r="AA643" s="75"/>
      <c r="AB643" s="75"/>
      <c r="AC643" s="75"/>
      <c r="AD643" s="75"/>
      <c r="AE643" s="75"/>
      <c r="AF643" s="75"/>
      <c r="AG643" s="75"/>
      <c r="AH643" s="75"/>
      <c r="AI643" s="75"/>
      <c r="AJ643" s="75"/>
      <c r="AK643" s="75"/>
      <c r="AL643" s="75"/>
      <c r="AM643" s="75"/>
      <c r="AN643" s="75"/>
      <c r="AO643" s="75"/>
      <c r="AP643" s="75"/>
      <c r="AQ643" s="75"/>
      <c r="AR643" s="75"/>
      <c r="AS643" s="75"/>
      <c r="AT643" s="75"/>
      <c r="AU643" s="75"/>
      <c r="AV643" s="75"/>
    </row>
    <row r="644" spans="1:48" s="38" customFormat="1" ht="16.5" x14ac:dyDescent="0.3">
      <c r="A644" s="75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  <c r="AA644" s="75"/>
      <c r="AB644" s="75"/>
      <c r="AC644" s="75"/>
      <c r="AD644" s="75"/>
      <c r="AE644" s="75"/>
      <c r="AF644" s="75"/>
      <c r="AG644" s="75"/>
      <c r="AH644" s="75"/>
      <c r="AI644" s="75"/>
      <c r="AJ644" s="75"/>
      <c r="AK644" s="75"/>
      <c r="AL644" s="75"/>
      <c r="AM644" s="75"/>
      <c r="AN644" s="75"/>
      <c r="AO644" s="75"/>
      <c r="AP644" s="75"/>
      <c r="AQ644" s="75"/>
      <c r="AR644" s="75"/>
      <c r="AS644" s="75"/>
      <c r="AT644" s="75"/>
      <c r="AU644" s="75"/>
      <c r="AV644" s="75"/>
    </row>
    <row r="645" spans="1:48" s="38" customFormat="1" ht="16.5" x14ac:dyDescent="0.3">
      <c r="A645" s="75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  <c r="AA645" s="75"/>
      <c r="AB645" s="75"/>
      <c r="AC645" s="75"/>
      <c r="AD645" s="75"/>
      <c r="AE645" s="75"/>
      <c r="AF645" s="75"/>
      <c r="AG645" s="75"/>
      <c r="AH645" s="75"/>
      <c r="AI645" s="75"/>
      <c r="AJ645" s="75"/>
      <c r="AK645" s="75"/>
      <c r="AL645" s="75"/>
      <c r="AM645" s="75"/>
      <c r="AN645" s="75"/>
      <c r="AO645" s="75"/>
      <c r="AP645" s="75"/>
      <c r="AQ645" s="75"/>
      <c r="AR645" s="75"/>
      <c r="AS645" s="75"/>
      <c r="AT645" s="75"/>
      <c r="AU645" s="75"/>
      <c r="AV645" s="75"/>
    </row>
    <row r="646" spans="1:48" s="38" customFormat="1" ht="16.5" x14ac:dyDescent="0.3">
      <c r="A646" s="75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  <c r="AA646" s="75"/>
      <c r="AB646" s="75"/>
      <c r="AC646" s="75"/>
      <c r="AD646" s="75"/>
      <c r="AE646" s="75"/>
      <c r="AF646" s="75"/>
      <c r="AG646" s="75"/>
      <c r="AH646" s="75"/>
      <c r="AI646" s="75"/>
      <c r="AJ646" s="75"/>
      <c r="AK646" s="75"/>
      <c r="AL646" s="75"/>
      <c r="AM646" s="75"/>
      <c r="AN646" s="75"/>
      <c r="AO646" s="75"/>
      <c r="AP646" s="75"/>
      <c r="AQ646" s="75"/>
      <c r="AR646" s="75"/>
      <c r="AS646" s="75"/>
      <c r="AT646" s="75"/>
      <c r="AU646" s="75"/>
      <c r="AV646" s="75"/>
    </row>
    <row r="647" spans="1:48" s="38" customFormat="1" ht="16.5" x14ac:dyDescent="0.3">
      <c r="A647" s="75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  <c r="AA647" s="75"/>
      <c r="AB647" s="75"/>
      <c r="AC647" s="75"/>
      <c r="AD647" s="75"/>
      <c r="AE647" s="75"/>
      <c r="AF647" s="75"/>
      <c r="AG647" s="75"/>
      <c r="AH647" s="75"/>
      <c r="AI647" s="75"/>
      <c r="AJ647" s="75"/>
      <c r="AK647" s="75"/>
      <c r="AL647" s="75"/>
      <c r="AM647" s="75"/>
      <c r="AN647" s="75"/>
      <c r="AO647" s="75"/>
      <c r="AP647" s="75"/>
      <c r="AQ647" s="75"/>
      <c r="AR647" s="75"/>
      <c r="AS647" s="75"/>
      <c r="AT647" s="75"/>
      <c r="AU647" s="75"/>
      <c r="AV647" s="75"/>
    </row>
    <row r="648" spans="1:48" s="38" customFormat="1" ht="16.5" x14ac:dyDescent="0.3">
      <c r="A648" s="75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  <c r="AA648" s="75"/>
      <c r="AB648" s="75"/>
      <c r="AC648" s="75"/>
      <c r="AD648" s="75"/>
      <c r="AE648" s="75"/>
      <c r="AF648" s="75"/>
      <c r="AG648" s="75"/>
      <c r="AH648" s="75"/>
      <c r="AI648" s="75"/>
      <c r="AJ648" s="75"/>
      <c r="AK648" s="75"/>
      <c r="AL648" s="75"/>
      <c r="AM648" s="75"/>
      <c r="AN648" s="75"/>
      <c r="AO648" s="75"/>
      <c r="AP648" s="75"/>
      <c r="AQ648" s="75"/>
      <c r="AR648" s="75"/>
      <c r="AS648" s="75"/>
      <c r="AT648" s="75"/>
      <c r="AU648" s="75"/>
      <c r="AV648" s="75"/>
    </row>
    <row r="649" spans="1:48" s="38" customFormat="1" ht="16.5" x14ac:dyDescent="0.3">
      <c r="A649" s="75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  <c r="AA649" s="75"/>
      <c r="AB649" s="75"/>
      <c r="AC649" s="75"/>
      <c r="AD649" s="75"/>
      <c r="AE649" s="75"/>
      <c r="AF649" s="75"/>
      <c r="AG649" s="75"/>
      <c r="AH649" s="75"/>
      <c r="AI649" s="75"/>
      <c r="AJ649" s="75"/>
      <c r="AK649" s="75"/>
      <c r="AL649" s="75"/>
      <c r="AM649" s="75"/>
      <c r="AN649" s="75"/>
      <c r="AO649" s="75"/>
      <c r="AP649" s="75"/>
      <c r="AQ649" s="75"/>
      <c r="AR649" s="75"/>
      <c r="AS649" s="75"/>
      <c r="AT649" s="75"/>
      <c r="AU649" s="75"/>
      <c r="AV649" s="75"/>
    </row>
    <row r="650" spans="1:48" s="38" customFormat="1" ht="16.5" x14ac:dyDescent="0.3">
      <c r="A650" s="75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  <c r="AA650" s="75"/>
      <c r="AB650" s="75"/>
      <c r="AC650" s="75"/>
      <c r="AD650" s="75"/>
      <c r="AE650" s="75"/>
      <c r="AF650" s="75"/>
      <c r="AG650" s="75"/>
      <c r="AH650" s="75"/>
      <c r="AI650" s="75"/>
      <c r="AJ650" s="75"/>
      <c r="AK650" s="75"/>
      <c r="AL650" s="75"/>
      <c r="AM650" s="75"/>
      <c r="AN650" s="75"/>
      <c r="AO650" s="75"/>
      <c r="AP650" s="75"/>
      <c r="AQ650" s="75"/>
      <c r="AR650" s="75"/>
      <c r="AS650" s="75"/>
      <c r="AT650" s="75"/>
      <c r="AU650" s="75"/>
      <c r="AV650" s="75"/>
    </row>
    <row r="651" spans="1:48" s="38" customFormat="1" ht="16.5" x14ac:dyDescent="0.3">
      <c r="A651" s="75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  <c r="AA651" s="75"/>
      <c r="AB651" s="75"/>
      <c r="AC651" s="75"/>
      <c r="AD651" s="75"/>
      <c r="AE651" s="75"/>
      <c r="AF651" s="75"/>
      <c r="AG651" s="75"/>
      <c r="AH651" s="75"/>
      <c r="AI651" s="75"/>
      <c r="AJ651" s="75"/>
      <c r="AK651" s="75"/>
      <c r="AL651" s="75"/>
      <c r="AM651" s="75"/>
      <c r="AN651" s="75"/>
      <c r="AO651" s="75"/>
      <c r="AP651" s="75"/>
      <c r="AQ651" s="75"/>
      <c r="AR651" s="75"/>
      <c r="AS651" s="75"/>
      <c r="AT651" s="75"/>
      <c r="AU651" s="75"/>
      <c r="AV651" s="75"/>
    </row>
    <row r="652" spans="1:48" s="38" customFormat="1" ht="16.5" x14ac:dyDescent="0.3">
      <c r="A652" s="75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  <c r="AA652" s="75"/>
      <c r="AB652" s="75"/>
      <c r="AC652" s="75"/>
      <c r="AD652" s="75"/>
      <c r="AE652" s="75"/>
      <c r="AF652" s="75"/>
      <c r="AG652" s="75"/>
      <c r="AH652" s="75"/>
      <c r="AI652" s="75"/>
      <c r="AJ652" s="75"/>
      <c r="AK652" s="75"/>
      <c r="AL652" s="75"/>
      <c r="AM652" s="75"/>
      <c r="AN652" s="75"/>
      <c r="AO652" s="75"/>
      <c r="AP652" s="75"/>
      <c r="AQ652" s="75"/>
      <c r="AR652" s="75"/>
      <c r="AS652" s="75"/>
      <c r="AT652" s="75"/>
      <c r="AU652" s="75"/>
      <c r="AV652" s="75"/>
    </row>
    <row r="653" spans="1:48" s="38" customFormat="1" ht="16.5" x14ac:dyDescent="0.3">
      <c r="A653" s="75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  <c r="AA653" s="75"/>
      <c r="AB653" s="75"/>
      <c r="AC653" s="75"/>
      <c r="AD653" s="75"/>
      <c r="AE653" s="75"/>
      <c r="AF653" s="75"/>
      <c r="AG653" s="75"/>
      <c r="AH653" s="75"/>
      <c r="AI653" s="75"/>
      <c r="AJ653" s="75"/>
      <c r="AK653" s="75"/>
      <c r="AL653" s="75"/>
      <c r="AM653" s="75"/>
      <c r="AN653" s="75"/>
      <c r="AO653" s="75"/>
      <c r="AP653" s="75"/>
      <c r="AQ653" s="75"/>
      <c r="AR653" s="75"/>
      <c r="AS653" s="75"/>
      <c r="AT653" s="75"/>
      <c r="AU653" s="75"/>
      <c r="AV653" s="75"/>
    </row>
    <row r="654" spans="1:48" s="38" customFormat="1" ht="16.5" x14ac:dyDescent="0.3">
      <c r="A654" s="75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  <c r="AA654" s="75"/>
      <c r="AB654" s="75"/>
      <c r="AC654" s="75"/>
      <c r="AD654" s="75"/>
      <c r="AE654" s="75"/>
      <c r="AF654" s="75"/>
      <c r="AG654" s="75"/>
      <c r="AH654" s="75"/>
      <c r="AI654" s="75"/>
      <c r="AJ654" s="75"/>
      <c r="AK654" s="75"/>
      <c r="AL654" s="75"/>
      <c r="AM654" s="75"/>
      <c r="AN654" s="75"/>
      <c r="AO654" s="75"/>
      <c r="AP654" s="75"/>
      <c r="AQ654" s="75"/>
      <c r="AR654" s="75"/>
      <c r="AS654" s="75"/>
      <c r="AT654" s="75"/>
      <c r="AU654" s="75"/>
      <c r="AV654" s="75"/>
    </row>
    <row r="655" spans="1:48" s="38" customFormat="1" ht="16.5" x14ac:dyDescent="0.3">
      <c r="A655" s="75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  <c r="AA655" s="75"/>
      <c r="AB655" s="75"/>
      <c r="AC655" s="75"/>
      <c r="AD655" s="75"/>
      <c r="AE655" s="75"/>
      <c r="AF655" s="75"/>
      <c r="AG655" s="75"/>
      <c r="AH655" s="75"/>
      <c r="AI655" s="75"/>
      <c r="AJ655" s="75"/>
      <c r="AK655" s="75"/>
      <c r="AL655" s="75"/>
      <c r="AM655" s="75"/>
      <c r="AN655" s="75"/>
      <c r="AO655" s="75"/>
      <c r="AP655" s="75"/>
      <c r="AQ655" s="75"/>
      <c r="AR655" s="75"/>
      <c r="AS655" s="75"/>
      <c r="AT655" s="75"/>
      <c r="AU655" s="75"/>
      <c r="AV655" s="75"/>
    </row>
    <row r="656" spans="1:48" s="38" customFormat="1" ht="16.5" x14ac:dyDescent="0.3">
      <c r="A656" s="75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  <c r="AA656" s="75"/>
      <c r="AB656" s="75"/>
      <c r="AC656" s="75"/>
      <c r="AD656" s="75"/>
      <c r="AE656" s="75"/>
      <c r="AF656" s="75"/>
      <c r="AG656" s="75"/>
      <c r="AH656" s="75"/>
      <c r="AI656" s="75"/>
      <c r="AJ656" s="75"/>
      <c r="AK656" s="75"/>
      <c r="AL656" s="75"/>
      <c r="AM656" s="75"/>
      <c r="AN656" s="75"/>
      <c r="AO656" s="75"/>
      <c r="AP656" s="75"/>
      <c r="AQ656" s="75"/>
      <c r="AR656" s="75"/>
      <c r="AS656" s="75"/>
      <c r="AT656" s="75"/>
      <c r="AU656" s="75"/>
      <c r="AV656" s="75"/>
    </row>
    <row r="657" spans="1:48" s="38" customFormat="1" ht="16.5" x14ac:dyDescent="0.3">
      <c r="A657" s="75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  <c r="AA657" s="75"/>
      <c r="AB657" s="75"/>
      <c r="AC657" s="75"/>
      <c r="AD657" s="75"/>
      <c r="AE657" s="75"/>
      <c r="AF657" s="75"/>
      <c r="AG657" s="75"/>
      <c r="AH657" s="75"/>
      <c r="AI657" s="75"/>
      <c r="AJ657" s="75"/>
      <c r="AK657" s="75"/>
      <c r="AL657" s="75"/>
      <c r="AM657" s="75"/>
      <c r="AN657" s="75"/>
      <c r="AO657" s="75"/>
      <c r="AP657" s="75"/>
      <c r="AQ657" s="75"/>
      <c r="AR657" s="75"/>
      <c r="AS657" s="75"/>
      <c r="AT657" s="75"/>
      <c r="AU657" s="75"/>
      <c r="AV657" s="75"/>
    </row>
    <row r="658" spans="1:48" s="38" customFormat="1" ht="16.5" x14ac:dyDescent="0.3">
      <c r="A658" s="75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  <c r="AA658" s="75"/>
      <c r="AB658" s="75"/>
      <c r="AC658" s="75"/>
      <c r="AD658" s="75"/>
      <c r="AE658" s="75"/>
      <c r="AF658" s="75"/>
      <c r="AG658" s="75"/>
      <c r="AH658" s="75"/>
      <c r="AI658" s="75"/>
      <c r="AJ658" s="75"/>
      <c r="AK658" s="75"/>
      <c r="AL658" s="75"/>
      <c r="AM658" s="75"/>
      <c r="AN658" s="75"/>
      <c r="AO658" s="75"/>
      <c r="AP658" s="75"/>
      <c r="AQ658" s="75"/>
      <c r="AR658" s="75"/>
      <c r="AS658" s="75"/>
      <c r="AT658" s="75"/>
      <c r="AU658" s="75"/>
      <c r="AV658" s="75"/>
    </row>
    <row r="659" spans="1:48" s="38" customFormat="1" ht="16.5" x14ac:dyDescent="0.3">
      <c r="A659" s="75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  <c r="AA659" s="75"/>
      <c r="AB659" s="75"/>
      <c r="AC659" s="75"/>
      <c r="AD659" s="75"/>
      <c r="AE659" s="75"/>
      <c r="AF659" s="75"/>
      <c r="AG659" s="75"/>
      <c r="AH659" s="75"/>
      <c r="AI659" s="75"/>
      <c r="AJ659" s="75"/>
      <c r="AK659" s="75"/>
      <c r="AL659" s="75"/>
      <c r="AM659" s="75"/>
      <c r="AN659" s="75"/>
      <c r="AO659" s="75"/>
      <c r="AP659" s="75"/>
      <c r="AQ659" s="75"/>
      <c r="AR659" s="75"/>
      <c r="AS659" s="75"/>
      <c r="AT659" s="75"/>
      <c r="AU659" s="75"/>
      <c r="AV659" s="75"/>
    </row>
    <row r="660" spans="1:48" s="38" customFormat="1" ht="16.5" x14ac:dyDescent="0.3">
      <c r="A660" s="75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  <c r="AA660" s="75"/>
      <c r="AB660" s="75"/>
      <c r="AC660" s="75"/>
      <c r="AD660" s="75"/>
      <c r="AE660" s="75"/>
      <c r="AF660" s="75"/>
      <c r="AG660" s="75"/>
      <c r="AH660" s="75"/>
      <c r="AI660" s="75"/>
      <c r="AJ660" s="75"/>
      <c r="AK660" s="75"/>
      <c r="AL660" s="75"/>
      <c r="AM660" s="75"/>
      <c r="AN660" s="75"/>
      <c r="AO660" s="75"/>
      <c r="AP660" s="75"/>
      <c r="AQ660" s="75"/>
      <c r="AR660" s="75"/>
      <c r="AS660" s="75"/>
      <c r="AT660" s="75"/>
      <c r="AU660" s="75"/>
      <c r="AV660" s="75"/>
    </row>
    <row r="661" spans="1:48" s="38" customFormat="1" ht="16.5" x14ac:dyDescent="0.3">
      <c r="A661" s="75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  <c r="AA661" s="75"/>
      <c r="AB661" s="75"/>
      <c r="AC661" s="75"/>
      <c r="AD661" s="75"/>
      <c r="AE661" s="75"/>
      <c r="AF661" s="75"/>
      <c r="AG661" s="75"/>
      <c r="AH661" s="75"/>
      <c r="AI661" s="75"/>
      <c r="AJ661" s="75"/>
      <c r="AK661" s="75"/>
      <c r="AL661" s="75"/>
      <c r="AM661" s="75"/>
      <c r="AN661" s="75"/>
      <c r="AO661" s="75"/>
      <c r="AP661" s="75"/>
      <c r="AQ661" s="75"/>
      <c r="AR661" s="75"/>
      <c r="AS661" s="75"/>
      <c r="AT661" s="75"/>
      <c r="AU661" s="75"/>
      <c r="AV661" s="75"/>
    </row>
    <row r="662" spans="1:48" s="38" customFormat="1" ht="16.5" x14ac:dyDescent="0.3">
      <c r="A662" s="75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  <c r="AA662" s="75"/>
      <c r="AB662" s="75"/>
      <c r="AC662" s="75"/>
      <c r="AD662" s="75"/>
      <c r="AE662" s="75"/>
      <c r="AF662" s="75"/>
      <c r="AG662" s="75"/>
      <c r="AH662" s="75"/>
      <c r="AI662" s="75"/>
      <c r="AJ662" s="75"/>
      <c r="AK662" s="75"/>
      <c r="AL662" s="75"/>
      <c r="AM662" s="75"/>
      <c r="AN662" s="75"/>
      <c r="AO662" s="75"/>
      <c r="AP662" s="75"/>
      <c r="AQ662" s="75"/>
      <c r="AR662" s="75"/>
      <c r="AS662" s="75"/>
      <c r="AT662" s="75"/>
      <c r="AU662" s="75"/>
      <c r="AV662" s="75"/>
    </row>
    <row r="663" spans="1:48" s="38" customFormat="1" ht="16.5" x14ac:dyDescent="0.3">
      <c r="A663" s="75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  <c r="AA663" s="75"/>
      <c r="AB663" s="75"/>
      <c r="AC663" s="75"/>
      <c r="AD663" s="75"/>
      <c r="AE663" s="75"/>
      <c r="AF663" s="75"/>
      <c r="AG663" s="75"/>
      <c r="AH663" s="75"/>
      <c r="AI663" s="75"/>
      <c r="AJ663" s="75"/>
      <c r="AK663" s="75"/>
      <c r="AL663" s="75"/>
      <c r="AM663" s="75"/>
      <c r="AN663" s="75"/>
      <c r="AO663" s="75"/>
      <c r="AP663" s="75"/>
      <c r="AQ663" s="75"/>
      <c r="AR663" s="75"/>
      <c r="AS663" s="75"/>
      <c r="AT663" s="75"/>
      <c r="AU663" s="75"/>
      <c r="AV663" s="75"/>
    </row>
    <row r="664" spans="1:48" s="38" customFormat="1" ht="16.5" x14ac:dyDescent="0.3">
      <c r="A664" s="75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  <c r="AA664" s="75"/>
      <c r="AB664" s="75"/>
      <c r="AC664" s="75"/>
      <c r="AD664" s="75"/>
      <c r="AE664" s="75"/>
      <c r="AF664" s="75"/>
      <c r="AG664" s="75"/>
      <c r="AH664" s="75"/>
      <c r="AI664" s="75"/>
      <c r="AJ664" s="75"/>
      <c r="AK664" s="75"/>
      <c r="AL664" s="75"/>
      <c r="AM664" s="75"/>
      <c r="AN664" s="75"/>
      <c r="AO664" s="75"/>
      <c r="AP664" s="75"/>
      <c r="AQ664" s="75"/>
      <c r="AR664" s="75"/>
      <c r="AS664" s="75"/>
      <c r="AT664" s="75"/>
      <c r="AU664" s="75"/>
      <c r="AV664" s="75"/>
    </row>
    <row r="665" spans="1:48" s="38" customFormat="1" ht="16.5" x14ac:dyDescent="0.3">
      <c r="A665" s="75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  <c r="AA665" s="75"/>
      <c r="AB665" s="75"/>
      <c r="AC665" s="75"/>
      <c r="AD665" s="75"/>
      <c r="AE665" s="75"/>
      <c r="AF665" s="75"/>
      <c r="AG665" s="75"/>
      <c r="AH665" s="75"/>
      <c r="AI665" s="75"/>
      <c r="AJ665" s="75"/>
      <c r="AK665" s="75"/>
      <c r="AL665" s="75"/>
      <c r="AM665" s="75"/>
      <c r="AN665" s="75"/>
      <c r="AO665" s="75"/>
      <c r="AP665" s="75"/>
      <c r="AQ665" s="75"/>
      <c r="AR665" s="75"/>
      <c r="AS665" s="75"/>
      <c r="AT665" s="75"/>
      <c r="AU665" s="75"/>
      <c r="AV665" s="75"/>
    </row>
    <row r="666" spans="1:48" s="38" customFormat="1" ht="16.5" x14ac:dyDescent="0.3">
      <c r="A666" s="75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  <c r="AA666" s="75"/>
      <c r="AB666" s="75"/>
      <c r="AC666" s="75"/>
      <c r="AD666" s="75"/>
      <c r="AE666" s="75"/>
      <c r="AF666" s="75"/>
      <c r="AG666" s="75"/>
      <c r="AH666" s="75"/>
      <c r="AI666" s="75"/>
      <c r="AJ666" s="75"/>
      <c r="AK666" s="75"/>
      <c r="AL666" s="75"/>
      <c r="AM666" s="75"/>
      <c r="AN666" s="75"/>
      <c r="AO666" s="75"/>
      <c r="AP666" s="75"/>
      <c r="AQ666" s="75"/>
      <c r="AR666" s="75"/>
      <c r="AS666" s="75"/>
      <c r="AT666" s="75"/>
      <c r="AU666" s="75"/>
      <c r="AV666" s="75"/>
    </row>
    <row r="667" spans="1:48" s="38" customFormat="1" ht="16.5" x14ac:dyDescent="0.3">
      <c r="A667" s="75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  <c r="AA667" s="75"/>
      <c r="AB667" s="75"/>
      <c r="AC667" s="75"/>
      <c r="AD667" s="75"/>
      <c r="AE667" s="75"/>
      <c r="AF667" s="75"/>
      <c r="AG667" s="75"/>
      <c r="AH667" s="75"/>
      <c r="AI667" s="75"/>
      <c r="AJ667" s="75"/>
      <c r="AK667" s="75"/>
      <c r="AL667" s="75"/>
      <c r="AM667" s="75"/>
      <c r="AN667" s="75"/>
      <c r="AO667" s="75"/>
      <c r="AP667" s="75"/>
      <c r="AQ667" s="75"/>
      <c r="AR667" s="75"/>
      <c r="AS667" s="75"/>
      <c r="AT667" s="75"/>
      <c r="AU667" s="75"/>
      <c r="AV667" s="75"/>
    </row>
    <row r="668" spans="1:48" s="38" customFormat="1" ht="16.5" x14ac:dyDescent="0.3">
      <c r="A668" s="75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  <c r="AA668" s="75"/>
      <c r="AB668" s="75"/>
      <c r="AC668" s="75"/>
      <c r="AD668" s="75"/>
      <c r="AE668" s="75"/>
      <c r="AF668" s="75"/>
      <c r="AG668" s="75"/>
      <c r="AH668" s="75"/>
      <c r="AI668" s="75"/>
      <c r="AJ668" s="75"/>
      <c r="AK668" s="75"/>
      <c r="AL668" s="75"/>
      <c r="AM668" s="75"/>
      <c r="AN668" s="75"/>
      <c r="AO668" s="75"/>
      <c r="AP668" s="75"/>
      <c r="AQ668" s="75"/>
      <c r="AR668" s="75"/>
      <c r="AS668" s="75"/>
      <c r="AT668" s="75"/>
      <c r="AU668" s="75"/>
      <c r="AV668" s="75"/>
    </row>
    <row r="669" spans="1:48" s="38" customFormat="1" ht="16.5" x14ac:dyDescent="0.3">
      <c r="A669" s="75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  <c r="AA669" s="75"/>
      <c r="AB669" s="75"/>
      <c r="AC669" s="75"/>
      <c r="AD669" s="75"/>
      <c r="AE669" s="75"/>
      <c r="AF669" s="75"/>
      <c r="AG669" s="75"/>
      <c r="AH669" s="75"/>
      <c r="AI669" s="75"/>
      <c r="AJ669" s="75"/>
      <c r="AK669" s="75"/>
      <c r="AL669" s="75"/>
      <c r="AM669" s="75"/>
      <c r="AN669" s="75"/>
      <c r="AO669" s="75"/>
      <c r="AP669" s="75"/>
      <c r="AQ669" s="75"/>
      <c r="AR669" s="75"/>
      <c r="AS669" s="75"/>
      <c r="AT669" s="75"/>
      <c r="AU669" s="75"/>
      <c r="AV669" s="75"/>
    </row>
    <row r="670" spans="1:48" s="38" customFormat="1" ht="16.5" x14ac:dyDescent="0.3">
      <c r="A670" s="75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  <c r="AA670" s="75"/>
      <c r="AB670" s="75"/>
      <c r="AC670" s="75"/>
      <c r="AD670" s="75"/>
      <c r="AE670" s="75"/>
      <c r="AF670" s="75"/>
      <c r="AG670" s="75"/>
      <c r="AH670" s="75"/>
      <c r="AI670" s="75"/>
      <c r="AJ670" s="75"/>
      <c r="AK670" s="75"/>
      <c r="AL670" s="75"/>
      <c r="AM670" s="75"/>
      <c r="AN670" s="75"/>
      <c r="AO670" s="75"/>
      <c r="AP670" s="75"/>
      <c r="AQ670" s="75"/>
      <c r="AR670" s="75"/>
      <c r="AS670" s="75"/>
      <c r="AT670" s="75"/>
      <c r="AU670" s="75"/>
      <c r="AV670" s="75"/>
    </row>
    <row r="671" spans="1:48" s="38" customFormat="1" ht="16.5" x14ac:dyDescent="0.3">
      <c r="A671" s="75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  <c r="AA671" s="75"/>
      <c r="AB671" s="75"/>
      <c r="AC671" s="75"/>
      <c r="AD671" s="75"/>
      <c r="AE671" s="75"/>
      <c r="AF671" s="75"/>
      <c r="AG671" s="75"/>
      <c r="AH671" s="75"/>
      <c r="AI671" s="75"/>
      <c r="AJ671" s="75"/>
      <c r="AK671" s="75"/>
      <c r="AL671" s="75"/>
      <c r="AM671" s="75"/>
      <c r="AN671" s="75"/>
      <c r="AO671" s="75"/>
      <c r="AP671" s="75"/>
      <c r="AQ671" s="75"/>
      <c r="AR671" s="75"/>
      <c r="AS671" s="75"/>
      <c r="AT671" s="75"/>
      <c r="AU671" s="75"/>
      <c r="AV671" s="75"/>
    </row>
    <row r="672" spans="1:48" s="38" customFormat="1" ht="16.5" x14ac:dyDescent="0.3">
      <c r="A672" s="75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  <c r="AA672" s="75"/>
      <c r="AB672" s="75"/>
      <c r="AC672" s="75"/>
      <c r="AD672" s="75"/>
      <c r="AE672" s="75"/>
      <c r="AF672" s="75"/>
      <c r="AG672" s="75"/>
      <c r="AH672" s="75"/>
      <c r="AI672" s="75"/>
      <c r="AJ672" s="75"/>
      <c r="AK672" s="75"/>
      <c r="AL672" s="75"/>
      <c r="AM672" s="75"/>
      <c r="AN672" s="75"/>
      <c r="AO672" s="75"/>
      <c r="AP672" s="75"/>
      <c r="AQ672" s="75"/>
      <c r="AR672" s="75"/>
      <c r="AS672" s="75"/>
      <c r="AT672" s="75"/>
      <c r="AU672" s="75"/>
      <c r="AV672" s="75"/>
    </row>
    <row r="673" spans="1:48" s="38" customFormat="1" ht="16.5" x14ac:dyDescent="0.3">
      <c r="A673" s="75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  <c r="AA673" s="75"/>
      <c r="AB673" s="75"/>
      <c r="AC673" s="75"/>
      <c r="AD673" s="75"/>
      <c r="AE673" s="75"/>
      <c r="AF673" s="75"/>
      <c r="AG673" s="75"/>
      <c r="AH673" s="75"/>
      <c r="AI673" s="75"/>
      <c r="AJ673" s="75"/>
      <c r="AK673" s="75"/>
      <c r="AL673" s="75"/>
      <c r="AM673" s="75"/>
      <c r="AN673" s="75"/>
      <c r="AO673" s="75"/>
      <c r="AP673" s="75"/>
      <c r="AQ673" s="75"/>
      <c r="AR673" s="75"/>
      <c r="AS673" s="75"/>
      <c r="AT673" s="75"/>
      <c r="AU673" s="75"/>
      <c r="AV673" s="75"/>
    </row>
    <row r="674" spans="1:48" s="38" customFormat="1" ht="16.5" x14ac:dyDescent="0.3">
      <c r="A674" s="75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  <c r="AA674" s="75"/>
      <c r="AB674" s="75"/>
      <c r="AC674" s="75"/>
      <c r="AD674" s="75"/>
      <c r="AE674" s="75"/>
      <c r="AF674" s="75"/>
      <c r="AG674" s="75"/>
      <c r="AH674" s="75"/>
      <c r="AI674" s="75"/>
      <c r="AJ674" s="75"/>
      <c r="AK674" s="75"/>
      <c r="AL674" s="75"/>
      <c r="AM674" s="75"/>
      <c r="AN674" s="75"/>
      <c r="AO674" s="75"/>
      <c r="AP674" s="75"/>
      <c r="AQ674" s="75"/>
      <c r="AR674" s="75"/>
      <c r="AS674" s="75"/>
      <c r="AT674" s="75"/>
      <c r="AU674" s="75"/>
      <c r="AV674" s="75"/>
    </row>
    <row r="675" spans="1:48" s="38" customFormat="1" ht="16.5" x14ac:dyDescent="0.3">
      <c r="A675" s="75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  <c r="AA675" s="75"/>
      <c r="AB675" s="75"/>
      <c r="AC675" s="75"/>
      <c r="AD675" s="75"/>
      <c r="AE675" s="75"/>
      <c r="AF675" s="75"/>
      <c r="AG675" s="75"/>
      <c r="AH675" s="75"/>
      <c r="AI675" s="75"/>
      <c r="AJ675" s="75"/>
      <c r="AK675" s="75"/>
      <c r="AL675" s="75"/>
      <c r="AM675" s="75"/>
      <c r="AN675" s="75"/>
      <c r="AO675" s="75"/>
      <c r="AP675" s="75"/>
      <c r="AQ675" s="75"/>
      <c r="AR675" s="75"/>
      <c r="AS675" s="75"/>
      <c r="AT675" s="75"/>
      <c r="AU675" s="75"/>
      <c r="AV675" s="75"/>
    </row>
    <row r="676" spans="1:48" s="38" customFormat="1" ht="16.5" x14ac:dyDescent="0.3">
      <c r="A676" s="75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  <c r="AA676" s="75"/>
      <c r="AB676" s="75"/>
      <c r="AC676" s="75"/>
      <c r="AD676" s="75"/>
      <c r="AE676" s="75"/>
      <c r="AF676" s="75"/>
      <c r="AG676" s="75"/>
      <c r="AH676" s="75"/>
      <c r="AI676" s="75"/>
      <c r="AJ676" s="75"/>
      <c r="AK676" s="75"/>
      <c r="AL676" s="75"/>
      <c r="AM676" s="75"/>
      <c r="AN676" s="75"/>
      <c r="AO676" s="75"/>
      <c r="AP676" s="75"/>
      <c r="AQ676" s="75"/>
      <c r="AR676" s="75"/>
      <c r="AS676" s="75"/>
      <c r="AT676" s="75"/>
      <c r="AU676" s="75"/>
      <c r="AV676" s="75"/>
    </row>
    <row r="677" spans="1:48" s="38" customFormat="1" ht="16.5" x14ac:dyDescent="0.3">
      <c r="A677" s="75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  <c r="AA677" s="75"/>
      <c r="AB677" s="75"/>
      <c r="AC677" s="75"/>
      <c r="AD677" s="75"/>
      <c r="AE677" s="75"/>
      <c r="AF677" s="75"/>
      <c r="AG677" s="75"/>
      <c r="AH677" s="75"/>
      <c r="AI677" s="75"/>
      <c r="AJ677" s="75"/>
      <c r="AK677" s="75"/>
      <c r="AL677" s="75"/>
      <c r="AM677" s="75"/>
      <c r="AN677" s="75"/>
      <c r="AO677" s="75"/>
      <c r="AP677" s="75"/>
      <c r="AQ677" s="75"/>
      <c r="AR677" s="75"/>
      <c r="AS677" s="75"/>
      <c r="AT677" s="75"/>
      <c r="AU677" s="75"/>
      <c r="AV677" s="75"/>
    </row>
    <row r="678" spans="1:48" s="38" customFormat="1" ht="16.5" x14ac:dyDescent="0.3">
      <c r="A678" s="75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  <c r="AA678" s="75"/>
      <c r="AB678" s="75"/>
      <c r="AC678" s="75"/>
      <c r="AD678" s="75"/>
      <c r="AE678" s="75"/>
      <c r="AF678" s="75"/>
      <c r="AG678" s="75"/>
      <c r="AH678" s="75"/>
      <c r="AI678" s="75"/>
      <c r="AJ678" s="75"/>
      <c r="AK678" s="75"/>
      <c r="AL678" s="75"/>
      <c r="AM678" s="75"/>
      <c r="AN678" s="75"/>
      <c r="AO678" s="75"/>
      <c r="AP678" s="75"/>
      <c r="AQ678" s="75"/>
      <c r="AR678" s="75"/>
      <c r="AS678" s="75"/>
      <c r="AT678" s="75"/>
      <c r="AU678" s="75"/>
      <c r="AV678" s="75"/>
    </row>
    <row r="679" spans="1:48" s="38" customFormat="1" ht="16.5" x14ac:dyDescent="0.3">
      <c r="A679" s="75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  <c r="AA679" s="75"/>
      <c r="AB679" s="75"/>
      <c r="AC679" s="75"/>
      <c r="AD679" s="75"/>
      <c r="AE679" s="75"/>
      <c r="AF679" s="75"/>
      <c r="AG679" s="75"/>
      <c r="AH679" s="75"/>
      <c r="AI679" s="75"/>
      <c r="AJ679" s="75"/>
      <c r="AK679" s="75"/>
      <c r="AL679" s="75"/>
      <c r="AM679" s="75"/>
      <c r="AN679" s="75"/>
      <c r="AO679" s="75"/>
      <c r="AP679" s="75"/>
      <c r="AQ679" s="75"/>
      <c r="AR679" s="75"/>
      <c r="AS679" s="75"/>
      <c r="AT679" s="75"/>
      <c r="AU679" s="75"/>
      <c r="AV679" s="75"/>
    </row>
    <row r="680" spans="1:48" s="38" customFormat="1" ht="16.5" x14ac:dyDescent="0.3">
      <c r="A680" s="75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  <c r="AA680" s="75"/>
      <c r="AB680" s="75"/>
      <c r="AC680" s="75"/>
      <c r="AD680" s="75"/>
      <c r="AE680" s="75"/>
      <c r="AF680" s="75"/>
      <c r="AG680" s="75"/>
      <c r="AH680" s="75"/>
      <c r="AI680" s="75"/>
      <c r="AJ680" s="75"/>
      <c r="AK680" s="75"/>
      <c r="AL680" s="75"/>
      <c r="AM680" s="75"/>
      <c r="AN680" s="75"/>
      <c r="AO680" s="75"/>
      <c r="AP680" s="75"/>
      <c r="AQ680" s="75"/>
      <c r="AR680" s="75"/>
      <c r="AS680" s="75"/>
      <c r="AT680" s="75"/>
      <c r="AU680" s="75"/>
      <c r="AV680" s="75"/>
    </row>
    <row r="681" spans="1:48" s="38" customFormat="1" ht="16.5" x14ac:dyDescent="0.3">
      <c r="A681" s="75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  <c r="AA681" s="75"/>
      <c r="AB681" s="75"/>
      <c r="AC681" s="75"/>
      <c r="AD681" s="75"/>
      <c r="AE681" s="75"/>
      <c r="AF681" s="75"/>
      <c r="AG681" s="75"/>
      <c r="AH681" s="75"/>
      <c r="AI681" s="75"/>
      <c r="AJ681" s="75"/>
      <c r="AK681" s="75"/>
      <c r="AL681" s="75"/>
      <c r="AM681" s="75"/>
      <c r="AN681" s="75"/>
      <c r="AO681" s="75"/>
      <c r="AP681" s="75"/>
      <c r="AQ681" s="75"/>
      <c r="AR681" s="75"/>
      <c r="AS681" s="75"/>
      <c r="AT681" s="75"/>
      <c r="AU681" s="75"/>
      <c r="AV681" s="75"/>
    </row>
    <row r="682" spans="1:48" s="38" customFormat="1" ht="16.5" x14ac:dyDescent="0.3">
      <c r="A682" s="75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  <c r="AA682" s="75"/>
      <c r="AB682" s="75"/>
      <c r="AC682" s="75"/>
      <c r="AD682" s="75"/>
      <c r="AE682" s="75"/>
      <c r="AF682" s="75"/>
      <c r="AG682" s="75"/>
      <c r="AH682" s="75"/>
      <c r="AI682" s="75"/>
      <c r="AJ682" s="75"/>
      <c r="AK682" s="75"/>
      <c r="AL682" s="75"/>
      <c r="AM682" s="75"/>
      <c r="AN682" s="75"/>
      <c r="AO682" s="75"/>
      <c r="AP682" s="75"/>
      <c r="AQ682" s="75"/>
      <c r="AR682" s="75"/>
      <c r="AS682" s="75"/>
      <c r="AT682" s="75"/>
      <c r="AU682" s="75"/>
      <c r="AV682" s="75"/>
    </row>
    <row r="683" spans="1:48" s="38" customFormat="1" ht="16.5" x14ac:dyDescent="0.3">
      <c r="A683" s="75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  <c r="AA683" s="75"/>
      <c r="AB683" s="75"/>
      <c r="AC683" s="75"/>
      <c r="AD683" s="75"/>
      <c r="AE683" s="75"/>
      <c r="AF683" s="75"/>
      <c r="AG683" s="75"/>
      <c r="AH683" s="75"/>
      <c r="AI683" s="75"/>
      <c r="AJ683" s="75"/>
      <c r="AK683" s="75"/>
      <c r="AL683" s="75"/>
      <c r="AM683" s="75"/>
      <c r="AN683" s="75"/>
      <c r="AO683" s="75"/>
      <c r="AP683" s="75"/>
      <c r="AQ683" s="75"/>
      <c r="AR683" s="75"/>
      <c r="AS683" s="75"/>
      <c r="AT683" s="75"/>
      <c r="AU683" s="75"/>
      <c r="AV683" s="75"/>
    </row>
    <row r="684" spans="1:48" s="38" customFormat="1" ht="16.5" x14ac:dyDescent="0.3">
      <c r="A684" s="75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  <c r="AA684" s="75"/>
      <c r="AB684" s="75"/>
      <c r="AC684" s="75"/>
      <c r="AD684" s="75"/>
      <c r="AE684" s="75"/>
      <c r="AF684" s="75"/>
      <c r="AG684" s="75"/>
      <c r="AH684" s="75"/>
      <c r="AI684" s="75"/>
      <c r="AJ684" s="75"/>
      <c r="AK684" s="75"/>
      <c r="AL684" s="75"/>
      <c r="AM684" s="75"/>
      <c r="AN684" s="75"/>
      <c r="AO684" s="75"/>
      <c r="AP684" s="75"/>
      <c r="AQ684" s="75"/>
      <c r="AR684" s="75"/>
      <c r="AS684" s="75"/>
      <c r="AT684" s="75"/>
      <c r="AU684" s="75"/>
      <c r="AV684" s="75"/>
    </row>
    <row r="685" spans="1:48" s="38" customFormat="1" ht="16.5" x14ac:dyDescent="0.3">
      <c r="A685" s="75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  <c r="AA685" s="75"/>
      <c r="AB685" s="75"/>
      <c r="AC685" s="75"/>
      <c r="AD685" s="75"/>
      <c r="AE685" s="75"/>
      <c r="AF685" s="75"/>
      <c r="AG685" s="75"/>
      <c r="AH685" s="75"/>
      <c r="AI685" s="75"/>
      <c r="AJ685" s="75"/>
      <c r="AK685" s="75"/>
      <c r="AL685" s="75"/>
      <c r="AM685" s="75"/>
      <c r="AN685" s="75"/>
      <c r="AO685" s="75"/>
      <c r="AP685" s="75"/>
      <c r="AQ685" s="75"/>
      <c r="AR685" s="75"/>
      <c r="AS685" s="75"/>
      <c r="AT685" s="75"/>
      <c r="AU685" s="75"/>
      <c r="AV685" s="75"/>
    </row>
    <row r="686" spans="1:48" s="38" customFormat="1" ht="16.5" x14ac:dyDescent="0.3">
      <c r="A686" s="75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  <c r="AA686" s="75"/>
      <c r="AB686" s="75"/>
      <c r="AC686" s="75"/>
      <c r="AD686" s="75"/>
      <c r="AE686" s="75"/>
      <c r="AF686" s="75"/>
      <c r="AG686" s="75"/>
      <c r="AH686" s="75"/>
      <c r="AI686" s="75"/>
      <c r="AJ686" s="75"/>
      <c r="AK686" s="75"/>
      <c r="AL686" s="75"/>
      <c r="AM686" s="75"/>
      <c r="AN686" s="75"/>
      <c r="AO686" s="75"/>
      <c r="AP686" s="75"/>
      <c r="AQ686" s="75"/>
      <c r="AR686" s="75"/>
      <c r="AS686" s="75"/>
      <c r="AT686" s="75"/>
      <c r="AU686" s="75"/>
      <c r="AV686" s="75"/>
    </row>
    <row r="687" spans="1:48" s="38" customFormat="1" ht="16.5" x14ac:dyDescent="0.3">
      <c r="A687" s="75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  <c r="AA687" s="75"/>
      <c r="AB687" s="75"/>
      <c r="AC687" s="75"/>
      <c r="AD687" s="75"/>
      <c r="AE687" s="75"/>
      <c r="AF687" s="75"/>
      <c r="AG687" s="75"/>
      <c r="AH687" s="75"/>
      <c r="AI687" s="75"/>
      <c r="AJ687" s="75"/>
      <c r="AK687" s="75"/>
      <c r="AL687" s="75"/>
      <c r="AM687" s="75"/>
      <c r="AN687" s="75"/>
      <c r="AO687" s="75"/>
      <c r="AP687" s="75"/>
      <c r="AQ687" s="75"/>
      <c r="AR687" s="75"/>
      <c r="AS687" s="75"/>
      <c r="AT687" s="75"/>
      <c r="AU687" s="75"/>
      <c r="AV687" s="75"/>
    </row>
    <row r="688" spans="1:48" s="38" customFormat="1" ht="16.5" x14ac:dyDescent="0.3">
      <c r="A688" s="75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  <c r="AA688" s="75"/>
      <c r="AB688" s="75"/>
      <c r="AC688" s="75"/>
      <c r="AD688" s="75"/>
      <c r="AE688" s="75"/>
      <c r="AF688" s="75"/>
      <c r="AG688" s="75"/>
      <c r="AH688" s="75"/>
      <c r="AI688" s="75"/>
      <c r="AJ688" s="75"/>
      <c r="AK688" s="75"/>
      <c r="AL688" s="75"/>
      <c r="AM688" s="75"/>
      <c r="AN688" s="75"/>
      <c r="AO688" s="75"/>
      <c r="AP688" s="75"/>
      <c r="AQ688" s="75"/>
      <c r="AR688" s="75"/>
      <c r="AS688" s="75"/>
      <c r="AT688" s="75"/>
      <c r="AU688" s="75"/>
      <c r="AV688" s="75"/>
    </row>
    <row r="689" spans="1:48" s="38" customFormat="1" ht="16.5" x14ac:dyDescent="0.3">
      <c r="A689" s="75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  <c r="AA689" s="75"/>
      <c r="AB689" s="75"/>
      <c r="AC689" s="75"/>
      <c r="AD689" s="75"/>
      <c r="AE689" s="75"/>
      <c r="AF689" s="75"/>
      <c r="AG689" s="75"/>
      <c r="AH689" s="75"/>
      <c r="AI689" s="75"/>
      <c r="AJ689" s="75"/>
      <c r="AK689" s="75"/>
      <c r="AL689" s="75"/>
      <c r="AM689" s="75"/>
      <c r="AN689" s="75"/>
      <c r="AO689" s="75"/>
      <c r="AP689" s="75"/>
      <c r="AQ689" s="75"/>
      <c r="AR689" s="75"/>
      <c r="AS689" s="75"/>
      <c r="AT689" s="75"/>
      <c r="AU689" s="75"/>
      <c r="AV689" s="75"/>
    </row>
    <row r="690" spans="1:48" s="38" customFormat="1" ht="16.5" x14ac:dyDescent="0.3">
      <c r="A690" s="75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  <c r="AA690" s="75"/>
      <c r="AB690" s="75"/>
      <c r="AC690" s="75"/>
      <c r="AD690" s="75"/>
      <c r="AE690" s="75"/>
      <c r="AF690" s="75"/>
      <c r="AG690" s="75"/>
      <c r="AH690" s="75"/>
      <c r="AI690" s="75"/>
      <c r="AJ690" s="75"/>
      <c r="AK690" s="75"/>
      <c r="AL690" s="75"/>
      <c r="AM690" s="75"/>
      <c r="AN690" s="75"/>
      <c r="AO690" s="75"/>
      <c r="AP690" s="75"/>
      <c r="AQ690" s="75"/>
      <c r="AR690" s="75"/>
      <c r="AS690" s="75"/>
      <c r="AT690" s="75"/>
      <c r="AU690" s="75"/>
      <c r="AV690" s="75"/>
    </row>
    <row r="691" spans="1:48" s="38" customFormat="1" ht="16.5" x14ac:dyDescent="0.3">
      <c r="A691" s="75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  <c r="AA691" s="75"/>
      <c r="AB691" s="75"/>
      <c r="AC691" s="75"/>
      <c r="AD691" s="75"/>
      <c r="AE691" s="75"/>
      <c r="AF691" s="75"/>
      <c r="AG691" s="75"/>
      <c r="AH691" s="75"/>
      <c r="AI691" s="75"/>
      <c r="AJ691" s="75"/>
      <c r="AK691" s="75"/>
      <c r="AL691" s="75"/>
      <c r="AM691" s="75"/>
      <c r="AN691" s="75"/>
      <c r="AO691" s="75"/>
      <c r="AP691" s="75"/>
      <c r="AQ691" s="75"/>
      <c r="AR691" s="75"/>
      <c r="AS691" s="75"/>
      <c r="AT691" s="75"/>
      <c r="AU691" s="75"/>
      <c r="AV691" s="75"/>
    </row>
    <row r="692" spans="1:48" s="38" customFormat="1" ht="16.5" x14ac:dyDescent="0.3">
      <c r="A692" s="75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  <c r="AA692" s="75"/>
      <c r="AB692" s="75"/>
      <c r="AC692" s="75"/>
      <c r="AD692" s="75"/>
      <c r="AE692" s="75"/>
      <c r="AF692" s="75"/>
      <c r="AG692" s="75"/>
      <c r="AH692" s="75"/>
      <c r="AI692" s="75"/>
      <c r="AJ692" s="75"/>
      <c r="AK692" s="75"/>
      <c r="AL692" s="75"/>
      <c r="AM692" s="75"/>
      <c r="AN692" s="75"/>
      <c r="AO692" s="75"/>
      <c r="AP692" s="75"/>
      <c r="AQ692" s="75"/>
      <c r="AR692" s="75"/>
      <c r="AS692" s="75"/>
      <c r="AT692" s="75"/>
      <c r="AU692" s="75"/>
      <c r="AV692" s="75"/>
    </row>
    <row r="693" spans="1:48" s="38" customFormat="1" ht="16.5" x14ac:dyDescent="0.3">
      <c r="A693" s="75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  <c r="AA693" s="75"/>
      <c r="AB693" s="75"/>
      <c r="AC693" s="75"/>
      <c r="AD693" s="75"/>
      <c r="AE693" s="75"/>
      <c r="AF693" s="75"/>
      <c r="AG693" s="75"/>
      <c r="AH693" s="75"/>
      <c r="AI693" s="75"/>
      <c r="AJ693" s="75"/>
      <c r="AK693" s="75"/>
      <c r="AL693" s="75"/>
      <c r="AM693" s="75"/>
      <c r="AN693" s="75"/>
      <c r="AO693" s="75"/>
      <c r="AP693" s="75"/>
      <c r="AQ693" s="75"/>
      <c r="AR693" s="75"/>
      <c r="AS693" s="75"/>
      <c r="AT693" s="75"/>
      <c r="AU693" s="75"/>
      <c r="AV693" s="75"/>
    </row>
    <row r="694" spans="1:48" s="38" customFormat="1" ht="16.5" x14ac:dyDescent="0.3">
      <c r="A694" s="75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  <c r="AA694" s="75"/>
      <c r="AB694" s="75"/>
      <c r="AC694" s="75"/>
      <c r="AD694" s="75"/>
      <c r="AE694" s="75"/>
      <c r="AF694" s="75"/>
      <c r="AG694" s="75"/>
      <c r="AH694" s="75"/>
      <c r="AI694" s="75"/>
      <c r="AJ694" s="75"/>
      <c r="AK694" s="75"/>
      <c r="AL694" s="75"/>
      <c r="AM694" s="75"/>
      <c r="AN694" s="75"/>
      <c r="AO694" s="75"/>
      <c r="AP694" s="75"/>
      <c r="AQ694" s="75"/>
      <c r="AR694" s="75"/>
      <c r="AS694" s="75"/>
      <c r="AT694" s="75"/>
      <c r="AU694" s="75"/>
      <c r="AV694" s="75"/>
    </row>
    <row r="695" spans="1:48" s="38" customFormat="1" ht="16.5" x14ac:dyDescent="0.3">
      <c r="A695" s="75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  <c r="AA695" s="75"/>
      <c r="AB695" s="75"/>
      <c r="AC695" s="75"/>
      <c r="AD695" s="75"/>
      <c r="AE695" s="75"/>
      <c r="AF695" s="75"/>
      <c r="AG695" s="75"/>
      <c r="AH695" s="75"/>
      <c r="AI695" s="75"/>
      <c r="AJ695" s="75"/>
      <c r="AK695" s="75"/>
      <c r="AL695" s="75"/>
      <c r="AM695" s="75"/>
      <c r="AN695" s="75"/>
      <c r="AO695" s="75"/>
      <c r="AP695" s="75"/>
      <c r="AQ695" s="75"/>
      <c r="AR695" s="75"/>
      <c r="AS695" s="75"/>
      <c r="AT695" s="75"/>
      <c r="AU695" s="75"/>
      <c r="AV695" s="75"/>
    </row>
    <row r="696" spans="1:48" s="38" customFormat="1" ht="16.5" x14ac:dyDescent="0.3">
      <c r="A696" s="75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  <c r="AA696" s="75"/>
      <c r="AB696" s="75"/>
      <c r="AC696" s="75"/>
      <c r="AD696" s="75"/>
      <c r="AE696" s="75"/>
      <c r="AF696" s="75"/>
      <c r="AG696" s="75"/>
      <c r="AH696" s="75"/>
      <c r="AI696" s="75"/>
      <c r="AJ696" s="75"/>
      <c r="AK696" s="75"/>
      <c r="AL696" s="75"/>
      <c r="AM696" s="75"/>
      <c r="AN696" s="75"/>
      <c r="AO696" s="75"/>
      <c r="AP696" s="75"/>
      <c r="AQ696" s="75"/>
      <c r="AR696" s="75"/>
      <c r="AS696" s="75"/>
      <c r="AT696" s="75"/>
      <c r="AU696" s="75"/>
      <c r="AV696" s="75"/>
    </row>
    <row r="697" spans="1:48" s="38" customFormat="1" ht="16.5" x14ac:dyDescent="0.3">
      <c r="A697" s="75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  <c r="AA697" s="75"/>
      <c r="AB697" s="75"/>
      <c r="AC697" s="75"/>
      <c r="AD697" s="75"/>
      <c r="AE697" s="75"/>
      <c r="AF697" s="75"/>
      <c r="AG697" s="75"/>
      <c r="AH697" s="75"/>
      <c r="AI697" s="75"/>
      <c r="AJ697" s="75"/>
      <c r="AK697" s="75"/>
      <c r="AL697" s="75"/>
      <c r="AM697" s="75"/>
      <c r="AN697" s="75"/>
      <c r="AO697" s="75"/>
      <c r="AP697" s="75"/>
      <c r="AQ697" s="75"/>
      <c r="AR697" s="75"/>
      <c r="AS697" s="75"/>
      <c r="AT697" s="75"/>
      <c r="AU697" s="75"/>
      <c r="AV697" s="75"/>
    </row>
    <row r="698" spans="1:48" s="38" customFormat="1" ht="16.5" x14ac:dyDescent="0.3">
      <c r="A698" s="75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  <c r="AA698" s="75"/>
      <c r="AB698" s="75"/>
      <c r="AC698" s="75"/>
      <c r="AD698" s="75"/>
      <c r="AE698" s="75"/>
      <c r="AF698" s="75"/>
      <c r="AG698" s="75"/>
      <c r="AH698" s="75"/>
      <c r="AI698" s="75"/>
      <c r="AJ698" s="75"/>
      <c r="AK698" s="75"/>
      <c r="AL698" s="75"/>
      <c r="AM698" s="75"/>
      <c r="AN698" s="75"/>
      <c r="AO698" s="75"/>
      <c r="AP698" s="75"/>
      <c r="AQ698" s="75"/>
      <c r="AR698" s="75"/>
      <c r="AS698" s="75"/>
      <c r="AT698" s="75"/>
      <c r="AU698" s="75"/>
      <c r="AV698" s="75"/>
    </row>
    <row r="699" spans="1:48" s="38" customFormat="1" ht="16.5" x14ac:dyDescent="0.3">
      <c r="A699" s="75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  <c r="AA699" s="75"/>
      <c r="AB699" s="75"/>
      <c r="AC699" s="75"/>
      <c r="AD699" s="75"/>
      <c r="AE699" s="75"/>
      <c r="AF699" s="75"/>
      <c r="AG699" s="75"/>
      <c r="AH699" s="75"/>
      <c r="AI699" s="75"/>
      <c r="AJ699" s="75"/>
      <c r="AK699" s="75"/>
      <c r="AL699" s="75"/>
      <c r="AM699" s="75"/>
      <c r="AN699" s="75"/>
      <c r="AO699" s="75"/>
      <c r="AP699" s="75"/>
      <c r="AQ699" s="75"/>
      <c r="AR699" s="75"/>
      <c r="AS699" s="75"/>
      <c r="AT699" s="75"/>
      <c r="AU699" s="75"/>
      <c r="AV699" s="75"/>
    </row>
    <row r="700" spans="1:48" s="38" customFormat="1" ht="16.5" x14ac:dyDescent="0.3">
      <c r="A700" s="75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  <c r="AA700" s="75"/>
      <c r="AB700" s="75"/>
      <c r="AC700" s="75"/>
      <c r="AD700" s="75"/>
      <c r="AE700" s="75"/>
      <c r="AF700" s="75"/>
      <c r="AG700" s="75"/>
      <c r="AH700" s="75"/>
      <c r="AI700" s="75"/>
      <c r="AJ700" s="75"/>
      <c r="AK700" s="75"/>
      <c r="AL700" s="75"/>
      <c r="AM700" s="75"/>
      <c r="AN700" s="75"/>
      <c r="AO700" s="75"/>
      <c r="AP700" s="75"/>
      <c r="AQ700" s="75"/>
      <c r="AR700" s="75"/>
      <c r="AS700" s="75"/>
      <c r="AT700" s="75"/>
      <c r="AU700" s="75"/>
      <c r="AV700" s="75"/>
    </row>
    <row r="701" spans="1:48" s="38" customFormat="1" ht="16.5" x14ac:dyDescent="0.3">
      <c r="A701" s="75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  <c r="AA701" s="75"/>
      <c r="AB701" s="75"/>
      <c r="AC701" s="75"/>
      <c r="AD701" s="75"/>
      <c r="AE701" s="75"/>
      <c r="AF701" s="75"/>
      <c r="AG701" s="75"/>
      <c r="AH701" s="75"/>
      <c r="AI701" s="75"/>
      <c r="AJ701" s="75"/>
      <c r="AK701" s="75"/>
      <c r="AL701" s="75"/>
      <c r="AM701" s="75"/>
      <c r="AN701" s="75"/>
      <c r="AO701" s="75"/>
      <c r="AP701" s="75"/>
      <c r="AQ701" s="75"/>
      <c r="AR701" s="75"/>
      <c r="AS701" s="75"/>
      <c r="AT701" s="75"/>
      <c r="AU701" s="75"/>
      <c r="AV701" s="75"/>
    </row>
    <row r="702" spans="1:48" s="38" customFormat="1" ht="16.5" x14ac:dyDescent="0.3">
      <c r="A702" s="75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  <c r="AA702" s="75"/>
      <c r="AB702" s="75"/>
      <c r="AC702" s="75"/>
      <c r="AD702" s="75"/>
      <c r="AE702" s="75"/>
      <c r="AF702" s="75"/>
      <c r="AG702" s="75"/>
      <c r="AH702" s="75"/>
      <c r="AI702" s="75"/>
      <c r="AJ702" s="75"/>
      <c r="AK702" s="75"/>
      <c r="AL702" s="75"/>
      <c r="AM702" s="75"/>
      <c r="AN702" s="75"/>
      <c r="AO702" s="75"/>
      <c r="AP702" s="75"/>
      <c r="AQ702" s="75"/>
      <c r="AR702" s="75"/>
      <c r="AS702" s="75"/>
      <c r="AT702" s="75"/>
      <c r="AU702" s="75"/>
      <c r="AV702" s="75"/>
    </row>
    <row r="703" spans="1:48" s="38" customFormat="1" ht="16.5" x14ac:dyDescent="0.3">
      <c r="A703" s="75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  <c r="AA703" s="75"/>
      <c r="AB703" s="75"/>
      <c r="AC703" s="75"/>
      <c r="AD703" s="75"/>
      <c r="AE703" s="75"/>
      <c r="AF703" s="75"/>
      <c r="AG703" s="75"/>
      <c r="AH703" s="75"/>
      <c r="AI703" s="75"/>
      <c r="AJ703" s="75"/>
      <c r="AK703" s="75"/>
      <c r="AL703" s="75"/>
      <c r="AM703" s="75"/>
      <c r="AN703" s="75"/>
      <c r="AO703" s="75"/>
      <c r="AP703" s="75"/>
      <c r="AQ703" s="75"/>
      <c r="AR703" s="75"/>
      <c r="AS703" s="75"/>
      <c r="AT703" s="75"/>
      <c r="AU703" s="75"/>
      <c r="AV703" s="75"/>
    </row>
    <row r="704" spans="1:48" s="38" customFormat="1" ht="16.5" x14ac:dyDescent="0.3">
      <c r="A704" s="75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  <c r="AA704" s="75"/>
      <c r="AB704" s="75"/>
      <c r="AC704" s="75"/>
      <c r="AD704" s="75"/>
      <c r="AE704" s="75"/>
      <c r="AF704" s="75"/>
      <c r="AG704" s="75"/>
      <c r="AH704" s="75"/>
      <c r="AI704" s="75"/>
      <c r="AJ704" s="75"/>
      <c r="AK704" s="75"/>
      <c r="AL704" s="75"/>
      <c r="AM704" s="75"/>
      <c r="AN704" s="75"/>
      <c r="AO704" s="75"/>
      <c r="AP704" s="75"/>
      <c r="AQ704" s="75"/>
      <c r="AR704" s="75"/>
      <c r="AS704" s="75"/>
      <c r="AT704" s="75"/>
      <c r="AU704" s="75"/>
      <c r="AV704" s="75"/>
    </row>
    <row r="705" spans="1:48" s="38" customFormat="1" ht="16.5" x14ac:dyDescent="0.3">
      <c r="A705" s="75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  <c r="AA705" s="75"/>
      <c r="AB705" s="75"/>
      <c r="AC705" s="75"/>
      <c r="AD705" s="75"/>
      <c r="AE705" s="75"/>
      <c r="AF705" s="75"/>
      <c r="AG705" s="75"/>
      <c r="AH705" s="75"/>
      <c r="AI705" s="75"/>
      <c r="AJ705" s="75"/>
      <c r="AK705" s="75"/>
      <c r="AL705" s="75"/>
      <c r="AM705" s="75"/>
      <c r="AN705" s="75"/>
      <c r="AO705" s="75"/>
      <c r="AP705" s="75"/>
      <c r="AQ705" s="75"/>
      <c r="AR705" s="75"/>
      <c r="AS705" s="75"/>
      <c r="AT705" s="75"/>
      <c r="AU705" s="75"/>
      <c r="AV705" s="75"/>
    </row>
    <row r="706" spans="1:48" s="38" customFormat="1" ht="16.5" x14ac:dyDescent="0.3">
      <c r="A706" s="75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  <c r="AA706" s="75"/>
      <c r="AB706" s="75"/>
      <c r="AC706" s="75"/>
      <c r="AD706" s="75"/>
      <c r="AE706" s="75"/>
      <c r="AF706" s="75"/>
      <c r="AG706" s="75"/>
      <c r="AH706" s="75"/>
      <c r="AI706" s="75"/>
      <c r="AJ706" s="75"/>
      <c r="AK706" s="75"/>
      <c r="AL706" s="75"/>
      <c r="AM706" s="75"/>
      <c r="AN706" s="75"/>
      <c r="AO706" s="75"/>
      <c r="AP706" s="75"/>
      <c r="AQ706" s="75"/>
      <c r="AR706" s="75"/>
      <c r="AS706" s="75"/>
      <c r="AT706" s="75"/>
      <c r="AU706" s="75"/>
      <c r="AV706" s="75"/>
    </row>
    <row r="707" spans="1:48" s="38" customFormat="1" ht="16.5" x14ac:dyDescent="0.3">
      <c r="A707" s="75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  <c r="AA707" s="75"/>
      <c r="AB707" s="75"/>
      <c r="AC707" s="75"/>
      <c r="AD707" s="75"/>
      <c r="AE707" s="75"/>
      <c r="AF707" s="75"/>
      <c r="AG707" s="75"/>
      <c r="AH707" s="75"/>
      <c r="AI707" s="75"/>
      <c r="AJ707" s="75"/>
      <c r="AK707" s="75"/>
      <c r="AL707" s="75"/>
      <c r="AM707" s="75"/>
      <c r="AN707" s="75"/>
      <c r="AO707" s="75"/>
      <c r="AP707" s="75"/>
      <c r="AQ707" s="75"/>
      <c r="AR707" s="75"/>
      <c r="AS707" s="75"/>
      <c r="AT707" s="75"/>
      <c r="AU707" s="75"/>
      <c r="AV707" s="75"/>
    </row>
    <row r="708" spans="1:48" s="38" customFormat="1" ht="16.5" x14ac:dyDescent="0.3">
      <c r="A708" s="75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  <c r="AA708" s="75"/>
      <c r="AB708" s="75"/>
      <c r="AC708" s="75"/>
      <c r="AD708" s="75"/>
      <c r="AE708" s="75"/>
      <c r="AF708" s="75"/>
      <c r="AG708" s="75"/>
      <c r="AH708" s="75"/>
      <c r="AI708" s="75"/>
      <c r="AJ708" s="75"/>
      <c r="AK708" s="75"/>
      <c r="AL708" s="75"/>
      <c r="AM708" s="75"/>
      <c r="AN708" s="75"/>
      <c r="AO708" s="75"/>
      <c r="AP708" s="75"/>
      <c r="AQ708" s="75"/>
      <c r="AR708" s="75"/>
      <c r="AS708" s="75"/>
      <c r="AT708" s="75"/>
      <c r="AU708" s="75"/>
      <c r="AV708" s="75"/>
    </row>
    <row r="709" spans="1:48" s="38" customFormat="1" ht="16.5" x14ac:dyDescent="0.3">
      <c r="A709" s="75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  <c r="AA709" s="75"/>
      <c r="AB709" s="75"/>
      <c r="AC709" s="75"/>
      <c r="AD709" s="75"/>
      <c r="AE709" s="75"/>
      <c r="AF709" s="75"/>
      <c r="AG709" s="75"/>
      <c r="AH709" s="75"/>
      <c r="AI709" s="75"/>
      <c r="AJ709" s="75"/>
      <c r="AK709" s="75"/>
      <c r="AL709" s="75"/>
      <c r="AM709" s="75"/>
      <c r="AN709" s="75"/>
      <c r="AO709" s="75"/>
      <c r="AP709" s="75"/>
      <c r="AQ709" s="75"/>
      <c r="AR709" s="75"/>
      <c r="AS709" s="75"/>
      <c r="AT709" s="75"/>
      <c r="AU709" s="75"/>
      <c r="AV709" s="75"/>
    </row>
    <row r="710" spans="1:48" s="38" customFormat="1" ht="16.5" x14ac:dyDescent="0.3">
      <c r="A710" s="75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  <c r="AA710" s="75"/>
      <c r="AB710" s="75"/>
      <c r="AC710" s="75"/>
      <c r="AD710" s="75"/>
      <c r="AE710" s="75"/>
      <c r="AF710" s="75"/>
      <c r="AG710" s="75"/>
      <c r="AH710" s="75"/>
      <c r="AI710" s="75"/>
      <c r="AJ710" s="75"/>
      <c r="AK710" s="75"/>
      <c r="AL710" s="75"/>
      <c r="AM710" s="75"/>
      <c r="AN710" s="75"/>
      <c r="AO710" s="75"/>
      <c r="AP710" s="75"/>
      <c r="AQ710" s="75"/>
      <c r="AR710" s="75"/>
      <c r="AS710" s="75"/>
      <c r="AT710" s="75"/>
      <c r="AU710" s="75"/>
      <c r="AV710" s="75"/>
    </row>
    <row r="711" spans="1:48" s="38" customFormat="1" ht="16.5" x14ac:dyDescent="0.3">
      <c r="A711" s="75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  <c r="AA711" s="75"/>
      <c r="AB711" s="75"/>
      <c r="AC711" s="75"/>
      <c r="AD711" s="75"/>
      <c r="AE711" s="75"/>
      <c r="AF711" s="75"/>
      <c r="AG711" s="75"/>
      <c r="AH711" s="75"/>
      <c r="AI711" s="75"/>
      <c r="AJ711" s="75"/>
      <c r="AK711" s="75"/>
      <c r="AL711" s="75"/>
      <c r="AM711" s="75"/>
      <c r="AN711" s="75"/>
      <c r="AO711" s="75"/>
      <c r="AP711" s="75"/>
      <c r="AQ711" s="75"/>
      <c r="AR711" s="75"/>
      <c r="AS711" s="75"/>
      <c r="AT711" s="75"/>
      <c r="AU711" s="75"/>
      <c r="AV711" s="75"/>
    </row>
    <row r="712" spans="1:48" s="38" customFormat="1" ht="16.5" x14ac:dyDescent="0.3">
      <c r="A712" s="75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  <c r="AA712" s="75"/>
      <c r="AB712" s="75"/>
      <c r="AC712" s="75"/>
      <c r="AD712" s="75"/>
      <c r="AE712" s="75"/>
      <c r="AF712" s="75"/>
      <c r="AG712" s="75"/>
      <c r="AH712" s="75"/>
      <c r="AI712" s="75"/>
      <c r="AJ712" s="75"/>
      <c r="AK712" s="75"/>
      <c r="AL712" s="75"/>
      <c r="AM712" s="75"/>
      <c r="AN712" s="75"/>
      <c r="AO712" s="75"/>
      <c r="AP712" s="75"/>
      <c r="AQ712" s="75"/>
      <c r="AR712" s="75"/>
      <c r="AS712" s="75"/>
      <c r="AT712" s="75"/>
      <c r="AU712" s="75"/>
      <c r="AV712" s="75"/>
    </row>
    <row r="713" spans="1:48" s="38" customFormat="1" ht="16.5" x14ac:dyDescent="0.3">
      <c r="A713" s="75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  <c r="AA713" s="75"/>
      <c r="AB713" s="75"/>
      <c r="AC713" s="75"/>
      <c r="AD713" s="75"/>
      <c r="AE713" s="75"/>
      <c r="AF713" s="75"/>
      <c r="AG713" s="75"/>
      <c r="AH713" s="75"/>
      <c r="AI713" s="75"/>
      <c r="AJ713" s="75"/>
      <c r="AK713" s="75"/>
      <c r="AL713" s="75"/>
      <c r="AM713" s="75"/>
      <c r="AN713" s="75"/>
      <c r="AO713" s="75"/>
      <c r="AP713" s="75"/>
      <c r="AQ713" s="75"/>
      <c r="AR713" s="75"/>
      <c r="AS713" s="75"/>
      <c r="AT713" s="75"/>
      <c r="AU713" s="75"/>
      <c r="AV713" s="75"/>
    </row>
    <row r="714" spans="1:48" s="38" customFormat="1" ht="16.5" x14ac:dyDescent="0.3">
      <c r="A714" s="75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  <c r="AA714" s="75"/>
      <c r="AB714" s="75"/>
      <c r="AC714" s="75"/>
      <c r="AD714" s="75"/>
      <c r="AE714" s="75"/>
      <c r="AF714" s="75"/>
      <c r="AG714" s="75"/>
      <c r="AH714" s="75"/>
      <c r="AI714" s="75"/>
      <c r="AJ714" s="75"/>
      <c r="AK714" s="75"/>
      <c r="AL714" s="75"/>
      <c r="AM714" s="75"/>
      <c r="AN714" s="75"/>
      <c r="AO714" s="75"/>
      <c r="AP714" s="75"/>
      <c r="AQ714" s="75"/>
      <c r="AR714" s="75"/>
      <c r="AS714" s="75"/>
      <c r="AT714" s="75"/>
      <c r="AU714" s="75"/>
      <c r="AV714" s="75"/>
    </row>
    <row r="715" spans="1:48" s="38" customFormat="1" ht="16.5" x14ac:dyDescent="0.3">
      <c r="A715" s="75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  <c r="AA715" s="75"/>
      <c r="AB715" s="75"/>
      <c r="AC715" s="75"/>
      <c r="AD715" s="75"/>
      <c r="AE715" s="75"/>
      <c r="AF715" s="75"/>
      <c r="AG715" s="75"/>
      <c r="AH715" s="75"/>
      <c r="AI715" s="75"/>
      <c r="AJ715" s="75"/>
      <c r="AK715" s="75"/>
      <c r="AL715" s="75"/>
      <c r="AM715" s="75"/>
      <c r="AN715" s="75"/>
      <c r="AO715" s="75"/>
      <c r="AP715" s="75"/>
      <c r="AQ715" s="75"/>
      <c r="AR715" s="75"/>
      <c r="AS715" s="75"/>
      <c r="AT715" s="75"/>
      <c r="AU715" s="75"/>
      <c r="AV715" s="75"/>
    </row>
    <row r="716" spans="1:48" s="38" customFormat="1" ht="16.5" x14ac:dyDescent="0.3">
      <c r="A716" s="75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  <c r="AA716" s="75"/>
      <c r="AB716" s="75"/>
      <c r="AC716" s="75"/>
      <c r="AD716" s="75"/>
      <c r="AE716" s="75"/>
      <c r="AF716" s="75"/>
      <c r="AG716" s="75"/>
      <c r="AH716" s="75"/>
      <c r="AI716" s="75"/>
      <c r="AJ716" s="75"/>
      <c r="AK716" s="75"/>
      <c r="AL716" s="75"/>
      <c r="AM716" s="75"/>
      <c r="AN716" s="75"/>
      <c r="AO716" s="75"/>
      <c r="AP716" s="75"/>
      <c r="AQ716" s="75"/>
      <c r="AR716" s="75"/>
      <c r="AS716" s="75"/>
      <c r="AT716" s="75"/>
      <c r="AU716" s="75"/>
      <c r="AV716" s="75"/>
    </row>
    <row r="717" spans="1:48" s="38" customFormat="1" ht="16.5" x14ac:dyDescent="0.3">
      <c r="A717" s="75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  <c r="AA717" s="75"/>
      <c r="AB717" s="75"/>
      <c r="AC717" s="75"/>
      <c r="AD717" s="75"/>
      <c r="AE717" s="75"/>
      <c r="AF717" s="75"/>
      <c r="AG717" s="75"/>
      <c r="AH717" s="75"/>
      <c r="AI717" s="75"/>
      <c r="AJ717" s="75"/>
      <c r="AK717" s="75"/>
      <c r="AL717" s="75"/>
      <c r="AM717" s="75"/>
      <c r="AN717" s="75"/>
      <c r="AO717" s="75"/>
      <c r="AP717" s="75"/>
      <c r="AQ717" s="75"/>
      <c r="AR717" s="75"/>
      <c r="AS717" s="75"/>
      <c r="AT717" s="75"/>
      <c r="AU717" s="75"/>
      <c r="AV717" s="75"/>
    </row>
    <row r="718" spans="1:48" s="38" customFormat="1" ht="16.5" x14ac:dyDescent="0.3">
      <c r="A718" s="75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  <c r="AA718" s="75"/>
      <c r="AB718" s="75"/>
      <c r="AC718" s="75"/>
      <c r="AD718" s="75"/>
      <c r="AE718" s="75"/>
      <c r="AF718" s="75"/>
      <c r="AG718" s="75"/>
      <c r="AH718" s="75"/>
      <c r="AI718" s="75"/>
      <c r="AJ718" s="75"/>
      <c r="AK718" s="75"/>
      <c r="AL718" s="75"/>
      <c r="AM718" s="75"/>
      <c r="AN718" s="75"/>
      <c r="AO718" s="75"/>
      <c r="AP718" s="75"/>
      <c r="AQ718" s="75"/>
      <c r="AR718" s="75"/>
      <c r="AS718" s="75"/>
      <c r="AT718" s="75"/>
      <c r="AU718" s="75"/>
      <c r="AV718" s="75"/>
    </row>
    <row r="719" spans="1:48" s="38" customFormat="1" ht="16.5" x14ac:dyDescent="0.3">
      <c r="A719" s="75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  <c r="AA719" s="75"/>
      <c r="AB719" s="75"/>
      <c r="AC719" s="75"/>
      <c r="AD719" s="75"/>
      <c r="AE719" s="75"/>
      <c r="AF719" s="75"/>
      <c r="AG719" s="75"/>
      <c r="AH719" s="75"/>
      <c r="AI719" s="75"/>
      <c r="AJ719" s="75"/>
      <c r="AK719" s="75"/>
      <c r="AL719" s="75"/>
      <c r="AM719" s="75"/>
      <c r="AN719" s="75"/>
      <c r="AO719" s="75"/>
      <c r="AP719" s="75"/>
      <c r="AQ719" s="75"/>
      <c r="AR719" s="75"/>
      <c r="AS719" s="75"/>
      <c r="AT719" s="75"/>
      <c r="AU719" s="75"/>
      <c r="AV719" s="75"/>
    </row>
    <row r="720" spans="1:48" s="38" customFormat="1" ht="16.5" x14ac:dyDescent="0.3">
      <c r="A720" s="75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  <c r="AA720" s="75"/>
      <c r="AB720" s="75"/>
      <c r="AC720" s="75"/>
      <c r="AD720" s="75"/>
      <c r="AE720" s="75"/>
      <c r="AF720" s="75"/>
      <c r="AG720" s="75"/>
      <c r="AH720" s="75"/>
      <c r="AI720" s="75"/>
      <c r="AJ720" s="75"/>
      <c r="AK720" s="75"/>
      <c r="AL720" s="75"/>
      <c r="AM720" s="75"/>
      <c r="AN720" s="75"/>
      <c r="AO720" s="75"/>
      <c r="AP720" s="75"/>
      <c r="AQ720" s="75"/>
      <c r="AR720" s="75"/>
      <c r="AS720" s="75"/>
      <c r="AT720" s="75"/>
      <c r="AU720" s="75"/>
      <c r="AV720" s="75"/>
    </row>
    <row r="721" spans="1:48" s="38" customFormat="1" ht="16.5" x14ac:dyDescent="0.3">
      <c r="A721" s="75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  <c r="AA721" s="75"/>
      <c r="AB721" s="75"/>
      <c r="AC721" s="75"/>
      <c r="AD721" s="75"/>
      <c r="AE721" s="75"/>
      <c r="AF721" s="75"/>
      <c r="AG721" s="75"/>
      <c r="AH721" s="75"/>
      <c r="AI721" s="75"/>
      <c r="AJ721" s="75"/>
      <c r="AK721" s="75"/>
      <c r="AL721" s="75"/>
      <c r="AM721" s="75"/>
      <c r="AN721" s="75"/>
      <c r="AO721" s="75"/>
      <c r="AP721" s="75"/>
      <c r="AQ721" s="75"/>
      <c r="AR721" s="75"/>
      <c r="AS721" s="75"/>
      <c r="AT721" s="75"/>
      <c r="AU721" s="75"/>
      <c r="AV721" s="75"/>
    </row>
    <row r="722" spans="1:48" s="38" customFormat="1" ht="16.5" x14ac:dyDescent="0.3">
      <c r="A722" s="75"/>
      <c r="B722" s="75"/>
      <c r="C722" s="75"/>
      <c r="D722" s="75"/>
      <c r="E722" s="75"/>
      <c r="F722" s="75"/>
      <c r="G722" s="75"/>
      <c r="H722" s="75"/>
      <c r="I722" s="75"/>
      <c r="J722" s="75"/>
      <c r="K722" s="75"/>
      <c r="L722" s="75"/>
      <c r="M722" s="75"/>
      <c r="N722" s="75"/>
      <c r="O722" s="75"/>
      <c r="P722" s="75"/>
      <c r="Q722" s="75"/>
      <c r="R722" s="75"/>
      <c r="S722" s="75"/>
      <c r="T722" s="75"/>
      <c r="U722" s="75"/>
      <c r="V722" s="75"/>
      <c r="W722" s="75"/>
      <c r="X722" s="75"/>
      <c r="Y722" s="75"/>
      <c r="Z722" s="75"/>
      <c r="AA722" s="75"/>
      <c r="AB722" s="75"/>
      <c r="AC722" s="75"/>
      <c r="AD722" s="75"/>
      <c r="AE722" s="75"/>
      <c r="AF722" s="75"/>
      <c r="AG722" s="75"/>
      <c r="AH722" s="75"/>
      <c r="AI722" s="75"/>
      <c r="AJ722" s="75"/>
      <c r="AK722" s="75"/>
      <c r="AL722" s="75"/>
      <c r="AM722" s="75"/>
      <c r="AN722" s="75"/>
      <c r="AO722" s="75"/>
      <c r="AP722" s="75"/>
      <c r="AQ722" s="75"/>
      <c r="AR722" s="75"/>
      <c r="AS722" s="75"/>
      <c r="AT722" s="75"/>
      <c r="AU722" s="75"/>
      <c r="AV722" s="75"/>
    </row>
    <row r="723" spans="1:48" s="38" customFormat="1" ht="16.5" x14ac:dyDescent="0.3">
      <c r="A723" s="75"/>
      <c r="B723" s="75"/>
      <c r="C723" s="75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5"/>
      <c r="T723" s="75"/>
      <c r="U723" s="75"/>
      <c r="V723" s="75"/>
      <c r="W723" s="75"/>
      <c r="X723" s="75"/>
      <c r="Y723" s="75"/>
      <c r="Z723" s="75"/>
      <c r="AA723" s="75"/>
      <c r="AB723" s="75"/>
      <c r="AC723" s="75"/>
      <c r="AD723" s="75"/>
      <c r="AE723" s="75"/>
      <c r="AF723" s="75"/>
      <c r="AG723" s="75"/>
      <c r="AH723" s="75"/>
      <c r="AI723" s="75"/>
      <c r="AJ723" s="75"/>
      <c r="AK723" s="75"/>
      <c r="AL723" s="75"/>
      <c r="AM723" s="75"/>
      <c r="AN723" s="75"/>
      <c r="AO723" s="75"/>
      <c r="AP723" s="75"/>
      <c r="AQ723" s="75"/>
      <c r="AR723" s="75"/>
      <c r="AS723" s="75"/>
      <c r="AT723" s="75"/>
      <c r="AU723" s="75"/>
      <c r="AV723" s="75"/>
    </row>
    <row r="724" spans="1:48" s="38" customFormat="1" ht="16.5" x14ac:dyDescent="0.3">
      <c r="A724" s="75"/>
      <c r="B724" s="75"/>
      <c r="C724" s="75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5"/>
      <c r="O724" s="75"/>
      <c r="P724" s="75"/>
      <c r="Q724" s="75"/>
      <c r="R724" s="75"/>
      <c r="S724" s="75"/>
      <c r="T724" s="75"/>
      <c r="U724" s="75"/>
      <c r="V724" s="75"/>
      <c r="W724" s="75"/>
      <c r="X724" s="75"/>
      <c r="Y724" s="75"/>
      <c r="Z724" s="75"/>
      <c r="AA724" s="75"/>
      <c r="AB724" s="75"/>
      <c r="AC724" s="75"/>
      <c r="AD724" s="75"/>
      <c r="AE724" s="75"/>
      <c r="AF724" s="75"/>
      <c r="AG724" s="75"/>
      <c r="AH724" s="75"/>
      <c r="AI724" s="75"/>
      <c r="AJ724" s="75"/>
      <c r="AK724" s="75"/>
      <c r="AL724" s="75"/>
      <c r="AM724" s="75"/>
      <c r="AN724" s="75"/>
      <c r="AO724" s="75"/>
      <c r="AP724" s="75"/>
      <c r="AQ724" s="75"/>
      <c r="AR724" s="75"/>
      <c r="AS724" s="75"/>
      <c r="AT724" s="75"/>
      <c r="AU724" s="75"/>
      <c r="AV724" s="75"/>
    </row>
    <row r="725" spans="1:48" s="38" customFormat="1" ht="16.5" x14ac:dyDescent="0.3">
      <c r="A725" s="75"/>
      <c r="B725" s="75"/>
      <c r="C725" s="75"/>
      <c r="D725" s="75"/>
      <c r="E725" s="75"/>
      <c r="F725" s="75"/>
      <c r="G725" s="75"/>
      <c r="H725" s="75"/>
      <c r="I725" s="75"/>
      <c r="J725" s="75"/>
      <c r="K725" s="75"/>
      <c r="L725" s="75"/>
      <c r="M725" s="75"/>
      <c r="N725" s="75"/>
      <c r="O725" s="75"/>
      <c r="P725" s="75"/>
      <c r="Q725" s="75"/>
      <c r="R725" s="75"/>
      <c r="S725" s="75"/>
      <c r="T725" s="75"/>
      <c r="U725" s="75"/>
      <c r="V725" s="75"/>
      <c r="W725" s="75"/>
      <c r="X725" s="75"/>
      <c r="Y725" s="75"/>
      <c r="Z725" s="75"/>
      <c r="AA725" s="75"/>
      <c r="AB725" s="75"/>
      <c r="AC725" s="75"/>
      <c r="AD725" s="75"/>
      <c r="AE725" s="75"/>
      <c r="AF725" s="75"/>
      <c r="AG725" s="75"/>
      <c r="AH725" s="75"/>
      <c r="AI725" s="75"/>
      <c r="AJ725" s="75"/>
      <c r="AK725" s="75"/>
      <c r="AL725" s="75"/>
      <c r="AM725" s="75"/>
      <c r="AN725" s="75"/>
      <c r="AO725" s="75"/>
      <c r="AP725" s="75"/>
      <c r="AQ725" s="75"/>
      <c r="AR725" s="75"/>
      <c r="AS725" s="75"/>
      <c r="AT725" s="75"/>
      <c r="AU725" s="75"/>
      <c r="AV725" s="75"/>
    </row>
    <row r="726" spans="1:48" s="38" customFormat="1" ht="16.5" x14ac:dyDescent="0.3">
      <c r="A726" s="75"/>
      <c r="B726" s="75"/>
      <c r="C726" s="75"/>
      <c r="D726" s="75"/>
      <c r="E726" s="75"/>
      <c r="F726" s="75"/>
      <c r="G726" s="75"/>
      <c r="H726" s="75"/>
      <c r="I726" s="75"/>
      <c r="J726" s="75"/>
      <c r="K726" s="75"/>
      <c r="L726" s="75"/>
      <c r="M726" s="75"/>
      <c r="N726" s="75"/>
      <c r="O726" s="75"/>
      <c r="P726" s="75"/>
      <c r="Q726" s="75"/>
      <c r="R726" s="75"/>
      <c r="S726" s="75"/>
      <c r="T726" s="75"/>
      <c r="U726" s="75"/>
      <c r="V726" s="75"/>
      <c r="W726" s="75"/>
      <c r="X726" s="75"/>
      <c r="Y726" s="75"/>
      <c r="Z726" s="75"/>
      <c r="AA726" s="75"/>
      <c r="AB726" s="75"/>
      <c r="AC726" s="75"/>
      <c r="AD726" s="75"/>
      <c r="AE726" s="75"/>
      <c r="AF726" s="75"/>
      <c r="AG726" s="75"/>
      <c r="AH726" s="75"/>
      <c r="AI726" s="75"/>
      <c r="AJ726" s="75"/>
      <c r="AK726" s="75"/>
      <c r="AL726" s="75"/>
      <c r="AM726" s="75"/>
      <c r="AN726" s="75"/>
      <c r="AO726" s="75"/>
      <c r="AP726" s="75"/>
      <c r="AQ726" s="75"/>
      <c r="AR726" s="75"/>
      <c r="AS726" s="75"/>
      <c r="AT726" s="75"/>
      <c r="AU726" s="75"/>
      <c r="AV726" s="75"/>
    </row>
    <row r="727" spans="1:48" s="38" customFormat="1" ht="16.5" x14ac:dyDescent="0.3">
      <c r="A727" s="75"/>
      <c r="B727" s="75"/>
      <c r="C727" s="75"/>
      <c r="D727" s="75"/>
      <c r="E727" s="75"/>
      <c r="F727" s="75"/>
      <c r="G727" s="75"/>
      <c r="H727" s="75"/>
      <c r="I727" s="75"/>
      <c r="J727" s="75"/>
      <c r="K727" s="75"/>
      <c r="L727" s="75"/>
      <c r="M727" s="75"/>
      <c r="N727" s="75"/>
      <c r="O727" s="75"/>
      <c r="P727" s="75"/>
      <c r="Q727" s="75"/>
      <c r="R727" s="75"/>
      <c r="S727" s="75"/>
      <c r="T727" s="75"/>
      <c r="U727" s="75"/>
      <c r="V727" s="75"/>
      <c r="W727" s="75"/>
      <c r="X727" s="75"/>
      <c r="Y727" s="75"/>
      <c r="Z727" s="75"/>
      <c r="AA727" s="75"/>
      <c r="AB727" s="75"/>
      <c r="AC727" s="75"/>
      <c r="AD727" s="75"/>
      <c r="AE727" s="75"/>
      <c r="AF727" s="75"/>
      <c r="AG727" s="75"/>
      <c r="AH727" s="75"/>
      <c r="AI727" s="75"/>
      <c r="AJ727" s="75"/>
      <c r="AK727" s="75"/>
      <c r="AL727" s="75"/>
      <c r="AM727" s="75"/>
      <c r="AN727" s="75"/>
      <c r="AO727" s="75"/>
      <c r="AP727" s="75"/>
      <c r="AQ727" s="75"/>
      <c r="AR727" s="75"/>
      <c r="AS727" s="75"/>
      <c r="AT727" s="75"/>
      <c r="AU727" s="75"/>
      <c r="AV727" s="75"/>
    </row>
    <row r="728" spans="1:48" s="38" customFormat="1" ht="16.5" x14ac:dyDescent="0.3">
      <c r="A728" s="75"/>
      <c r="B728" s="75"/>
      <c r="C728" s="75"/>
      <c r="D728" s="75"/>
      <c r="E728" s="75"/>
      <c r="F728" s="75"/>
      <c r="G728" s="75"/>
      <c r="H728" s="75"/>
      <c r="I728" s="75"/>
      <c r="J728" s="75"/>
      <c r="K728" s="75"/>
      <c r="L728" s="75"/>
      <c r="M728" s="75"/>
      <c r="N728" s="75"/>
      <c r="O728" s="75"/>
      <c r="P728" s="75"/>
      <c r="Q728" s="75"/>
      <c r="R728" s="75"/>
      <c r="S728" s="75"/>
      <c r="T728" s="75"/>
      <c r="U728" s="75"/>
      <c r="V728" s="75"/>
      <c r="W728" s="75"/>
      <c r="X728" s="75"/>
      <c r="Y728" s="75"/>
      <c r="Z728" s="75"/>
      <c r="AA728" s="75"/>
      <c r="AB728" s="75"/>
      <c r="AC728" s="75"/>
      <c r="AD728" s="75"/>
      <c r="AE728" s="75"/>
      <c r="AF728" s="75"/>
      <c r="AG728" s="75"/>
      <c r="AH728" s="75"/>
      <c r="AI728" s="75"/>
      <c r="AJ728" s="75"/>
      <c r="AK728" s="75"/>
      <c r="AL728" s="75"/>
      <c r="AM728" s="75"/>
      <c r="AN728" s="75"/>
      <c r="AO728" s="75"/>
      <c r="AP728" s="75"/>
      <c r="AQ728" s="75"/>
      <c r="AR728" s="75"/>
      <c r="AS728" s="75"/>
      <c r="AT728" s="75"/>
      <c r="AU728" s="75"/>
      <c r="AV728" s="75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7275" priority="83026" operator="lessThan">
      <formula>15.1</formula>
    </cfRule>
    <cfRule type="cellIs" dxfId="27274" priority="83027" operator="lessThan">
      <formula>18.1</formula>
    </cfRule>
    <cfRule type="cellIs" dxfId="27273" priority="83028" operator="lessThan">
      <formula>21.1</formula>
    </cfRule>
    <cfRule type="cellIs" dxfId="27272" priority="83029" operator="lessThan">
      <formula>24.1</formula>
    </cfRule>
    <cfRule type="cellIs" dxfId="27271" priority="83030" operator="lessThan">
      <formula>30</formula>
    </cfRule>
    <cfRule type="cellIs" dxfId="27270" priority="83031" operator="lessThan">
      <formula>34.1</formula>
    </cfRule>
  </conditionalFormatting>
  <conditionalFormatting sqref="Z3">
    <cfRule type="colorScale" priority="830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7269" priority="83023" operator="greaterThan">
      <formula>0.9</formula>
    </cfRule>
    <cfRule type="cellIs" dxfId="27268" priority="83024" operator="greaterThan">
      <formula>0.85</formula>
    </cfRule>
  </conditionalFormatting>
  <conditionalFormatting sqref="N2">
    <cfRule type="cellIs" dxfId="27267" priority="83021" operator="greaterThan">
      <formula>0.9</formula>
    </cfRule>
    <cfRule type="cellIs" dxfId="27266" priority="83022" operator="greaterThan">
      <formula>0.85</formula>
    </cfRule>
  </conditionalFormatting>
  <conditionalFormatting sqref="AV4">
    <cfRule type="expression" dxfId="413" priority="413">
      <formula>AV4="X"</formula>
    </cfRule>
    <cfRule type="expression" dxfId="412" priority="414">
      <formula>AV4="후보"</formula>
    </cfRule>
  </conditionalFormatting>
  <conditionalFormatting sqref="AC4">
    <cfRule type="cellIs" dxfId="411" priority="411" operator="greaterThan">
      <formula>0.9</formula>
    </cfRule>
    <cfRule type="cellIs" dxfId="410" priority="412" operator="greaterThan">
      <formula>0.85</formula>
    </cfRule>
  </conditionalFormatting>
  <conditionalFormatting sqref="N4">
    <cfRule type="cellIs" dxfId="409" priority="409" operator="greaterThan">
      <formula>0.9</formula>
    </cfRule>
    <cfRule type="cellIs" dxfId="408" priority="410" operator="greaterThan">
      <formula>0.85</formula>
    </cfRule>
  </conditionalFormatting>
  <conditionalFormatting sqref="E4">
    <cfRule type="expression" dxfId="407" priority="405">
      <formula>AND(IF(OR($Q4=1,$Q4=2),1,0),IF($X4&lt;=20,1,0))</formula>
    </cfRule>
    <cfRule type="expression" dxfId="406" priority="406">
      <formula>AND(IF($Q4=2,1,0),IF($X4&lt;30,1,0))</formula>
    </cfRule>
    <cfRule type="expression" dxfId="405" priority="407">
      <formula>AND(IF($Q4=3,1,0),IF($X4&lt;30,1,0))</formula>
    </cfRule>
    <cfRule type="expression" dxfId="404" priority="408">
      <formula>AND(IF($Q4=3,1,IF($Q4=4,1,0)),IF($F4&lt;=85,1,0))</formula>
    </cfRule>
  </conditionalFormatting>
  <conditionalFormatting sqref="X4">
    <cfRule type="expression" dxfId="403" priority="401">
      <formula>AND(IF(OR($Q4=1,$Q4=2),1,0),IF($X4&lt;=20,1,0))</formula>
    </cfRule>
    <cfRule type="expression" dxfId="402" priority="402">
      <formula>AND(IF($Q4=2,1,0),IF($X4&lt;30,1,0))</formula>
    </cfRule>
    <cfRule type="expression" dxfId="401" priority="403">
      <formula>AND(IF($Q4=3,1,0),IF($X4&lt;30,1,0))</formula>
    </cfRule>
    <cfRule type="expression" dxfId="400" priority="404">
      <formula>AND(IF($Q4=3,1,IF($Q4=4,1,0)),IF($F4&lt;=85,1,0))</formula>
    </cfRule>
  </conditionalFormatting>
  <conditionalFormatting sqref="AI4">
    <cfRule type="expression" dxfId="399" priority="397">
      <formula>AND(IF(OR($Q4=1,$Q4=2),1,0),IF($X4&lt;=20,1,0))</formula>
    </cfRule>
    <cfRule type="expression" dxfId="398" priority="398">
      <formula>AND(IF($Q4=2,1,0),IF($X4&lt;30,1,0))</formula>
    </cfRule>
    <cfRule type="expression" dxfId="397" priority="399">
      <formula>AND(IF($Q4=3,1,0),IF($X4&lt;30,1,0))</formula>
    </cfRule>
    <cfRule type="expression" dxfId="396" priority="400">
      <formula>AND(IF($Q4=3,1,IF($Q4=4,1,0)),IF($F4&lt;=85,1,0))</formula>
    </cfRule>
  </conditionalFormatting>
  <conditionalFormatting sqref="AV5">
    <cfRule type="expression" dxfId="395" priority="395">
      <formula>AV5="X"</formula>
    </cfRule>
    <cfRule type="expression" dxfId="394" priority="396">
      <formula>AV5="후보"</formula>
    </cfRule>
  </conditionalFormatting>
  <conditionalFormatting sqref="AC5">
    <cfRule type="cellIs" dxfId="393" priority="393" operator="greaterThan">
      <formula>0.9</formula>
    </cfRule>
    <cfRule type="cellIs" dxfId="392" priority="394" operator="greaterThan">
      <formula>0.85</formula>
    </cfRule>
  </conditionalFormatting>
  <conditionalFormatting sqref="N5">
    <cfRule type="cellIs" dxfId="391" priority="391" operator="greaterThan">
      <formula>0.9</formula>
    </cfRule>
    <cfRule type="cellIs" dxfId="390" priority="392" operator="greaterThan">
      <formula>0.85</formula>
    </cfRule>
  </conditionalFormatting>
  <conditionalFormatting sqref="E5">
    <cfRule type="expression" dxfId="389" priority="387">
      <formula>AND(IF(OR($Q5=1,$Q5=2),1,0),IF($X5&lt;=20,1,0))</formula>
    </cfRule>
    <cfRule type="expression" dxfId="388" priority="388">
      <formula>AND(IF($Q5=2,1,0),IF($X5&lt;30,1,0))</formula>
    </cfRule>
    <cfRule type="expression" dxfId="387" priority="389">
      <formula>AND(IF($Q5=3,1,0),IF($X5&lt;30,1,0))</formula>
    </cfRule>
    <cfRule type="expression" dxfId="386" priority="390">
      <formula>AND(IF($Q5=3,1,IF($Q5=4,1,0)),IF($F5&lt;=85,1,0))</formula>
    </cfRule>
  </conditionalFormatting>
  <conditionalFormatting sqref="X5">
    <cfRule type="expression" dxfId="385" priority="383">
      <formula>AND(IF(OR($Q5=1,$Q5=2),1,0),IF($X5&lt;=20,1,0))</formula>
    </cfRule>
    <cfRule type="expression" dxfId="384" priority="384">
      <formula>AND(IF($Q5=2,1,0),IF($X5&lt;30,1,0))</formula>
    </cfRule>
    <cfRule type="expression" dxfId="383" priority="385">
      <formula>AND(IF($Q5=3,1,0),IF($X5&lt;30,1,0))</formula>
    </cfRule>
    <cfRule type="expression" dxfId="382" priority="386">
      <formula>AND(IF($Q5=3,1,IF($Q5=4,1,0)),IF($F5&lt;=85,1,0))</formula>
    </cfRule>
  </conditionalFormatting>
  <conditionalFormatting sqref="AI5">
    <cfRule type="expression" dxfId="381" priority="379">
      <formula>AND(IF(OR($Q5=1,$Q5=2),1,0),IF($X5&lt;=20,1,0))</formula>
    </cfRule>
    <cfRule type="expression" dxfId="380" priority="380">
      <formula>AND(IF($Q5=2,1,0),IF($X5&lt;30,1,0))</formula>
    </cfRule>
    <cfRule type="expression" dxfId="379" priority="381">
      <formula>AND(IF($Q5=3,1,0),IF($X5&lt;30,1,0))</formula>
    </cfRule>
    <cfRule type="expression" dxfId="378" priority="382">
      <formula>AND(IF($Q5=3,1,IF($Q5=4,1,0)),IF($F5&lt;=85,1,0))</formula>
    </cfRule>
  </conditionalFormatting>
  <conditionalFormatting sqref="AV6">
    <cfRule type="expression" dxfId="377" priority="377">
      <formula>AV6="X"</formula>
    </cfRule>
    <cfRule type="expression" dxfId="376" priority="378">
      <formula>AV6="후보"</formula>
    </cfRule>
  </conditionalFormatting>
  <conditionalFormatting sqref="AC6">
    <cfRule type="cellIs" dxfId="375" priority="375" operator="greaterThan">
      <formula>0.9</formula>
    </cfRule>
    <cfRule type="cellIs" dxfId="374" priority="376" operator="greaterThan">
      <formula>0.85</formula>
    </cfRule>
  </conditionalFormatting>
  <conditionalFormatting sqref="N6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E6">
    <cfRule type="expression" dxfId="371" priority="369">
      <formula>AND(IF(OR($Q6=1,$Q6=2),1,0),IF($X6&lt;=20,1,0))</formula>
    </cfRule>
    <cfRule type="expression" dxfId="370" priority="370">
      <formula>AND(IF($Q6=2,1,0),IF($X6&lt;30,1,0))</formula>
    </cfRule>
    <cfRule type="expression" dxfId="369" priority="371">
      <formula>AND(IF($Q6=3,1,0),IF($X6&lt;30,1,0))</formula>
    </cfRule>
    <cfRule type="expression" dxfId="368" priority="372">
      <formula>AND(IF($Q6=3,1,IF($Q6=4,1,0)),IF($F6&lt;=85,1,0))</formula>
    </cfRule>
  </conditionalFormatting>
  <conditionalFormatting sqref="X6">
    <cfRule type="expression" dxfId="367" priority="365">
      <formula>AND(IF(OR($Q6=1,$Q6=2),1,0),IF($X6&lt;=20,1,0))</formula>
    </cfRule>
    <cfRule type="expression" dxfId="366" priority="366">
      <formula>AND(IF($Q6=2,1,0),IF($X6&lt;30,1,0))</formula>
    </cfRule>
    <cfRule type="expression" dxfId="365" priority="367">
      <formula>AND(IF($Q6=3,1,0),IF($X6&lt;30,1,0))</formula>
    </cfRule>
    <cfRule type="expression" dxfId="364" priority="368">
      <formula>AND(IF($Q6=3,1,IF($Q6=4,1,0)),IF($F6&lt;=85,1,0))</formula>
    </cfRule>
  </conditionalFormatting>
  <conditionalFormatting sqref="AI6">
    <cfRule type="expression" dxfId="363" priority="361">
      <formula>AND(IF(OR($Q6=1,$Q6=2),1,0),IF($X6&lt;=20,1,0))</formula>
    </cfRule>
    <cfRule type="expression" dxfId="362" priority="362">
      <formula>AND(IF($Q6=2,1,0),IF($X6&lt;30,1,0))</formula>
    </cfRule>
    <cfRule type="expression" dxfId="361" priority="363">
      <formula>AND(IF($Q6=3,1,0),IF($X6&lt;30,1,0))</formula>
    </cfRule>
    <cfRule type="expression" dxfId="360" priority="364">
      <formula>AND(IF($Q6=3,1,IF($Q6=4,1,0)),IF($F6&lt;=85,1,0))</formula>
    </cfRule>
  </conditionalFormatting>
  <conditionalFormatting sqref="AV7">
    <cfRule type="expression" dxfId="359" priority="359">
      <formula>AV7="X"</formula>
    </cfRule>
    <cfRule type="expression" dxfId="358" priority="360">
      <formula>AV7="후보"</formula>
    </cfRule>
  </conditionalFormatting>
  <conditionalFormatting sqref="AC7">
    <cfRule type="cellIs" dxfId="357" priority="357" operator="greaterThan">
      <formula>0.9</formula>
    </cfRule>
    <cfRule type="cellIs" dxfId="356" priority="358" operator="greaterThan">
      <formula>0.85</formula>
    </cfRule>
  </conditionalFormatting>
  <conditionalFormatting sqref="N7">
    <cfRule type="cellIs" dxfId="355" priority="355" operator="greaterThan">
      <formula>0.9</formula>
    </cfRule>
    <cfRule type="cellIs" dxfId="354" priority="356" operator="greaterThan">
      <formula>0.85</formula>
    </cfRule>
  </conditionalFormatting>
  <conditionalFormatting sqref="E7">
    <cfRule type="expression" dxfId="353" priority="351">
      <formula>AND(IF(OR($Q7=1,$Q7=2),1,0),IF($X7&lt;=20,1,0))</formula>
    </cfRule>
    <cfRule type="expression" dxfId="352" priority="352">
      <formula>AND(IF($Q7=2,1,0),IF($X7&lt;30,1,0))</formula>
    </cfRule>
    <cfRule type="expression" dxfId="351" priority="353">
      <formula>AND(IF($Q7=3,1,0),IF($X7&lt;30,1,0))</formula>
    </cfRule>
    <cfRule type="expression" dxfId="350" priority="354">
      <formula>AND(IF($Q7=3,1,IF($Q7=4,1,0)),IF($F7&lt;=85,1,0))</formula>
    </cfRule>
  </conditionalFormatting>
  <conditionalFormatting sqref="X7">
    <cfRule type="expression" dxfId="349" priority="347">
      <formula>AND(IF(OR($Q7=1,$Q7=2),1,0),IF($X7&lt;=20,1,0))</formula>
    </cfRule>
    <cfRule type="expression" dxfId="348" priority="348">
      <formula>AND(IF($Q7=2,1,0),IF($X7&lt;30,1,0))</formula>
    </cfRule>
    <cfRule type="expression" dxfId="347" priority="349">
      <formula>AND(IF($Q7=3,1,0),IF($X7&lt;30,1,0))</formula>
    </cfRule>
    <cfRule type="expression" dxfId="346" priority="350">
      <formula>AND(IF($Q7=3,1,IF($Q7=4,1,0)),IF($F7&lt;=85,1,0))</formula>
    </cfRule>
  </conditionalFormatting>
  <conditionalFormatting sqref="AI7">
    <cfRule type="expression" dxfId="345" priority="343">
      <formula>AND(IF(OR($Q7=1,$Q7=2),1,0),IF($X7&lt;=20,1,0))</formula>
    </cfRule>
    <cfRule type="expression" dxfId="344" priority="344">
      <formula>AND(IF($Q7=2,1,0),IF($X7&lt;30,1,0))</formula>
    </cfRule>
    <cfRule type="expression" dxfId="343" priority="345">
      <formula>AND(IF($Q7=3,1,0),IF($X7&lt;30,1,0))</formula>
    </cfRule>
    <cfRule type="expression" dxfId="342" priority="346">
      <formula>AND(IF($Q7=3,1,IF($Q7=4,1,0)),IF($F7&lt;=85,1,0))</formula>
    </cfRule>
  </conditionalFormatting>
  <conditionalFormatting sqref="AV8">
    <cfRule type="expression" dxfId="341" priority="341">
      <formula>AV8="X"</formula>
    </cfRule>
    <cfRule type="expression" dxfId="340" priority="342">
      <formula>AV8="후보"</formula>
    </cfRule>
  </conditionalFormatting>
  <conditionalFormatting sqref="AC8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8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8">
    <cfRule type="expression" dxfId="335" priority="333">
      <formula>AND(IF(OR($Q8=1,$Q8=2),1,0),IF($X8&lt;=20,1,0))</formula>
    </cfRule>
    <cfRule type="expression" dxfId="334" priority="334">
      <formula>AND(IF($Q8=2,1,0),IF($X8&lt;30,1,0))</formula>
    </cfRule>
    <cfRule type="expression" dxfId="333" priority="335">
      <formula>AND(IF($Q8=3,1,0),IF($X8&lt;30,1,0))</formula>
    </cfRule>
    <cfRule type="expression" dxfId="332" priority="336">
      <formula>AND(IF($Q8=3,1,IF($Q8=4,1,0)),IF($F8&lt;=85,1,0))</formula>
    </cfRule>
  </conditionalFormatting>
  <conditionalFormatting sqref="X8">
    <cfRule type="expression" dxfId="331" priority="329">
      <formula>AND(IF(OR($Q8=1,$Q8=2),1,0),IF($X8&lt;=20,1,0))</formula>
    </cfRule>
    <cfRule type="expression" dxfId="330" priority="330">
      <formula>AND(IF($Q8=2,1,0),IF($X8&lt;30,1,0))</formula>
    </cfRule>
    <cfRule type="expression" dxfId="329" priority="331">
      <formula>AND(IF($Q8=3,1,0),IF($X8&lt;30,1,0))</formula>
    </cfRule>
    <cfRule type="expression" dxfId="328" priority="332">
      <formula>AND(IF($Q8=3,1,IF($Q8=4,1,0)),IF($F8&lt;=85,1,0))</formula>
    </cfRule>
  </conditionalFormatting>
  <conditionalFormatting sqref="AI8">
    <cfRule type="expression" dxfId="327" priority="325">
      <formula>AND(IF(OR($Q8=1,$Q8=2),1,0),IF($X8&lt;=20,1,0))</formula>
    </cfRule>
    <cfRule type="expression" dxfId="326" priority="326">
      <formula>AND(IF($Q8=2,1,0),IF($X8&lt;30,1,0))</formula>
    </cfRule>
    <cfRule type="expression" dxfId="325" priority="327">
      <formula>AND(IF($Q8=3,1,0),IF($X8&lt;30,1,0))</formula>
    </cfRule>
    <cfRule type="expression" dxfId="324" priority="328">
      <formula>AND(IF($Q8=3,1,IF($Q8=4,1,0)),IF($F8&lt;=85,1,0))</formula>
    </cfRule>
  </conditionalFormatting>
  <conditionalFormatting sqref="AV9">
    <cfRule type="expression" dxfId="323" priority="323">
      <formula>AV9="X"</formula>
    </cfRule>
    <cfRule type="expression" dxfId="322" priority="324">
      <formula>AV9="후보"</formula>
    </cfRule>
  </conditionalFormatting>
  <conditionalFormatting sqref="AC9">
    <cfRule type="cellIs" dxfId="321" priority="321" operator="greaterThan">
      <formula>0.9</formula>
    </cfRule>
    <cfRule type="cellIs" dxfId="320" priority="322" operator="greaterThan">
      <formula>0.85</formula>
    </cfRule>
  </conditionalFormatting>
  <conditionalFormatting sqref="N9">
    <cfRule type="cellIs" dxfId="319" priority="319" operator="greaterThan">
      <formula>0.9</formula>
    </cfRule>
    <cfRule type="cellIs" dxfId="318" priority="320" operator="greaterThan">
      <formula>0.85</formula>
    </cfRule>
  </conditionalFormatting>
  <conditionalFormatting sqref="E9">
    <cfRule type="expression" dxfId="317" priority="315">
      <formula>AND(IF(OR($Q9=1,$Q9=2),1,0),IF($X9&lt;=20,1,0))</formula>
    </cfRule>
    <cfRule type="expression" dxfId="316" priority="316">
      <formula>AND(IF($Q9=2,1,0),IF($X9&lt;30,1,0))</formula>
    </cfRule>
    <cfRule type="expression" dxfId="315" priority="317">
      <formula>AND(IF($Q9=3,1,0),IF($X9&lt;30,1,0))</formula>
    </cfRule>
    <cfRule type="expression" dxfId="314" priority="318">
      <formula>AND(IF($Q9=3,1,IF($Q9=4,1,0)),IF($F9&lt;=85,1,0))</formula>
    </cfRule>
  </conditionalFormatting>
  <conditionalFormatting sqref="X9">
    <cfRule type="expression" dxfId="313" priority="311">
      <formula>AND(IF(OR($Q9=1,$Q9=2),1,0),IF($X9&lt;=20,1,0))</formula>
    </cfRule>
    <cfRule type="expression" dxfId="312" priority="312">
      <formula>AND(IF($Q9=2,1,0),IF($X9&lt;30,1,0))</formula>
    </cfRule>
    <cfRule type="expression" dxfId="311" priority="313">
      <formula>AND(IF($Q9=3,1,0),IF($X9&lt;30,1,0))</formula>
    </cfRule>
    <cfRule type="expression" dxfId="310" priority="314">
      <formula>AND(IF($Q9=3,1,IF($Q9=4,1,0)),IF($F9&lt;=85,1,0))</formula>
    </cfRule>
  </conditionalFormatting>
  <conditionalFormatting sqref="AI9">
    <cfRule type="expression" dxfId="309" priority="307">
      <formula>AND(IF(OR($Q9=1,$Q9=2),1,0),IF($X9&lt;=20,1,0))</formula>
    </cfRule>
    <cfRule type="expression" dxfId="308" priority="308">
      <formula>AND(IF($Q9=2,1,0),IF($X9&lt;30,1,0))</formula>
    </cfRule>
    <cfRule type="expression" dxfId="307" priority="309">
      <formula>AND(IF($Q9=3,1,0),IF($X9&lt;30,1,0))</formula>
    </cfRule>
    <cfRule type="expression" dxfId="306" priority="310">
      <formula>AND(IF($Q9=3,1,IF($Q9=4,1,0)),IF($F9&lt;=85,1,0))</formula>
    </cfRule>
  </conditionalFormatting>
  <conditionalFormatting sqref="AV10">
    <cfRule type="expression" dxfId="305" priority="305">
      <formula>AV10="X"</formula>
    </cfRule>
    <cfRule type="expression" dxfId="304" priority="306">
      <formula>AV10="후보"</formula>
    </cfRule>
  </conditionalFormatting>
  <conditionalFormatting sqref="AC10">
    <cfRule type="cellIs" dxfId="303" priority="303" operator="greaterThan">
      <formula>0.9</formula>
    </cfRule>
    <cfRule type="cellIs" dxfId="302" priority="304" operator="greaterThan">
      <formula>0.85</formula>
    </cfRule>
  </conditionalFormatting>
  <conditionalFormatting sqref="N10">
    <cfRule type="cellIs" dxfId="301" priority="301" operator="greaterThan">
      <formula>0.9</formula>
    </cfRule>
    <cfRule type="cellIs" dxfId="300" priority="302" operator="greaterThan">
      <formula>0.85</formula>
    </cfRule>
  </conditionalFormatting>
  <conditionalFormatting sqref="E10">
    <cfRule type="expression" dxfId="299" priority="297">
      <formula>AND(IF(OR($Q10=1,$Q10=2),1,0),IF($X10&lt;=20,1,0))</formula>
    </cfRule>
    <cfRule type="expression" dxfId="298" priority="298">
      <formula>AND(IF($Q10=2,1,0),IF($X10&lt;30,1,0))</formula>
    </cfRule>
    <cfRule type="expression" dxfId="297" priority="299">
      <formula>AND(IF($Q10=3,1,0),IF($X10&lt;30,1,0))</formula>
    </cfRule>
    <cfRule type="expression" dxfId="296" priority="300">
      <formula>AND(IF($Q10=3,1,IF($Q10=4,1,0)),IF($F10&lt;=85,1,0))</formula>
    </cfRule>
  </conditionalFormatting>
  <conditionalFormatting sqref="X10">
    <cfRule type="expression" dxfId="295" priority="293">
      <formula>AND(IF(OR($Q10=1,$Q10=2),1,0),IF($X10&lt;=20,1,0))</formula>
    </cfRule>
    <cfRule type="expression" dxfId="294" priority="294">
      <formula>AND(IF($Q10=2,1,0),IF($X10&lt;30,1,0))</formula>
    </cfRule>
    <cfRule type="expression" dxfId="293" priority="295">
      <formula>AND(IF($Q10=3,1,0),IF($X10&lt;30,1,0))</formula>
    </cfRule>
    <cfRule type="expression" dxfId="292" priority="296">
      <formula>AND(IF($Q10=3,1,IF($Q10=4,1,0)),IF($F10&lt;=85,1,0))</formula>
    </cfRule>
  </conditionalFormatting>
  <conditionalFormatting sqref="AI10">
    <cfRule type="expression" dxfId="291" priority="289">
      <formula>AND(IF(OR($Q10=1,$Q10=2),1,0),IF($X10&lt;=20,1,0))</formula>
    </cfRule>
    <cfRule type="expression" dxfId="290" priority="290">
      <formula>AND(IF($Q10=2,1,0),IF($X10&lt;30,1,0))</formula>
    </cfRule>
    <cfRule type="expression" dxfId="289" priority="291">
      <formula>AND(IF($Q10=3,1,0),IF($X10&lt;30,1,0))</formula>
    </cfRule>
    <cfRule type="expression" dxfId="288" priority="292">
      <formula>AND(IF($Q10=3,1,IF($Q10=4,1,0)),IF($F10&lt;=85,1,0))</formula>
    </cfRule>
  </conditionalFormatting>
  <conditionalFormatting sqref="AV11">
    <cfRule type="expression" dxfId="287" priority="287">
      <formula>AV11="X"</formula>
    </cfRule>
    <cfRule type="expression" dxfId="286" priority="288">
      <formula>AV11="후보"</formula>
    </cfRule>
  </conditionalFormatting>
  <conditionalFormatting sqref="AC11">
    <cfRule type="cellIs" dxfId="285" priority="285" operator="greaterThan">
      <formula>0.9</formula>
    </cfRule>
    <cfRule type="cellIs" dxfId="284" priority="286" operator="greaterThan">
      <formula>0.85</formula>
    </cfRule>
  </conditionalFormatting>
  <conditionalFormatting sqref="N11">
    <cfRule type="cellIs" dxfId="283" priority="283" operator="greaterThan">
      <formula>0.9</formula>
    </cfRule>
    <cfRule type="cellIs" dxfId="282" priority="284" operator="greaterThan">
      <formula>0.85</formula>
    </cfRule>
  </conditionalFormatting>
  <conditionalFormatting sqref="E11">
    <cfRule type="expression" dxfId="281" priority="279">
      <formula>AND(IF(OR($Q11=1,$Q11=2),1,0),IF($X11&lt;=20,1,0))</formula>
    </cfRule>
    <cfRule type="expression" dxfId="280" priority="280">
      <formula>AND(IF($Q11=2,1,0),IF($X11&lt;30,1,0))</formula>
    </cfRule>
    <cfRule type="expression" dxfId="279" priority="281">
      <formula>AND(IF($Q11=3,1,0),IF($X11&lt;30,1,0))</formula>
    </cfRule>
    <cfRule type="expression" dxfId="278" priority="282">
      <formula>AND(IF($Q11=3,1,IF($Q11=4,1,0)),IF($F11&lt;=85,1,0))</formula>
    </cfRule>
  </conditionalFormatting>
  <conditionalFormatting sqref="X11">
    <cfRule type="expression" dxfId="277" priority="275">
      <formula>AND(IF(OR($Q11=1,$Q11=2),1,0),IF($X11&lt;=20,1,0))</formula>
    </cfRule>
    <cfRule type="expression" dxfId="276" priority="276">
      <formula>AND(IF($Q11=2,1,0),IF($X11&lt;30,1,0))</formula>
    </cfRule>
    <cfRule type="expression" dxfId="275" priority="277">
      <formula>AND(IF($Q11=3,1,0),IF($X11&lt;30,1,0))</formula>
    </cfRule>
    <cfRule type="expression" dxfId="274" priority="278">
      <formula>AND(IF($Q11=3,1,IF($Q11=4,1,0)),IF($F11&lt;=85,1,0))</formula>
    </cfRule>
  </conditionalFormatting>
  <conditionalFormatting sqref="AI11">
    <cfRule type="expression" dxfId="273" priority="271">
      <formula>AND(IF(OR($Q11=1,$Q11=2),1,0),IF($X11&lt;=20,1,0))</formula>
    </cfRule>
    <cfRule type="expression" dxfId="272" priority="272">
      <formula>AND(IF($Q11=2,1,0),IF($X11&lt;30,1,0))</formula>
    </cfRule>
    <cfRule type="expression" dxfId="271" priority="273">
      <formula>AND(IF($Q11=3,1,0),IF($X11&lt;30,1,0))</formula>
    </cfRule>
    <cfRule type="expression" dxfId="270" priority="274">
      <formula>AND(IF($Q11=3,1,IF($Q11=4,1,0)),IF($F11&lt;=85,1,0))</formula>
    </cfRule>
  </conditionalFormatting>
  <conditionalFormatting sqref="AV12">
    <cfRule type="expression" dxfId="269" priority="269">
      <formula>AV12="X"</formula>
    </cfRule>
    <cfRule type="expression" dxfId="268" priority="270">
      <formula>AV12="후보"</formula>
    </cfRule>
  </conditionalFormatting>
  <conditionalFormatting sqref="AC12">
    <cfRule type="cellIs" dxfId="267" priority="267" operator="greaterThan">
      <formula>0.9</formula>
    </cfRule>
    <cfRule type="cellIs" dxfId="266" priority="268" operator="greaterThan">
      <formula>0.85</formula>
    </cfRule>
  </conditionalFormatting>
  <conditionalFormatting sqref="N12">
    <cfRule type="cellIs" dxfId="265" priority="265" operator="greaterThan">
      <formula>0.9</formula>
    </cfRule>
    <cfRule type="cellIs" dxfId="264" priority="266" operator="greaterThan">
      <formula>0.85</formula>
    </cfRule>
  </conditionalFormatting>
  <conditionalFormatting sqref="E12">
    <cfRule type="expression" dxfId="263" priority="261">
      <formula>AND(IF(OR($Q12=1,$Q12=2),1,0),IF($X12&lt;=20,1,0))</formula>
    </cfRule>
    <cfRule type="expression" dxfId="262" priority="262">
      <formula>AND(IF($Q12=2,1,0),IF($X12&lt;30,1,0))</formula>
    </cfRule>
    <cfRule type="expression" dxfId="261" priority="263">
      <formula>AND(IF($Q12=3,1,0),IF($X12&lt;30,1,0))</formula>
    </cfRule>
    <cfRule type="expression" dxfId="260" priority="264">
      <formula>AND(IF($Q12=3,1,IF($Q12=4,1,0)),IF($F12&lt;=85,1,0))</formula>
    </cfRule>
  </conditionalFormatting>
  <conditionalFormatting sqref="X12">
    <cfRule type="expression" dxfId="259" priority="257">
      <formula>AND(IF(OR($Q12=1,$Q12=2),1,0),IF($X12&lt;=20,1,0))</formula>
    </cfRule>
    <cfRule type="expression" dxfId="258" priority="258">
      <formula>AND(IF($Q12=2,1,0),IF($X12&lt;30,1,0))</formula>
    </cfRule>
    <cfRule type="expression" dxfId="257" priority="259">
      <formula>AND(IF($Q12=3,1,0),IF($X12&lt;30,1,0))</formula>
    </cfRule>
    <cfRule type="expression" dxfId="256" priority="260">
      <formula>AND(IF($Q12=3,1,IF($Q12=4,1,0)),IF($F12&lt;=85,1,0))</formula>
    </cfRule>
  </conditionalFormatting>
  <conditionalFormatting sqref="AI12">
    <cfRule type="expression" dxfId="255" priority="253">
      <formula>AND(IF(OR($Q12=1,$Q12=2),1,0),IF($X12&lt;=20,1,0))</formula>
    </cfRule>
    <cfRule type="expression" dxfId="254" priority="254">
      <formula>AND(IF($Q12=2,1,0),IF($X12&lt;30,1,0))</formula>
    </cfRule>
    <cfRule type="expression" dxfId="253" priority="255">
      <formula>AND(IF($Q12=3,1,0),IF($X12&lt;30,1,0))</formula>
    </cfRule>
    <cfRule type="expression" dxfId="252" priority="256">
      <formula>AND(IF($Q12=3,1,IF($Q12=4,1,0)),IF($F12&lt;=85,1,0))</formula>
    </cfRule>
  </conditionalFormatting>
  <conditionalFormatting sqref="AV13">
    <cfRule type="expression" dxfId="251" priority="251">
      <formula>AV13="X"</formula>
    </cfRule>
    <cfRule type="expression" dxfId="250" priority="252">
      <formula>AV13="후보"</formula>
    </cfRule>
  </conditionalFormatting>
  <conditionalFormatting sqref="AC13">
    <cfRule type="cellIs" dxfId="249" priority="249" operator="greaterThan">
      <formula>0.9</formula>
    </cfRule>
    <cfRule type="cellIs" dxfId="248" priority="250" operator="greaterThan">
      <formula>0.85</formula>
    </cfRule>
  </conditionalFormatting>
  <conditionalFormatting sqref="N13">
    <cfRule type="cellIs" dxfId="247" priority="247" operator="greaterThan">
      <formula>0.9</formula>
    </cfRule>
    <cfRule type="cellIs" dxfId="246" priority="248" operator="greaterThan">
      <formula>0.85</formula>
    </cfRule>
  </conditionalFormatting>
  <conditionalFormatting sqref="E13">
    <cfRule type="expression" dxfId="245" priority="243">
      <formula>AND(IF(OR($Q13=1,$Q13=2),1,0),IF($X13&lt;=20,1,0))</formula>
    </cfRule>
    <cfRule type="expression" dxfId="244" priority="244">
      <formula>AND(IF($Q13=2,1,0),IF($X13&lt;30,1,0))</formula>
    </cfRule>
    <cfRule type="expression" dxfId="243" priority="245">
      <formula>AND(IF($Q13=3,1,0),IF($X13&lt;30,1,0))</formula>
    </cfRule>
    <cfRule type="expression" dxfId="242" priority="246">
      <formula>AND(IF($Q13=3,1,IF($Q13=4,1,0)),IF($F13&lt;=85,1,0))</formula>
    </cfRule>
  </conditionalFormatting>
  <conditionalFormatting sqref="X13">
    <cfRule type="expression" dxfId="241" priority="239">
      <formula>AND(IF(OR($Q13=1,$Q13=2),1,0),IF($X13&lt;=20,1,0))</formula>
    </cfRule>
    <cfRule type="expression" dxfId="240" priority="240">
      <formula>AND(IF($Q13=2,1,0),IF($X13&lt;30,1,0))</formula>
    </cfRule>
    <cfRule type="expression" dxfId="239" priority="241">
      <formula>AND(IF($Q13=3,1,0),IF($X13&lt;30,1,0))</formula>
    </cfRule>
    <cfRule type="expression" dxfId="238" priority="242">
      <formula>AND(IF($Q13=3,1,IF($Q13=4,1,0)),IF($F13&lt;=85,1,0))</formula>
    </cfRule>
  </conditionalFormatting>
  <conditionalFormatting sqref="AI13">
    <cfRule type="expression" dxfId="237" priority="235">
      <formula>AND(IF(OR($Q13=1,$Q13=2),1,0),IF($X13&lt;=20,1,0))</formula>
    </cfRule>
    <cfRule type="expression" dxfId="236" priority="236">
      <formula>AND(IF($Q13=2,1,0),IF($X13&lt;30,1,0))</formula>
    </cfRule>
    <cfRule type="expression" dxfId="235" priority="237">
      <formula>AND(IF($Q13=3,1,0),IF($X13&lt;30,1,0))</formula>
    </cfRule>
    <cfRule type="expression" dxfId="234" priority="238">
      <formula>AND(IF($Q13=3,1,IF($Q13=4,1,0)),IF($F13&lt;=85,1,0))</formula>
    </cfRule>
  </conditionalFormatting>
  <conditionalFormatting sqref="AV14">
    <cfRule type="expression" dxfId="233" priority="233">
      <formula>AV14="X"</formula>
    </cfRule>
    <cfRule type="expression" dxfId="232" priority="234">
      <formula>AV14="후보"</formula>
    </cfRule>
  </conditionalFormatting>
  <conditionalFormatting sqref="AC14">
    <cfRule type="cellIs" dxfId="231" priority="231" operator="greaterThan">
      <formula>0.9</formula>
    </cfRule>
    <cfRule type="cellIs" dxfId="230" priority="232" operator="greaterThan">
      <formula>0.85</formula>
    </cfRule>
  </conditionalFormatting>
  <conditionalFormatting sqref="N14">
    <cfRule type="cellIs" dxfId="229" priority="229" operator="greaterThan">
      <formula>0.9</formula>
    </cfRule>
    <cfRule type="cellIs" dxfId="228" priority="230" operator="greaterThan">
      <formula>0.85</formula>
    </cfRule>
  </conditionalFormatting>
  <conditionalFormatting sqref="E14">
    <cfRule type="expression" dxfId="227" priority="225">
      <formula>AND(IF(OR($Q14=1,$Q14=2),1,0),IF($X14&lt;=20,1,0))</formula>
    </cfRule>
    <cfRule type="expression" dxfId="226" priority="226">
      <formula>AND(IF($Q14=2,1,0),IF($X14&lt;30,1,0))</formula>
    </cfRule>
    <cfRule type="expression" dxfId="225" priority="227">
      <formula>AND(IF($Q14=3,1,0),IF($X14&lt;30,1,0))</formula>
    </cfRule>
    <cfRule type="expression" dxfId="224" priority="228">
      <formula>AND(IF($Q14=3,1,IF($Q14=4,1,0)),IF($F14&lt;=85,1,0))</formula>
    </cfRule>
  </conditionalFormatting>
  <conditionalFormatting sqref="X14">
    <cfRule type="expression" dxfId="223" priority="221">
      <formula>AND(IF(OR($Q14=1,$Q14=2),1,0),IF($X14&lt;=20,1,0))</formula>
    </cfRule>
    <cfRule type="expression" dxfId="222" priority="222">
      <formula>AND(IF($Q14=2,1,0),IF($X14&lt;30,1,0))</formula>
    </cfRule>
    <cfRule type="expression" dxfId="221" priority="223">
      <formula>AND(IF($Q14=3,1,0),IF($X14&lt;30,1,0))</formula>
    </cfRule>
    <cfRule type="expression" dxfId="220" priority="224">
      <formula>AND(IF($Q14=3,1,IF($Q14=4,1,0)),IF($F14&lt;=85,1,0))</formula>
    </cfRule>
  </conditionalFormatting>
  <conditionalFormatting sqref="AI14">
    <cfRule type="expression" dxfId="219" priority="217">
      <formula>AND(IF(OR($Q14=1,$Q14=2),1,0),IF($X14&lt;=20,1,0))</formula>
    </cfRule>
    <cfRule type="expression" dxfId="218" priority="218">
      <formula>AND(IF($Q14=2,1,0),IF($X14&lt;30,1,0))</formula>
    </cfRule>
    <cfRule type="expression" dxfId="217" priority="219">
      <formula>AND(IF($Q14=3,1,0),IF($X14&lt;30,1,0))</formula>
    </cfRule>
    <cfRule type="expression" dxfId="216" priority="220">
      <formula>AND(IF($Q14=3,1,IF($Q14=4,1,0)),IF($F14&lt;=85,1,0))</formula>
    </cfRule>
  </conditionalFormatting>
  <conditionalFormatting sqref="AV15">
    <cfRule type="expression" dxfId="215" priority="215">
      <formula>AV15="X"</formula>
    </cfRule>
    <cfRule type="expression" dxfId="214" priority="216">
      <formula>AV15="후보"</formula>
    </cfRule>
  </conditionalFormatting>
  <conditionalFormatting sqref="AC15">
    <cfRule type="cellIs" dxfId="213" priority="213" operator="greaterThan">
      <formula>0.9</formula>
    </cfRule>
    <cfRule type="cellIs" dxfId="212" priority="214" operator="greaterThan">
      <formula>0.85</formula>
    </cfRule>
  </conditionalFormatting>
  <conditionalFormatting sqref="N15">
    <cfRule type="cellIs" dxfId="211" priority="211" operator="greaterThan">
      <formula>0.9</formula>
    </cfRule>
    <cfRule type="cellIs" dxfId="210" priority="212" operator="greaterThan">
      <formula>0.85</formula>
    </cfRule>
  </conditionalFormatting>
  <conditionalFormatting sqref="E15">
    <cfRule type="expression" dxfId="209" priority="207">
      <formula>AND(IF(OR($Q15=1,$Q15=2),1,0),IF($X15&lt;=20,1,0))</formula>
    </cfRule>
    <cfRule type="expression" dxfId="208" priority="208">
      <formula>AND(IF($Q15=2,1,0),IF($X15&lt;30,1,0))</formula>
    </cfRule>
    <cfRule type="expression" dxfId="207" priority="209">
      <formula>AND(IF($Q15=3,1,0),IF($X15&lt;30,1,0))</formula>
    </cfRule>
    <cfRule type="expression" dxfId="206" priority="210">
      <formula>AND(IF($Q15=3,1,IF($Q15=4,1,0)),IF($F15&lt;=85,1,0))</formula>
    </cfRule>
  </conditionalFormatting>
  <conditionalFormatting sqref="X15">
    <cfRule type="expression" dxfId="205" priority="203">
      <formula>AND(IF(OR($Q15=1,$Q15=2),1,0),IF($X15&lt;=20,1,0))</formula>
    </cfRule>
    <cfRule type="expression" dxfId="204" priority="204">
      <formula>AND(IF($Q15=2,1,0),IF($X15&lt;30,1,0))</formula>
    </cfRule>
    <cfRule type="expression" dxfId="203" priority="205">
      <formula>AND(IF($Q15=3,1,0),IF($X15&lt;30,1,0))</formula>
    </cfRule>
    <cfRule type="expression" dxfId="202" priority="206">
      <formula>AND(IF($Q15=3,1,IF($Q15=4,1,0)),IF($F15&lt;=85,1,0))</formula>
    </cfRule>
  </conditionalFormatting>
  <conditionalFormatting sqref="AI15">
    <cfRule type="expression" dxfId="201" priority="199">
      <formula>AND(IF(OR($Q15=1,$Q15=2),1,0),IF($X15&lt;=20,1,0))</formula>
    </cfRule>
    <cfRule type="expression" dxfId="200" priority="200">
      <formula>AND(IF($Q15=2,1,0),IF($X15&lt;30,1,0))</formula>
    </cfRule>
    <cfRule type="expression" dxfId="199" priority="201">
      <formula>AND(IF($Q15=3,1,0),IF($X15&lt;30,1,0))</formula>
    </cfRule>
    <cfRule type="expression" dxfId="198" priority="202">
      <formula>AND(IF($Q15=3,1,IF($Q15=4,1,0)),IF($F15&lt;=85,1,0))</formula>
    </cfRule>
  </conditionalFormatting>
  <conditionalFormatting sqref="AV16">
    <cfRule type="expression" dxfId="197" priority="197">
      <formula>AV16="X"</formula>
    </cfRule>
    <cfRule type="expression" dxfId="196" priority="198">
      <formula>AV16="후보"</formula>
    </cfRule>
  </conditionalFormatting>
  <conditionalFormatting sqref="AC16">
    <cfRule type="cellIs" dxfId="195" priority="195" operator="greaterThan">
      <formula>0.9</formula>
    </cfRule>
    <cfRule type="cellIs" dxfId="194" priority="196" operator="greaterThan">
      <formula>0.85</formula>
    </cfRule>
  </conditionalFormatting>
  <conditionalFormatting sqref="N16">
    <cfRule type="cellIs" dxfId="193" priority="193" operator="greaterThan">
      <formula>0.9</formula>
    </cfRule>
    <cfRule type="cellIs" dxfId="192" priority="194" operator="greaterThan">
      <formula>0.85</formula>
    </cfRule>
  </conditionalFormatting>
  <conditionalFormatting sqref="E16">
    <cfRule type="expression" dxfId="191" priority="189">
      <formula>AND(IF(OR($Q16=1,$Q16=2),1,0),IF($X16&lt;=20,1,0))</formula>
    </cfRule>
    <cfRule type="expression" dxfId="190" priority="190">
      <formula>AND(IF($Q16=2,1,0),IF($X16&lt;30,1,0))</formula>
    </cfRule>
    <cfRule type="expression" dxfId="189" priority="191">
      <formula>AND(IF($Q16=3,1,0),IF($X16&lt;30,1,0))</formula>
    </cfRule>
    <cfRule type="expression" dxfId="188" priority="192">
      <formula>AND(IF($Q16=3,1,IF($Q16=4,1,0)),IF($F16&lt;=85,1,0))</formula>
    </cfRule>
  </conditionalFormatting>
  <conditionalFormatting sqref="X16">
    <cfRule type="expression" dxfId="187" priority="185">
      <formula>AND(IF(OR($Q16=1,$Q16=2),1,0),IF($X16&lt;=20,1,0))</formula>
    </cfRule>
    <cfRule type="expression" dxfId="186" priority="186">
      <formula>AND(IF($Q16=2,1,0),IF($X16&lt;30,1,0))</formula>
    </cfRule>
    <cfRule type="expression" dxfId="185" priority="187">
      <formula>AND(IF($Q16=3,1,0),IF($X16&lt;30,1,0))</formula>
    </cfRule>
    <cfRule type="expression" dxfId="184" priority="188">
      <formula>AND(IF($Q16=3,1,IF($Q16=4,1,0)),IF($F16&lt;=85,1,0))</formula>
    </cfRule>
  </conditionalFormatting>
  <conditionalFormatting sqref="AI16">
    <cfRule type="expression" dxfId="183" priority="181">
      <formula>AND(IF(OR($Q16=1,$Q16=2),1,0),IF($X16&lt;=20,1,0))</formula>
    </cfRule>
    <cfRule type="expression" dxfId="182" priority="182">
      <formula>AND(IF($Q16=2,1,0),IF($X16&lt;30,1,0))</formula>
    </cfRule>
    <cfRule type="expression" dxfId="181" priority="183">
      <formula>AND(IF($Q16=3,1,0),IF($X16&lt;30,1,0))</formula>
    </cfRule>
    <cfRule type="expression" dxfId="180" priority="184">
      <formula>AND(IF($Q16=3,1,IF($Q16=4,1,0)),IF($F16&lt;=85,1,0))</formula>
    </cfRule>
  </conditionalFormatting>
  <conditionalFormatting sqref="AV17">
    <cfRule type="expression" dxfId="179" priority="179">
      <formula>AV17="X"</formula>
    </cfRule>
    <cfRule type="expression" dxfId="178" priority="180">
      <formula>AV17="후보"</formula>
    </cfRule>
  </conditionalFormatting>
  <conditionalFormatting sqref="AC17">
    <cfRule type="cellIs" dxfId="177" priority="177" operator="greaterThan">
      <formula>0.9</formula>
    </cfRule>
    <cfRule type="cellIs" dxfId="176" priority="178" operator="greaterThan">
      <formula>0.85</formula>
    </cfRule>
  </conditionalFormatting>
  <conditionalFormatting sqref="N17">
    <cfRule type="cellIs" dxfId="175" priority="175" operator="greaterThan">
      <formula>0.9</formula>
    </cfRule>
    <cfRule type="cellIs" dxfId="174" priority="176" operator="greaterThan">
      <formula>0.85</formula>
    </cfRule>
  </conditionalFormatting>
  <conditionalFormatting sqref="E17">
    <cfRule type="expression" dxfId="173" priority="171">
      <formula>AND(IF(OR($Q17=1,$Q17=2),1,0),IF($X17&lt;=20,1,0))</formula>
    </cfRule>
    <cfRule type="expression" dxfId="172" priority="172">
      <formula>AND(IF($Q17=2,1,0),IF($X17&lt;30,1,0))</formula>
    </cfRule>
    <cfRule type="expression" dxfId="171" priority="173">
      <formula>AND(IF($Q17=3,1,0),IF($X17&lt;30,1,0))</formula>
    </cfRule>
    <cfRule type="expression" dxfId="170" priority="174">
      <formula>AND(IF($Q17=3,1,IF($Q17=4,1,0)),IF($F17&lt;=85,1,0))</formula>
    </cfRule>
  </conditionalFormatting>
  <conditionalFormatting sqref="X17">
    <cfRule type="expression" dxfId="169" priority="167">
      <formula>AND(IF(OR($Q17=1,$Q17=2),1,0),IF($X17&lt;=20,1,0))</formula>
    </cfRule>
    <cfRule type="expression" dxfId="168" priority="168">
      <formula>AND(IF($Q17=2,1,0),IF($X17&lt;30,1,0))</formula>
    </cfRule>
    <cfRule type="expression" dxfId="167" priority="169">
      <formula>AND(IF($Q17=3,1,0),IF($X17&lt;30,1,0))</formula>
    </cfRule>
    <cfRule type="expression" dxfId="166" priority="170">
      <formula>AND(IF($Q17=3,1,IF($Q17=4,1,0)),IF($F17&lt;=85,1,0))</formula>
    </cfRule>
  </conditionalFormatting>
  <conditionalFormatting sqref="AI17">
    <cfRule type="expression" dxfId="165" priority="163">
      <formula>AND(IF(OR($Q17=1,$Q17=2),1,0),IF($X17&lt;=20,1,0))</formula>
    </cfRule>
    <cfRule type="expression" dxfId="164" priority="164">
      <formula>AND(IF($Q17=2,1,0),IF($X17&lt;30,1,0))</formula>
    </cfRule>
    <cfRule type="expression" dxfId="163" priority="165">
      <formula>AND(IF($Q17=3,1,0),IF($X17&lt;30,1,0))</formula>
    </cfRule>
    <cfRule type="expression" dxfId="162" priority="166">
      <formula>AND(IF($Q17=3,1,IF($Q17=4,1,0)),IF($F17&lt;=85,1,0))</formula>
    </cfRule>
  </conditionalFormatting>
  <conditionalFormatting sqref="AV18">
    <cfRule type="expression" dxfId="161" priority="161">
      <formula>AV18="X"</formula>
    </cfRule>
    <cfRule type="expression" dxfId="160" priority="162">
      <formula>AV18="후보"</formula>
    </cfRule>
  </conditionalFormatting>
  <conditionalFormatting sqref="AC18">
    <cfRule type="cellIs" dxfId="159" priority="159" operator="greaterThan">
      <formula>0.9</formula>
    </cfRule>
    <cfRule type="cellIs" dxfId="158" priority="160" operator="greaterThan">
      <formula>0.85</formula>
    </cfRule>
  </conditionalFormatting>
  <conditionalFormatting sqref="N18">
    <cfRule type="cellIs" dxfId="157" priority="157" operator="greaterThan">
      <formula>0.9</formula>
    </cfRule>
    <cfRule type="cellIs" dxfId="156" priority="158" operator="greaterThan">
      <formula>0.85</formula>
    </cfRule>
  </conditionalFormatting>
  <conditionalFormatting sqref="E18">
    <cfRule type="expression" dxfId="155" priority="153">
      <formula>AND(IF(OR($Q18=1,$Q18=2),1,0),IF($X18&lt;=20,1,0))</formula>
    </cfRule>
    <cfRule type="expression" dxfId="154" priority="154">
      <formula>AND(IF($Q18=2,1,0),IF($X18&lt;30,1,0))</formula>
    </cfRule>
    <cfRule type="expression" dxfId="153" priority="155">
      <formula>AND(IF($Q18=3,1,0),IF($X18&lt;30,1,0))</formula>
    </cfRule>
    <cfRule type="expression" dxfId="152" priority="156">
      <formula>AND(IF($Q18=3,1,IF($Q18=4,1,0)),IF($F18&lt;=85,1,0))</formula>
    </cfRule>
  </conditionalFormatting>
  <conditionalFormatting sqref="X18">
    <cfRule type="expression" dxfId="151" priority="149">
      <formula>AND(IF(OR($Q18=1,$Q18=2),1,0),IF($X18&lt;=20,1,0))</formula>
    </cfRule>
    <cfRule type="expression" dxfId="150" priority="150">
      <formula>AND(IF($Q18=2,1,0),IF($X18&lt;30,1,0))</formula>
    </cfRule>
    <cfRule type="expression" dxfId="149" priority="151">
      <formula>AND(IF($Q18=3,1,0),IF($X18&lt;30,1,0))</formula>
    </cfRule>
    <cfRule type="expression" dxfId="148" priority="152">
      <formula>AND(IF($Q18=3,1,IF($Q18=4,1,0)),IF($F18&lt;=85,1,0))</formula>
    </cfRule>
  </conditionalFormatting>
  <conditionalFormatting sqref="AI18">
    <cfRule type="expression" dxfId="147" priority="145">
      <formula>AND(IF(OR($Q18=1,$Q18=2),1,0),IF($X18&lt;=20,1,0))</formula>
    </cfRule>
    <cfRule type="expression" dxfId="146" priority="146">
      <formula>AND(IF($Q18=2,1,0),IF($X18&lt;30,1,0))</formula>
    </cfRule>
    <cfRule type="expression" dxfId="145" priority="147">
      <formula>AND(IF($Q18=3,1,0),IF($X18&lt;30,1,0))</formula>
    </cfRule>
    <cfRule type="expression" dxfId="144" priority="148">
      <formula>AND(IF($Q18=3,1,IF($Q18=4,1,0)),IF($F18&lt;=85,1,0))</formula>
    </cfRule>
  </conditionalFormatting>
  <conditionalFormatting sqref="AV19">
    <cfRule type="expression" dxfId="143" priority="143">
      <formula>AV19="X"</formula>
    </cfRule>
    <cfRule type="expression" dxfId="142" priority="144">
      <formula>AV19="후보"</formula>
    </cfRule>
  </conditionalFormatting>
  <conditionalFormatting sqref="AC19">
    <cfRule type="cellIs" dxfId="141" priority="141" operator="greaterThan">
      <formula>0.9</formula>
    </cfRule>
    <cfRule type="cellIs" dxfId="140" priority="142" operator="greaterThan">
      <formula>0.85</formula>
    </cfRule>
  </conditionalFormatting>
  <conditionalFormatting sqref="N19">
    <cfRule type="cellIs" dxfId="139" priority="139" operator="greaterThan">
      <formula>0.9</formula>
    </cfRule>
    <cfRule type="cellIs" dxfId="138" priority="140" operator="greaterThan">
      <formula>0.85</formula>
    </cfRule>
  </conditionalFormatting>
  <conditionalFormatting sqref="E19">
    <cfRule type="expression" dxfId="137" priority="135">
      <formula>AND(IF(OR($Q19=1,$Q19=2),1,0),IF($X19&lt;=20,1,0))</formula>
    </cfRule>
    <cfRule type="expression" dxfId="136" priority="136">
      <formula>AND(IF($Q19=2,1,0),IF($X19&lt;30,1,0))</formula>
    </cfRule>
    <cfRule type="expression" dxfId="135" priority="137">
      <formula>AND(IF($Q19=3,1,0),IF($X19&lt;30,1,0))</formula>
    </cfRule>
    <cfRule type="expression" dxfId="134" priority="138">
      <formula>AND(IF($Q19=3,1,IF($Q19=4,1,0)),IF($F19&lt;=85,1,0))</formula>
    </cfRule>
  </conditionalFormatting>
  <conditionalFormatting sqref="X19">
    <cfRule type="expression" dxfId="133" priority="131">
      <formula>AND(IF(OR($Q19=1,$Q19=2),1,0),IF($X19&lt;=20,1,0))</formula>
    </cfRule>
    <cfRule type="expression" dxfId="132" priority="132">
      <formula>AND(IF($Q19=2,1,0),IF($X19&lt;30,1,0))</formula>
    </cfRule>
    <cfRule type="expression" dxfId="131" priority="133">
      <formula>AND(IF($Q19=3,1,0),IF($X19&lt;30,1,0))</formula>
    </cfRule>
    <cfRule type="expression" dxfId="130" priority="134">
      <formula>AND(IF($Q19=3,1,IF($Q19=4,1,0)),IF($F19&lt;=85,1,0))</formula>
    </cfRule>
  </conditionalFormatting>
  <conditionalFormatting sqref="AI19">
    <cfRule type="expression" dxfId="129" priority="127">
      <formula>AND(IF(OR($Q19=1,$Q19=2),1,0),IF($X19&lt;=20,1,0))</formula>
    </cfRule>
    <cfRule type="expression" dxfId="128" priority="128">
      <formula>AND(IF($Q19=2,1,0),IF($X19&lt;30,1,0))</formula>
    </cfRule>
    <cfRule type="expression" dxfId="127" priority="129">
      <formula>AND(IF($Q19=3,1,0),IF($X19&lt;30,1,0))</formula>
    </cfRule>
    <cfRule type="expression" dxfId="126" priority="130">
      <formula>AND(IF($Q19=3,1,IF($Q19=4,1,0)),IF($F19&lt;=85,1,0))</formula>
    </cfRule>
  </conditionalFormatting>
  <conditionalFormatting sqref="AV20">
    <cfRule type="expression" dxfId="125" priority="125">
      <formula>AV20="X"</formula>
    </cfRule>
    <cfRule type="expression" dxfId="124" priority="126">
      <formula>AV20="후보"</formula>
    </cfRule>
  </conditionalFormatting>
  <conditionalFormatting sqref="AC20">
    <cfRule type="cellIs" dxfId="123" priority="123" operator="greaterThan">
      <formula>0.9</formula>
    </cfRule>
    <cfRule type="cellIs" dxfId="122" priority="124" operator="greaterThan">
      <formula>0.85</formula>
    </cfRule>
  </conditionalFormatting>
  <conditionalFormatting sqref="N20">
    <cfRule type="cellIs" dxfId="121" priority="121" operator="greaterThan">
      <formula>0.9</formula>
    </cfRule>
    <cfRule type="cellIs" dxfId="120" priority="122" operator="greaterThan">
      <formula>0.85</formula>
    </cfRule>
  </conditionalFormatting>
  <conditionalFormatting sqref="E20">
    <cfRule type="expression" dxfId="119" priority="117">
      <formula>AND(IF(OR($Q20=1,$Q20=2),1,0),IF($X20&lt;=20,1,0))</formula>
    </cfRule>
    <cfRule type="expression" dxfId="118" priority="118">
      <formula>AND(IF($Q20=2,1,0),IF($X20&lt;30,1,0))</formula>
    </cfRule>
    <cfRule type="expression" dxfId="117" priority="119">
      <formula>AND(IF($Q20=3,1,0),IF($X20&lt;30,1,0))</formula>
    </cfRule>
    <cfRule type="expression" dxfId="116" priority="120">
      <formula>AND(IF($Q20=3,1,IF($Q20=4,1,0)),IF($F20&lt;=85,1,0))</formula>
    </cfRule>
  </conditionalFormatting>
  <conditionalFormatting sqref="X20">
    <cfRule type="expression" dxfId="115" priority="113">
      <formula>AND(IF(OR($Q20=1,$Q20=2),1,0),IF($X20&lt;=20,1,0))</formula>
    </cfRule>
    <cfRule type="expression" dxfId="114" priority="114">
      <formula>AND(IF($Q20=2,1,0),IF($X20&lt;30,1,0))</formula>
    </cfRule>
    <cfRule type="expression" dxfId="113" priority="115">
      <formula>AND(IF($Q20=3,1,0),IF($X20&lt;30,1,0))</formula>
    </cfRule>
    <cfRule type="expression" dxfId="112" priority="116">
      <formula>AND(IF($Q20=3,1,IF($Q20=4,1,0)),IF($F20&lt;=85,1,0))</formula>
    </cfRule>
  </conditionalFormatting>
  <conditionalFormatting sqref="AI20">
    <cfRule type="expression" dxfId="111" priority="109">
      <formula>AND(IF(OR($Q20=1,$Q20=2),1,0),IF($X20&lt;=20,1,0))</formula>
    </cfRule>
    <cfRule type="expression" dxfId="110" priority="110">
      <formula>AND(IF($Q20=2,1,0),IF($X20&lt;30,1,0))</formula>
    </cfRule>
    <cfRule type="expression" dxfId="109" priority="111">
      <formula>AND(IF($Q20=3,1,0),IF($X20&lt;30,1,0))</formula>
    </cfRule>
    <cfRule type="expression" dxfId="108" priority="112">
      <formula>AND(IF($Q20=3,1,IF($Q20=4,1,0)),IF($F20&lt;=85,1,0))</formula>
    </cfRule>
  </conditionalFormatting>
  <conditionalFormatting sqref="AV21">
    <cfRule type="expression" dxfId="107" priority="107">
      <formula>AV21="X"</formula>
    </cfRule>
    <cfRule type="expression" dxfId="106" priority="108">
      <formula>AV21="후보"</formula>
    </cfRule>
  </conditionalFormatting>
  <conditionalFormatting sqref="AC21">
    <cfRule type="cellIs" dxfId="105" priority="105" operator="greaterThan">
      <formula>0.9</formula>
    </cfRule>
    <cfRule type="cellIs" dxfId="104" priority="106" operator="greaterThan">
      <formula>0.85</formula>
    </cfRule>
  </conditionalFormatting>
  <conditionalFormatting sqref="N21">
    <cfRule type="cellIs" dxfId="103" priority="103" operator="greaterThan">
      <formula>0.9</formula>
    </cfRule>
    <cfRule type="cellIs" dxfId="102" priority="104" operator="greaterThan">
      <formula>0.85</formula>
    </cfRule>
  </conditionalFormatting>
  <conditionalFormatting sqref="E21">
    <cfRule type="expression" dxfId="101" priority="99">
      <formula>AND(IF(OR($Q21=1,$Q21=2),1,0),IF($X21&lt;=20,1,0))</formula>
    </cfRule>
    <cfRule type="expression" dxfId="100" priority="100">
      <formula>AND(IF($Q21=2,1,0),IF($X21&lt;30,1,0))</formula>
    </cfRule>
    <cfRule type="expression" dxfId="99" priority="101">
      <formula>AND(IF($Q21=3,1,0),IF($X21&lt;30,1,0))</formula>
    </cfRule>
    <cfRule type="expression" dxfId="98" priority="102">
      <formula>AND(IF($Q21=3,1,IF($Q21=4,1,0)),IF($F21&lt;=85,1,0))</formula>
    </cfRule>
  </conditionalFormatting>
  <conditionalFormatting sqref="X21">
    <cfRule type="expression" dxfId="97" priority="95">
      <formula>AND(IF(OR($Q21=1,$Q21=2),1,0),IF($X21&lt;=20,1,0))</formula>
    </cfRule>
    <cfRule type="expression" dxfId="96" priority="96">
      <formula>AND(IF($Q21=2,1,0),IF($X21&lt;30,1,0))</formula>
    </cfRule>
    <cfRule type="expression" dxfId="95" priority="97">
      <formula>AND(IF($Q21=3,1,0),IF($X21&lt;30,1,0))</formula>
    </cfRule>
    <cfRule type="expression" dxfId="94" priority="98">
      <formula>AND(IF($Q21=3,1,IF($Q21=4,1,0)),IF($F21&lt;=85,1,0))</formula>
    </cfRule>
  </conditionalFormatting>
  <conditionalFormatting sqref="AI21">
    <cfRule type="expression" dxfId="93" priority="91">
      <formula>AND(IF(OR($Q21=1,$Q21=2),1,0),IF($X21&lt;=20,1,0))</formula>
    </cfRule>
    <cfRule type="expression" dxfId="92" priority="92">
      <formula>AND(IF($Q21=2,1,0),IF($X21&lt;30,1,0))</formula>
    </cfRule>
    <cfRule type="expression" dxfId="91" priority="93">
      <formula>AND(IF($Q21=3,1,0),IF($X21&lt;30,1,0))</formula>
    </cfRule>
    <cfRule type="expression" dxfId="90" priority="94">
      <formula>AND(IF($Q21=3,1,IF($Q21=4,1,0)),IF($F21&lt;=85,1,0))</formula>
    </cfRule>
  </conditionalFormatting>
  <conditionalFormatting sqref="AV22">
    <cfRule type="expression" dxfId="89" priority="89">
      <formula>AV22="X"</formula>
    </cfRule>
    <cfRule type="expression" dxfId="88" priority="90">
      <formula>AV22="후보"</formula>
    </cfRule>
  </conditionalFormatting>
  <conditionalFormatting sqref="AC22">
    <cfRule type="cellIs" dxfId="87" priority="87" operator="greaterThan">
      <formula>0.9</formula>
    </cfRule>
    <cfRule type="cellIs" dxfId="86" priority="88" operator="greaterThan">
      <formula>0.85</formula>
    </cfRule>
  </conditionalFormatting>
  <conditionalFormatting sqref="N22">
    <cfRule type="cellIs" dxfId="85" priority="85" operator="greaterThan">
      <formula>0.9</formula>
    </cfRule>
    <cfRule type="cellIs" dxfId="84" priority="86" operator="greaterThan">
      <formula>0.85</formula>
    </cfRule>
  </conditionalFormatting>
  <conditionalFormatting sqref="E22">
    <cfRule type="expression" dxfId="83" priority="81">
      <formula>AND(IF(OR($Q22=1,$Q22=2),1,0),IF($X22&lt;=20,1,0))</formula>
    </cfRule>
    <cfRule type="expression" dxfId="82" priority="82">
      <formula>AND(IF($Q22=2,1,0),IF($X22&lt;30,1,0))</formula>
    </cfRule>
    <cfRule type="expression" dxfId="81" priority="83">
      <formula>AND(IF($Q22=3,1,0),IF($X22&lt;30,1,0))</formula>
    </cfRule>
    <cfRule type="expression" dxfId="80" priority="84">
      <formula>AND(IF($Q22=3,1,IF($Q22=4,1,0)),IF($F22&lt;=85,1,0))</formula>
    </cfRule>
  </conditionalFormatting>
  <conditionalFormatting sqref="X22">
    <cfRule type="expression" dxfId="79" priority="77">
      <formula>AND(IF(OR($Q22=1,$Q22=2),1,0),IF($X22&lt;=20,1,0))</formula>
    </cfRule>
    <cfRule type="expression" dxfId="78" priority="78">
      <formula>AND(IF($Q22=2,1,0),IF($X22&lt;30,1,0))</formula>
    </cfRule>
    <cfRule type="expression" dxfId="77" priority="79">
      <formula>AND(IF($Q22=3,1,0),IF($X22&lt;30,1,0))</formula>
    </cfRule>
    <cfRule type="expression" dxfId="76" priority="80">
      <formula>AND(IF($Q22=3,1,IF($Q22=4,1,0)),IF($F22&lt;=85,1,0))</formula>
    </cfRule>
  </conditionalFormatting>
  <conditionalFormatting sqref="AI22">
    <cfRule type="expression" dxfId="75" priority="73">
      <formula>AND(IF(OR($Q22=1,$Q22=2),1,0),IF($X22&lt;=20,1,0))</formula>
    </cfRule>
    <cfRule type="expression" dxfId="74" priority="74">
      <formula>AND(IF($Q22=2,1,0),IF($X22&lt;30,1,0))</formula>
    </cfRule>
    <cfRule type="expression" dxfId="73" priority="75">
      <formula>AND(IF($Q22=3,1,0),IF($X22&lt;30,1,0))</formula>
    </cfRule>
    <cfRule type="expression" dxfId="72" priority="76">
      <formula>AND(IF($Q22=3,1,IF($Q22=4,1,0)),IF($F22&lt;=85,1,0))</formula>
    </cfRule>
  </conditionalFormatting>
  <conditionalFormatting sqref="AV23">
    <cfRule type="expression" dxfId="71" priority="71">
      <formula>AV23="X"</formula>
    </cfRule>
    <cfRule type="expression" dxfId="70" priority="72">
      <formula>AV23="후보"</formula>
    </cfRule>
  </conditionalFormatting>
  <conditionalFormatting sqref="AC23">
    <cfRule type="cellIs" dxfId="69" priority="69" operator="greaterThan">
      <formula>0.9</formula>
    </cfRule>
    <cfRule type="cellIs" dxfId="68" priority="70" operator="greaterThan">
      <formula>0.85</formula>
    </cfRule>
  </conditionalFormatting>
  <conditionalFormatting sqref="N23">
    <cfRule type="cellIs" dxfId="67" priority="67" operator="greaterThan">
      <formula>0.9</formula>
    </cfRule>
    <cfRule type="cellIs" dxfId="66" priority="68" operator="greaterThan">
      <formula>0.85</formula>
    </cfRule>
  </conditionalFormatting>
  <conditionalFormatting sqref="E23">
    <cfRule type="expression" dxfId="65" priority="63">
      <formula>AND(IF(OR($Q23=1,$Q23=2),1,0),IF($X23&lt;=20,1,0))</formula>
    </cfRule>
    <cfRule type="expression" dxfId="64" priority="64">
      <formula>AND(IF($Q23=2,1,0),IF($X23&lt;30,1,0))</formula>
    </cfRule>
    <cfRule type="expression" dxfId="63" priority="65">
      <formula>AND(IF($Q23=3,1,0),IF($X23&lt;30,1,0))</formula>
    </cfRule>
    <cfRule type="expression" dxfId="62" priority="66">
      <formula>AND(IF($Q23=3,1,IF($Q23=4,1,0)),IF($F23&lt;=85,1,0))</formula>
    </cfRule>
  </conditionalFormatting>
  <conditionalFormatting sqref="X23">
    <cfRule type="expression" dxfId="61" priority="59">
      <formula>AND(IF(OR($Q23=1,$Q23=2),1,0),IF($X23&lt;=20,1,0))</formula>
    </cfRule>
    <cfRule type="expression" dxfId="60" priority="60">
      <formula>AND(IF($Q23=2,1,0),IF($X23&lt;30,1,0))</formula>
    </cfRule>
    <cfRule type="expression" dxfId="59" priority="61">
      <formula>AND(IF($Q23=3,1,0),IF($X23&lt;30,1,0))</formula>
    </cfRule>
    <cfRule type="expression" dxfId="58" priority="62">
      <formula>AND(IF($Q23=3,1,IF($Q23=4,1,0)),IF($F23&lt;=85,1,0))</formula>
    </cfRule>
  </conditionalFormatting>
  <conditionalFormatting sqref="AI23">
    <cfRule type="expression" dxfId="57" priority="55">
      <formula>AND(IF(OR($Q23=1,$Q23=2),1,0),IF($X23&lt;=20,1,0))</formula>
    </cfRule>
    <cfRule type="expression" dxfId="56" priority="56">
      <formula>AND(IF($Q23=2,1,0),IF($X23&lt;30,1,0))</formula>
    </cfRule>
    <cfRule type="expression" dxfId="55" priority="57">
      <formula>AND(IF($Q23=3,1,0),IF($X23&lt;30,1,0))</formula>
    </cfRule>
    <cfRule type="expression" dxfId="54" priority="58">
      <formula>AND(IF($Q23=3,1,IF($Q23=4,1,0)),IF($F23&lt;=85,1,0))</formula>
    </cfRule>
  </conditionalFormatting>
  <conditionalFormatting sqref="AV24">
    <cfRule type="expression" dxfId="53" priority="53">
      <formula>AV24="X"</formula>
    </cfRule>
    <cfRule type="expression" dxfId="52" priority="54">
      <formula>AV24="후보"</formula>
    </cfRule>
  </conditionalFormatting>
  <conditionalFormatting sqref="AC24">
    <cfRule type="cellIs" dxfId="51" priority="51" operator="greaterThan">
      <formula>0.9</formula>
    </cfRule>
    <cfRule type="cellIs" dxfId="50" priority="52" operator="greaterThan">
      <formula>0.85</formula>
    </cfRule>
  </conditionalFormatting>
  <conditionalFormatting sqref="N24">
    <cfRule type="cellIs" dxfId="49" priority="49" operator="greaterThan">
      <formula>0.9</formula>
    </cfRule>
    <cfRule type="cellIs" dxfId="48" priority="50" operator="greaterThan">
      <formula>0.85</formula>
    </cfRule>
  </conditionalFormatting>
  <conditionalFormatting sqref="E24">
    <cfRule type="expression" dxfId="47" priority="45">
      <formula>AND(IF(OR($Q24=1,$Q24=2),1,0),IF($X24&lt;=20,1,0))</formula>
    </cfRule>
    <cfRule type="expression" dxfId="46" priority="46">
      <formula>AND(IF($Q24=2,1,0),IF($X24&lt;30,1,0))</formula>
    </cfRule>
    <cfRule type="expression" dxfId="45" priority="47">
      <formula>AND(IF($Q24=3,1,0),IF($X24&lt;30,1,0))</formula>
    </cfRule>
    <cfRule type="expression" dxfId="44" priority="48">
      <formula>AND(IF($Q24=3,1,IF($Q24=4,1,0)),IF($F24&lt;=85,1,0))</formula>
    </cfRule>
  </conditionalFormatting>
  <conditionalFormatting sqref="X24">
    <cfRule type="expression" dxfId="43" priority="41">
      <formula>AND(IF(OR($Q24=1,$Q24=2),1,0),IF($X24&lt;=20,1,0))</formula>
    </cfRule>
    <cfRule type="expression" dxfId="42" priority="42">
      <formula>AND(IF($Q24=2,1,0),IF($X24&lt;30,1,0))</formula>
    </cfRule>
    <cfRule type="expression" dxfId="41" priority="43">
      <formula>AND(IF($Q24=3,1,0),IF($X24&lt;30,1,0))</formula>
    </cfRule>
    <cfRule type="expression" dxfId="40" priority="44">
      <formula>AND(IF($Q24=3,1,IF($Q24=4,1,0)),IF($F24&lt;=85,1,0))</formula>
    </cfRule>
  </conditionalFormatting>
  <conditionalFormatting sqref="AI24">
    <cfRule type="expression" dxfId="39" priority="37">
      <formula>AND(IF(OR($Q24=1,$Q24=2),1,0),IF($X24&lt;=20,1,0))</formula>
    </cfRule>
    <cfRule type="expression" dxfId="38" priority="38">
      <formula>AND(IF($Q24=2,1,0),IF($X24&lt;30,1,0))</formula>
    </cfRule>
    <cfRule type="expression" dxfId="37" priority="39">
      <formula>AND(IF($Q24=3,1,0),IF($X24&lt;30,1,0))</formula>
    </cfRule>
    <cfRule type="expression" dxfId="36" priority="40">
      <formula>AND(IF($Q24=3,1,IF($Q24=4,1,0)),IF($F24&lt;=85,1,0))</formula>
    </cfRule>
  </conditionalFormatting>
  <conditionalFormatting sqref="AV25">
    <cfRule type="expression" dxfId="35" priority="35">
      <formula>AV25="X"</formula>
    </cfRule>
    <cfRule type="expression" dxfId="34" priority="36">
      <formula>AV25="후보"</formula>
    </cfRule>
  </conditionalFormatting>
  <conditionalFormatting sqref="AC25">
    <cfRule type="cellIs" dxfId="33" priority="33" operator="greaterThan">
      <formula>0.9</formula>
    </cfRule>
    <cfRule type="cellIs" dxfId="32" priority="34" operator="greaterThan">
      <formula>0.85</formula>
    </cfRule>
  </conditionalFormatting>
  <conditionalFormatting sqref="N25">
    <cfRule type="cellIs" dxfId="31" priority="31" operator="greaterThan">
      <formula>0.9</formula>
    </cfRule>
    <cfRule type="cellIs" dxfId="30" priority="32" operator="greaterThan">
      <formula>0.85</formula>
    </cfRule>
  </conditionalFormatting>
  <conditionalFormatting sqref="E25">
    <cfRule type="expression" dxfId="29" priority="27">
      <formula>AND(IF(OR($Q25=1,$Q25=2),1,0),IF($X25&lt;=20,1,0))</formula>
    </cfRule>
    <cfRule type="expression" dxfId="28" priority="28">
      <formula>AND(IF($Q25=2,1,0),IF($X25&lt;30,1,0))</formula>
    </cfRule>
    <cfRule type="expression" dxfId="27" priority="29">
      <formula>AND(IF($Q25=3,1,0),IF($X25&lt;30,1,0))</formula>
    </cfRule>
    <cfRule type="expression" dxfId="26" priority="30">
      <formula>AND(IF($Q25=3,1,IF($Q25=4,1,0)),IF($F25&lt;=85,1,0))</formula>
    </cfRule>
  </conditionalFormatting>
  <conditionalFormatting sqref="X25">
    <cfRule type="expression" dxfId="25" priority="23">
      <formula>AND(IF(OR($Q25=1,$Q25=2),1,0),IF($X25&lt;=20,1,0))</formula>
    </cfRule>
    <cfRule type="expression" dxfId="24" priority="24">
      <formula>AND(IF($Q25=2,1,0),IF($X25&lt;30,1,0))</formula>
    </cfRule>
    <cfRule type="expression" dxfId="23" priority="25">
      <formula>AND(IF($Q25=3,1,0),IF($X25&lt;30,1,0))</formula>
    </cfRule>
    <cfRule type="expression" dxfId="22" priority="26">
      <formula>AND(IF($Q25=3,1,IF($Q25=4,1,0)),IF($F25&lt;=85,1,0))</formula>
    </cfRule>
  </conditionalFormatting>
  <conditionalFormatting sqref="AI25">
    <cfRule type="expression" dxfId="21" priority="19">
      <formula>AND(IF(OR($Q25=1,$Q25=2),1,0),IF($X25&lt;=20,1,0))</formula>
    </cfRule>
    <cfRule type="expression" dxfId="20" priority="20">
      <formula>AND(IF($Q25=2,1,0),IF($X25&lt;30,1,0))</formula>
    </cfRule>
    <cfRule type="expression" dxfId="19" priority="21">
      <formula>AND(IF($Q25=3,1,0),IF($X25&lt;30,1,0))</formula>
    </cfRule>
    <cfRule type="expression" dxfId="18" priority="22">
      <formula>AND(IF($Q25=3,1,IF($Q25=4,1,0)),IF($F25&lt;=85,1,0))</formula>
    </cfRule>
  </conditionalFormatting>
  <conditionalFormatting sqref="AV26">
    <cfRule type="expression" dxfId="17" priority="17">
      <formula>AV26="X"</formula>
    </cfRule>
    <cfRule type="expression" dxfId="16" priority="18">
      <formula>AV26="후보"</formula>
    </cfRule>
  </conditionalFormatting>
  <conditionalFormatting sqref="AC26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26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26">
    <cfRule type="expression" dxfId="11" priority="9">
      <formula>AND(IF(OR($Q26=1,$Q26=2),1,0),IF($X26&lt;=20,1,0))</formula>
    </cfRule>
    <cfRule type="expression" dxfId="10" priority="10">
      <formula>AND(IF($Q26=2,1,0),IF($X26&lt;30,1,0))</formula>
    </cfRule>
    <cfRule type="expression" dxfId="9" priority="11">
      <formula>AND(IF($Q26=3,1,0),IF($X26&lt;30,1,0))</formula>
    </cfRule>
    <cfRule type="expression" dxfId="8" priority="12">
      <formula>AND(IF($Q26=3,1,IF($Q26=4,1,0)),IF($F26&lt;=85,1,0))</formula>
    </cfRule>
  </conditionalFormatting>
  <conditionalFormatting sqref="X26">
    <cfRule type="expression" dxfId="7" priority="5">
      <formula>AND(IF(OR($Q26=1,$Q26=2),1,0),IF($X26&lt;=20,1,0))</formula>
    </cfRule>
    <cfRule type="expression" dxfId="6" priority="6">
      <formula>AND(IF($Q26=2,1,0),IF($X26&lt;30,1,0))</formula>
    </cfRule>
    <cfRule type="expression" dxfId="5" priority="7">
      <formula>AND(IF($Q26=3,1,0),IF($X26&lt;30,1,0))</formula>
    </cfRule>
    <cfRule type="expression" dxfId="4" priority="8">
      <formula>AND(IF($Q26=3,1,IF($Q26=4,1,0)),IF($F26&lt;=85,1,0))</formula>
    </cfRule>
  </conditionalFormatting>
  <conditionalFormatting sqref="AI26">
    <cfRule type="expression" dxfId="3" priority="1">
      <formula>AND(IF(OR($Q26=1,$Q26=2),1,0),IF($X26&lt;=20,1,0))</formula>
    </cfRule>
    <cfRule type="expression" dxfId="2" priority="2">
      <formula>AND(IF($Q26=2,1,0),IF($X26&lt;30,1,0))</formula>
    </cfRule>
    <cfRule type="expression" dxfId="1" priority="3">
      <formula>AND(IF($Q26=3,1,0),IF($X26&lt;30,1,0))</formula>
    </cfRule>
    <cfRule type="expression" dxfId="0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3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4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23" width="9" style="25" customWidth="1"/>
    <col min="24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6" t="s">
        <v>1</v>
      </c>
      <c r="K1" s="105"/>
      <c r="L1" s="44" t="s">
        <v>61</v>
      </c>
      <c r="M1"/>
      <c r="N1" s="106" t="s">
        <v>3</v>
      </c>
      <c r="O1" s="105"/>
      <c r="P1" s="78">
        <v>30</v>
      </c>
      <c r="Q1" s="107" t="s">
        <v>4</v>
      </c>
      <c r="R1" s="108"/>
      <c r="S1" s="105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6.5" customHeight="1" x14ac:dyDescent="0.3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</row>
    <row r="5" spans="1:22" s="38" customFormat="1" ht="16.5" customHeight="1" x14ac:dyDescent="0.3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</row>
    <row r="6" spans="1:22" s="38" customFormat="1" ht="16.5" customHeight="1" x14ac:dyDescent="0.3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</row>
    <row r="7" spans="1:22" s="38" customFormat="1" ht="16.5" customHeight="1" x14ac:dyDescent="0.3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</row>
    <row r="8" spans="1:22" s="38" customFormat="1" ht="16.5" customHeight="1" x14ac:dyDescent="0.3">
      <c r="A8" s="75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</row>
    <row r="9" spans="1:22" s="38" customFormat="1" ht="16.5" customHeight="1" x14ac:dyDescent="0.3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</row>
    <row r="10" spans="1:22" s="38" customFormat="1" ht="16.5" customHeight="1" x14ac:dyDescent="0.3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</row>
    <row r="11" spans="1:22" s="38" customFormat="1" ht="16.5" customHeight="1" x14ac:dyDescent="0.3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</row>
    <row r="12" spans="1:22" s="38" customFormat="1" ht="16.5" customHeight="1" x14ac:dyDescent="0.3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</row>
    <row r="13" spans="1:22" s="38" customFormat="1" ht="16.5" customHeight="1" x14ac:dyDescent="0.3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</row>
    <row r="14" spans="1:22" s="38" customFormat="1" ht="16.5" customHeight="1" x14ac:dyDescent="0.3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</row>
    <row r="15" spans="1:22" s="38" customFormat="1" ht="16.5" customHeight="1" x14ac:dyDescent="0.3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</row>
    <row r="16" spans="1:22" s="38" customFormat="1" ht="16.5" customHeight="1" x14ac:dyDescent="0.3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</row>
    <row r="17" spans="1:22" s="38" customFormat="1" ht="16.5" customHeight="1" x14ac:dyDescent="0.3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</row>
    <row r="18" spans="1:22" s="38" customFormat="1" ht="16.5" customHeight="1" x14ac:dyDescent="0.3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</row>
    <row r="19" spans="1:22" s="38" customFormat="1" ht="16.5" customHeight="1" x14ac:dyDescent="0.3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</row>
    <row r="20" spans="1:22" s="38" customFormat="1" ht="16.5" customHeight="1" x14ac:dyDescent="0.3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</row>
    <row r="21" spans="1:22" s="38" customFormat="1" ht="16.5" customHeight="1" x14ac:dyDescent="0.3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</row>
    <row r="22" spans="1:22" s="38" customFormat="1" ht="16.5" customHeight="1" x14ac:dyDescent="0.3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</row>
    <row r="23" spans="1:22" s="38" customFormat="1" ht="16.5" customHeight="1" x14ac:dyDescent="0.3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</row>
    <row r="24" spans="1:22" s="38" customFormat="1" ht="16.5" customHeight="1" x14ac:dyDescent="0.3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</row>
    <row r="25" spans="1:22" s="38" customFormat="1" ht="16.5" customHeight="1" x14ac:dyDescent="0.3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</row>
    <row r="26" spans="1:22" s="38" customFormat="1" ht="16.5" customHeight="1" x14ac:dyDescent="0.3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</row>
    <row r="27" spans="1:22" s="38" customFormat="1" ht="16.5" customHeight="1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</row>
    <row r="28" spans="1:22" s="38" customFormat="1" ht="16.5" customHeight="1" x14ac:dyDescent="0.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</row>
    <row r="29" spans="1:22" s="38" customFormat="1" ht="16.5" customHeight="1" x14ac:dyDescent="0.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</row>
    <row r="30" spans="1:22" s="38" customFormat="1" ht="16.5" customHeight="1" x14ac:dyDescent="0.3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</row>
    <row r="31" spans="1:22" s="38" customFormat="1" ht="16.5" customHeight="1" x14ac:dyDescent="0.3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</row>
    <row r="32" spans="1:22" s="38" customFormat="1" ht="16.5" customHeight="1" x14ac:dyDescent="0.3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</row>
    <row r="33" spans="1:22" s="38" customFormat="1" ht="16.5" customHeight="1" x14ac:dyDescent="0.3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</row>
    <row r="34" spans="1:22" s="38" customFormat="1" ht="16.5" customHeight="1" x14ac:dyDescent="0.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</row>
    <row r="35" spans="1:22" s="38" customFormat="1" ht="16.5" customHeight="1" x14ac:dyDescent="0.3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</row>
    <row r="36" spans="1:22" s="38" customFormat="1" ht="16.5" customHeight="1" x14ac:dyDescent="0.3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</row>
    <row r="37" spans="1:22" s="38" customFormat="1" ht="16.5" customHeight="1" x14ac:dyDescent="0.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</row>
    <row r="38" spans="1:22" s="38" customFormat="1" ht="16.5" customHeight="1" x14ac:dyDescent="0.3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</row>
    <row r="39" spans="1:22" s="38" customFormat="1" ht="16.5" customHeight="1" x14ac:dyDescent="0.3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</row>
    <row r="40" spans="1:22" s="38" customFormat="1" ht="16.5" customHeight="1" x14ac:dyDescent="0.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</row>
    <row r="41" spans="1:22" s="38" customFormat="1" ht="16.5" customHeight="1" x14ac:dyDescent="0.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</row>
    <row r="42" spans="1:22" s="38" customFormat="1" ht="16.5" customHeight="1" x14ac:dyDescent="0.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</row>
    <row r="43" spans="1:22" s="38" customFormat="1" ht="16.5" customHeight="1" x14ac:dyDescent="0.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</row>
    <row r="44" spans="1:22" s="38" customFormat="1" ht="16.5" customHeight="1" x14ac:dyDescent="0.3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</row>
    <row r="45" spans="1:22" s="38" customFormat="1" ht="16.5" customHeight="1" x14ac:dyDescent="0.3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</row>
    <row r="46" spans="1:22" s="38" customFormat="1" ht="16.5" customHeight="1" x14ac:dyDescent="0.3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</row>
    <row r="47" spans="1:22" s="38" customFormat="1" ht="16.5" customHeight="1" x14ac:dyDescent="0.3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</row>
    <row r="48" spans="1:22" s="38" customFormat="1" ht="16.5" customHeight="1" x14ac:dyDescent="0.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</row>
    <row r="49" spans="1:22" s="38" customFormat="1" ht="16.5" customHeight="1" x14ac:dyDescent="0.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</row>
    <row r="50" spans="1:22" s="38" customFormat="1" ht="16.5" customHeight="1" x14ac:dyDescent="0.3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</row>
    <row r="51" spans="1:22" s="38" customFormat="1" ht="16.5" customHeight="1" x14ac:dyDescent="0.3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</row>
    <row r="52" spans="1:22" s="38" customFormat="1" ht="16.5" customHeight="1" x14ac:dyDescent="0.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</row>
    <row r="53" spans="1:22" s="38" customFormat="1" ht="16.5" customHeight="1" x14ac:dyDescent="0.3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</row>
    <row r="54" spans="1:22" s="38" customFormat="1" ht="16.5" customHeight="1" x14ac:dyDescent="0.3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</row>
    <row r="55" spans="1:22" s="38" customFormat="1" ht="16.5" customHeight="1" x14ac:dyDescent="0.3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</row>
    <row r="56" spans="1:22" s="38" customFormat="1" ht="16.5" customHeight="1" x14ac:dyDescent="0.3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</row>
    <row r="57" spans="1:22" s="38" customFormat="1" ht="16.5" customHeight="1" x14ac:dyDescent="0.3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</row>
    <row r="58" spans="1:22" s="38" customFormat="1" ht="16.5" customHeight="1" x14ac:dyDescent="0.3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</row>
    <row r="59" spans="1:22" s="38" customFormat="1" ht="16.5" customHeight="1" x14ac:dyDescent="0.3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</row>
    <row r="60" spans="1:22" s="38" customFormat="1" ht="16.5" customHeight="1" x14ac:dyDescent="0.3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</row>
    <row r="61" spans="1:22" s="38" customFormat="1" ht="16.5" customHeight="1" x14ac:dyDescent="0.3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</row>
    <row r="62" spans="1:22" s="38" customFormat="1" ht="16.5" customHeight="1" x14ac:dyDescent="0.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</row>
    <row r="63" spans="1:22" s="38" customFormat="1" ht="16.5" customHeight="1" x14ac:dyDescent="0.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</row>
    <row r="64" spans="1:22" s="38" customFormat="1" ht="16.5" customHeight="1" x14ac:dyDescent="0.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</row>
    <row r="65" spans="1:22" s="38" customFormat="1" ht="16.5" customHeight="1" x14ac:dyDescent="0.3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</row>
    <row r="66" spans="1:22" s="38" customFormat="1" ht="16.5" customHeight="1" x14ac:dyDescent="0.3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</row>
    <row r="67" spans="1:22" s="38" customFormat="1" ht="16.5" customHeight="1" x14ac:dyDescent="0.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</row>
    <row r="68" spans="1:22" s="38" customFormat="1" ht="16.5" customHeight="1" x14ac:dyDescent="0.3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</row>
    <row r="69" spans="1:22" s="38" customFormat="1" ht="16.5" customHeight="1" x14ac:dyDescent="0.3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</row>
    <row r="70" spans="1:22" s="38" customFormat="1" ht="16.5" customHeight="1" x14ac:dyDescent="0.3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</row>
    <row r="71" spans="1:22" s="38" customFormat="1" ht="16.5" customHeight="1" x14ac:dyDescent="0.3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</row>
    <row r="72" spans="1:22" s="38" customFormat="1" ht="16.5" customHeight="1" x14ac:dyDescent="0.3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</row>
    <row r="73" spans="1:22" s="38" customFormat="1" ht="16.5" customHeight="1" x14ac:dyDescent="0.3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</row>
    <row r="74" spans="1:22" s="38" customFormat="1" ht="16.5" customHeight="1" x14ac:dyDescent="0.3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</row>
    <row r="75" spans="1:22" s="38" customFormat="1" ht="16.5" customHeight="1" x14ac:dyDescent="0.3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</row>
    <row r="76" spans="1:22" s="38" customFormat="1" ht="16.5" customHeight="1" x14ac:dyDescent="0.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</row>
    <row r="77" spans="1:22" s="38" customFormat="1" ht="16.5" customHeight="1" x14ac:dyDescent="0.3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</row>
    <row r="78" spans="1:22" s="38" customFormat="1" ht="16.5" customHeight="1" x14ac:dyDescent="0.3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</row>
    <row r="79" spans="1:22" s="38" customFormat="1" ht="16.5" customHeight="1" x14ac:dyDescent="0.3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</row>
    <row r="80" spans="1:22" s="38" customFormat="1" ht="16.5" customHeight="1" x14ac:dyDescent="0.3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</row>
    <row r="81" spans="1:22" s="38" customFormat="1" ht="16.5" customHeight="1" x14ac:dyDescent="0.3">
      <c r="A81" s="75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</row>
    <row r="82" spans="1:22" s="38" customFormat="1" ht="16.5" customHeight="1" x14ac:dyDescent="0.3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</row>
    <row r="83" spans="1:22" s="38" customFormat="1" ht="16.5" customHeight="1" x14ac:dyDescent="0.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</row>
    <row r="84" spans="1:22" s="38" customFormat="1" ht="16.5" customHeight="1" x14ac:dyDescent="0.3">
      <c r="A84" s="75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</row>
    <row r="85" spans="1:22" s="38" customFormat="1" ht="16.5" customHeight="1" x14ac:dyDescent="0.3">
      <c r="A85" s="75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</row>
    <row r="86" spans="1:22" s="38" customFormat="1" ht="16.5" customHeight="1" x14ac:dyDescent="0.3">
      <c r="A86" s="75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</row>
    <row r="87" spans="1:22" s="38" customFormat="1" ht="16.5" customHeight="1" x14ac:dyDescent="0.3">
      <c r="A87" s="75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</row>
    <row r="88" spans="1:22" s="38" customFormat="1" ht="16.5" customHeight="1" x14ac:dyDescent="0.3">
      <c r="A88" s="75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</row>
    <row r="89" spans="1:22" s="38" customFormat="1" ht="16.5" customHeight="1" x14ac:dyDescent="0.3">
      <c r="A89" s="75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</row>
    <row r="90" spans="1:22" s="38" customFormat="1" ht="16.5" customHeight="1" x14ac:dyDescent="0.3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</row>
    <row r="91" spans="1:22" s="38" customFormat="1" ht="16.5" customHeight="1" x14ac:dyDescent="0.3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</row>
    <row r="92" spans="1:22" s="38" customFormat="1" ht="16.5" customHeight="1" x14ac:dyDescent="0.3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</row>
    <row r="93" spans="1:22" s="38" customFormat="1" ht="16.5" customHeight="1" x14ac:dyDescent="0.3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</row>
    <row r="94" spans="1:22" s="38" customFormat="1" ht="16.5" customHeight="1" x14ac:dyDescent="0.3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</row>
    <row r="95" spans="1:22" s="38" customFormat="1" ht="16.5" customHeight="1" x14ac:dyDescent="0.3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</row>
    <row r="96" spans="1:22" s="38" customFormat="1" ht="16.5" customHeight="1" x14ac:dyDescent="0.3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</row>
    <row r="97" spans="1:22" s="38" customFormat="1" ht="16.5" customHeight="1" x14ac:dyDescent="0.3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</row>
    <row r="98" spans="1:22" s="38" customFormat="1" ht="16.5" customHeight="1" x14ac:dyDescent="0.3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</row>
    <row r="99" spans="1:22" s="38" customFormat="1" ht="16.5" customHeight="1" x14ac:dyDescent="0.3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</row>
    <row r="100" spans="1:22" s="38" customFormat="1" ht="16.5" customHeight="1" x14ac:dyDescent="0.3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</row>
    <row r="101" spans="1:22" s="38" customFormat="1" ht="16.5" customHeight="1" x14ac:dyDescent="0.3">
      <c r="A101" s="75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</row>
    <row r="102" spans="1:22" s="38" customFormat="1" ht="16.5" customHeight="1" x14ac:dyDescent="0.3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</row>
    <row r="103" spans="1:22" s="38" customFormat="1" ht="16.5" customHeight="1" x14ac:dyDescent="0.3">
      <c r="A103" s="75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</row>
    <row r="104" spans="1:22" s="38" customFormat="1" ht="16.5" customHeight="1" x14ac:dyDescent="0.3">
      <c r="A104" s="75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</row>
    <row r="105" spans="1:22" s="38" customFormat="1" ht="16.5" customHeight="1" x14ac:dyDescent="0.3">
      <c r="A105" s="75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</row>
    <row r="106" spans="1:22" s="38" customFormat="1" ht="16.5" customHeight="1" x14ac:dyDescent="0.3">
      <c r="A106" s="75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</row>
    <row r="107" spans="1:22" s="38" customFormat="1" ht="16.5" customHeight="1" x14ac:dyDescent="0.3">
      <c r="A107" s="75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</row>
    <row r="108" spans="1:22" s="38" customFormat="1" ht="16.5" customHeight="1" x14ac:dyDescent="0.3">
      <c r="A108" s="75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</row>
    <row r="109" spans="1:22" s="38" customFormat="1" ht="16.5" customHeight="1" x14ac:dyDescent="0.3">
      <c r="A109" s="75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</row>
    <row r="110" spans="1:22" s="38" customFormat="1" ht="16.5" customHeight="1" x14ac:dyDescent="0.3">
      <c r="A110" s="75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</row>
    <row r="111" spans="1:22" s="38" customFormat="1" ht="16.5" customHeight="1" x14ac:dyDescent="0.3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</row>
    <row r="112" spans="1:22" s="38" customFormat="1" ht="16.5" customHeight="1" x14ac:dyDescent="0.3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</row>
    <row r="113" spans="1:22" s="38" customFormat="1" ht="16.5" customHeight="1" x14ac:dyDescent="0.3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</row>
    <row r="114" spans="1:22" s="38" customFormat="1" ht="16.5" customHeight="1" x14ac:dyDescent="0.3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</row>
    <row r="115" spans="1:22" s="38" customFormat="1" ht="16.5" customHeight="1" x14ac:dyDescent="0.3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</row>
    <row r="116" spans="1:22" s="38" customFormat="1" ht="16.5" customHeight="1" x14ac:dyDescent="0.3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</row>
    <row r="117" spans="1:22" s="38" customFormat="1" ht="16.5" customHeight="1" x14ac:dyDescent="0.3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</row>
    <row r="118" spans="1:22" s="38" customFormat="1" ht="16.5" customHeight="1" x14ac:dyDescent="0.3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</row>
    <row r="119" spans="1:22" s="38" customFormat="1" ht="16.5" customHeight="1" x14ac:dyDescent="0.3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</row>
    <row r="120" spans="1:22" s="38" customFormat="1" ht="16.5" customHeight="1" x14ac:dyDescent="0.3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</row>
    <row r="121" spans="1:22" s="38" customFormat="1" ht="16.5" customHeight="1" x14ac:dyDescent="0.3">
      <c r="A121" s="75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</row>
    <row r="122" spans="1:22" s="38" customFormat="1" ht="16.5" customHeight="1" x14ac:dyDescent="0.3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</row>
    <row r="123" spans="1:22" s="38" customFormat="1" ht="16.5" customHeight="1" x14ac:dyDescent="0.3">
      <c r="A123" s="75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</row>
    <row r="124" spans="1:22" s="38" customFormat="1" ht="16.5" customHeight="1" x14ac:dyDescent="0.3">
      <c r="A124" s="75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</row>
    <row r="125" spans="1:22" s="38" customFormat="1" ht="16.5" customHeight="1" x14ac:dyDescent="0.3">
      <c r="A125" s="75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</row>
    <row r="126" spans="1:22" s="38" customFormat="1" ht="16.5" customHeight="1" x14ac:dyDescent="0.3">
      <c r="A126" s="75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</row>
    <row r="127" spans="1:22" s="38" customFormat="1" ht="16.5" customHeight="1" x14ac:dyDescent="0.3">
      <c r="A127" s="75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</row>
    <row r="128" spans="1:22" s="38" customFormat="1" ht="16.5" customHeight="1" x14ac:dyDescent="0.3">
      <c r="A128" s="75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</row>
    <row r="129" spans="1:22" s="38" customFormat="1" ht="16.5" customHeight="1" x14ac:dyDescent="0.3">
      <c r="A129" s="75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</row>
    <row r="130" spans="1:22" s="38" customFormat="1" ht="16.5" customHeight="1" x14ac:dyDescent="0.3">
      <c r="A130" s="75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</row>
    <row r="131" spans="1:22" s="38" customFormat="1" ht="16.5" customHeight="1" x14ac:dyDescent="0.3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</row>
    <row r="132" spans="1:22" s="38" customFormat="1" ht="16.5" customHeight="1" x14ac:dyDescent="0.3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</row>
    <row r="133" spans="1:22" s="38" customFormat="1" ht="16.5" customHeight="1" x14ac:dyDescent="0.3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</row>
    <row r="134" spans="1:22" s="38" customFormat="1" ht="16.5" customHeight="1" x14ac:dyDescent="0.3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</row>
    <row r="135" spans="1:22" s="38" customFormat="1" ht="16.5" customHeight="1" x14ac:dyDescent="0.3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</row>
    <row r="136" spans="1:22" s="38" customFormat="1" ht="16.5" customHeight="1" x14ac:dyDescent="0.3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</row>
    <row r="137" spans="1:22" s="38" customFormat="1" ht="16.5" customHeight="1" x14ac:dyDescent="0.3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</row>
    <row r="138" spans="1:22" s="38" customFormat="1" ht="16.5" customHeight="1" x14ac:dyDescent="0.3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</row>
    <row r="139" spans="1:22" s="38" customFormat="1" ht="16.5" customHeight="1" x14ac:dyDescent="0.3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</row>
    <row r="140" spans="1:22" s="38" customFormat="1" ht="16.5" customHeight="1" x14ac:dyDescent="0.3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</row>
    <row r="141" spans="1:22" s="38" customFormat="1" ht="16.5" customHeight="1" x14ac:dyDescent="0.3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</row>
    <row r="142" spans="1:22" s="38" customFormat="1" ht="16.5" customHeight="1" x14ac:dyDescent="0.3">
      <c r="A142" s="75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</row>
    <row r="143" spans="1:22" s="38" customFormat="1" ht="16.5" customHeight="1" x14ac:dyDescent="0.3">
      <c r="A143" s="75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</row>
    <row r="144" spans="1:22" s="38" customFormat="1" ht="16.5" customHeight="1" x14ac:dyDescent="0.3">
      <c r="A144" s="75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</row>
    <row r="145" spans="1:22" s="38" customFormat="1" ht="16.5" customHeight="1" x14ac:dyDescent="0.3">
      <c r="A145" s="75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</row>
    <row r="146" spans="1:22" s="38" customFormat="1" ht="16.5" customHeight="1" x14ac:dyDescent="0.3">
      <c r="A146" s="75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</row>
    <row r="147" spans="1:22" s="38" customFormat="1" ht="16.5" customHeight="1" x14ac:dyDescent="0.3">
      <c r="A147" s="75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</row>
    <row r="148" spans="1:22" s="38" customFormat="1" ht="16.5" customHeight="1" x14ac:dyDescent="0.3">
      <c r="A148" s="75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</row>
    <row r="149" spans="1:22" s="38" customFormat="1" ht="16.5" customHeight="1" x14ac:dyDescent="0.3">
      <c r="A149" s="75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</row>
    <row r="150" spans="1:22" s="38" customFormat="1" ht="16.5" customHeight="1" x14ac:dyDescent="0.3">
      <c r="A150" s="75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</row>
    <row r="151" spans="1:22" s="38" customFormat="1" ht="16.5" customHeight="1" x14ac:dyDescent="0.3">
      <c r="A151" s="75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</row>
    <row r="152" spans="1:22" s="38" customFormat="1" ht="16.5" customHeight="1" x14ac:dyDescent="0.3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</row>
    <row r="153" spans="1:22" s="38" customFormat="1" ht="16.5" customHeight="1" x14ac:dyDescent="0.3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</row>
    <row r="154" spans="1:22" s="38" customFormat="1" ht="16.5" customHeight="1" x14ac:dyDescent="0.3">
      <c r="A154" s="75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</row>
    <row r="155" spans="1:22" s="38" customFormat="1" ht="16.5" customHeight="1" x14ac:dyDescent="0.3">
      <c r="A155" s="75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</row>
    <row r="156" spans="1:22" s="38" customFormat="1" ht="16.5" customHeight="1" x14ac:dyDescent="0.3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</row>
    <row r="157" spans="1:22" s="38" customFormat="1" ht="16.5" customHeight="1" x14ac:dyDescent="0.3">
      <c r="A157" s="75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</row>
    <row r="158" spans="1:22" s="38" customFormat="1" ht="16.5" customHeight="1" x14ac:dyDescent="0.3">
      <c r="A158" s="75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</row>
    <row r="159" spans="1:22" s="38" customFormat="1" ht="16.5" customHeight="1" x14ac:dyDescent="0.3">
      <c r="A159" s="75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</row>
    <row r="160" spans="1:22" s="38" customFormat="1" ht="16.5" customHeight="1" x14ac:dyDescent="0.3">
      <c r="A160" s="75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</row>
    <row r="161" spans="1:22" s="38" customFormat="1" ht="16.5" customHeight="1" x14ac:dyDescent="0.3">
      <c r="A161" s="75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</row>
    <row r="162" spans="1:22" s="38" customFormat="1" ht="16.5" customHeight="1" x14ac:dyDescent="0.3">
      <c r="A162" s="75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</row>
    <row r="163" spans="1:22" s="38" customFormat="1" ht="16.5" customHeight="1" x14ac:dyDescent="0.3">
      <c r="A163" s="75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</row>
    <row r="164" spans="1:22" s="38" customFormat="1" ht="16.5" customHeight="1" x14ac:dyDescent="0.3">
      <c r="A164" s="75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</row>
    <row r="165" spans="1:22" s="38" customFormat="1" ht="16.5" customHeight="1" x14ac:dyDescent="0.3">
      <c r="A165" s="75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</row>
    <row r="166" spans="1:22" s="38" customFormat="1" ht="16.5" customHeight="1" x14ac:dyDescent="0.3">
      <c r="A166" s="75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</row>
    <row r="167" spans="1:22" s="38" customFormat="1" ht="16.5" customHeight="1" x14ac:dyDescent="0.3">
      <c r="A167" s="75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</row>
    <row r="168" spans="1:22" s="38" customFormat="1" ht="16.5" customHeight="1" x14ac:dyDescent="0.3">
      <c r="A168" s="75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</row>
    <row r="169" spans="1:22" s="38" customFormat="1" ht="16.5" customHeight="1" x14ac:dyDescent="0.3">
      <c r="A169" s="75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</row>
    <row r="170" spans="1:22" s="38" customFormat="1" ht="16.5" customHeight="1" x14ac:dyDescent="0.3">
      <c r="A170" s="75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</row>
    <row r="171" spans="1:22" s="38" customFormat="1" ht="16.5" customHeight="1" x14ac:dyDescent="0.3">
      <c r="A171" s="75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</row>
    <row r="172" spans="1:22" s="38" customFormat="1" ht="16.5" customHeight="1" x14ac:dyDescent="0.3">
      <c r="A172" s="75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</row>
    <row r="173" spans="1:22" s="38" customFormat="1" ht="16.5" customHeight="1" x14ac:dyDescent="0.3">
      <c r="A173" s="75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</row>
    <row r="174" spans="1:22" s="38" customFormat="1" ht="16.5" customHeight="1" x14ac:dyDescent="0.3">
      <c r="A174" s="75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</row>
    <row r="175" spans="1:22" s="38" customFormat="1" ht="16.5" customHeight="1" x14ac:dyDescent="0.3">
      <c r="A175" s="75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</row>
    <row r="176" spans="1:22" s="38" customFormat="1" ht="16.5" customHeight="1" x14ac:dyDescent="0.3">
      <c r="A176" s="75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</row>
    <row r="177" spans="1:22" s="38" customFormat="1" ht="16.5" customHeight="1" x14ac:dyDescent="0.3">
      <c r="A177" s="75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</row>
    <row r="178" spans="1:22" s="38" customFormat="1" ht="16.5" customHeight="1" x14ac:dyDescent="0.3">
      <c r="A178" s="75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</row>
    <row r="179" spans="1:22" s="38" customFormat="1" ht="16.5" customHeight="1" x14ac:dyDescent="0.3">
      <c r="A179" s="75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</row>
    <row r="180" spans="1:22" s="38" customFormat="1" ht="16.5" customHeight="1" x14ac:dyDescent="0.3">
      <c r="A180" s="75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</row>
    <row r="181" spans="1:22" s="38" customFormat="1" ht="16.5" customHeight="1" x14ac:dyDescent="0.3">
      <c r="A181" s="75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</row>
    <row r="182" spans="1:22" s="38" customFormat="1" ht="16.5" customHeight="1" x14ac:dyDescent="0.3">
      <c r="A182" s="75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</row>
    <row r="183" spans="1:22" s="38" customFormat="1" ht="16.5" customHeight="1" x14ac:dyDescent="0.3">
      <c r="A183" s="75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</row>
    <row r="184" spans="1:22" s="38" customFormat="1" ht="16.5" customHeight="1" x14ac:dyDescent="0.3">
      <c r="A184" s="75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</row>
    <row r="185" spans="1:22" s="38" customFormat="1" ht="16.5" customHeight="1" x14ac:dyDescent="0.3">
      <c r="A185" s="75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</row>
    <row r="186" spans="1:22" s="38" customFormat="1" ht="16.5" customHeight="1" x14ac:dyDescent="0.3">
      <c r="A186" s="75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</row>
    <row r="187" spans="1:22" s="38" customFormat="1" ht="16.5" customHeight="1" x14ac:dyDescent="0.3">
      <c r="A187" s="75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</row>
    <row r="188" spans="1:22" s="38" customFormat="1" ht="16.5" customHeight="1" x14ac:dyDescent="0.3">
      <c r="A188" s="75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</row>
    <row r="189" spans="1:22" s="38" customFormat="1" ht="16.5" customHeight="1" x14ac:dyDescent="0.3">
      <c r="A189" s="75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</row>
    <row r="190" spans="1:22" s="38" customFormat="1" ht="16.5" customHeight="1" x14ac:dyDescent="0.3">
      <c r="A190" s="75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</row>
    <row r="191" spans="1:22" s="38" customFormat="1" ht="16.5" customHeight="1" x14ac:dyDescent="0.3">
      <c r="A191" s="75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</row>
    <row r="192" spans="1:22" s="38" customFormat="1" ht="16.5" customHeight="1" x14ac:dyDescent="0.3">
      <c r="A192" s="75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</row>
    <row r="193" spans="1:22" s="38" customFormat="1" ht="16.5" customHeight="1" x14ac:dyDescent="0.3">
      <c r="A193" s="75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</row>
    <row r="194" spans="1:22" s="38" customFormat="1" ht="16.5" customHeight="1" x14ac:dyDescent="0.3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</row>
    <row r="195" spans="1:22" s="38" customFormat="1" ht="16.5" customHeight="1" x14ac:dyDescent="0.3">
      <c r="A195" s="75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</row>
    <row r="196" spans="1:22" s="38" customFormat="1" ht="16.5" customHeight="1" x14ac:dyDescent="0.3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</row>
    <row r="197" spans="1:22" s="38" customFormat="1" ht="16.5" customHeight="1" x14ac:dyDescent="0.3">
      <c r="A197" s="75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</row>
    <row r="198" spans="1:22" s="38" customFormat="1" ht="16.5" customHeight="1" x14ac:dyDescent="0.3">
      <c r="A198" s="75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</row>
    <row r="199" spans="1:22" s="38" customFormat="1" ht="16.5" customHeight="1" x14ac:dyDescent="0.3">
      <c r="A199" s="75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</row>
    <row r="200" spans="1:22" s="38" customFormat="1" ht="16.5" customHeight="1" x14ac:dyDescent="0.3">
      <c r="A200" s="75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</row>
    <row r="201" spans="1:22" s="38" customFormat="1" ht="16.5" customHeight="1" x14ac:dyDescent="0.3">
      <c r="A201" s="75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</row>
    <row r="202" spans="1:22" s="38" customFormat="1" ht="16.5" customHeight="1" x14ac:dyDescent="0.3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</row>
    <row r="203" spans="1:22" s="38" customFormat="1" ht="16.5" customHeight="1" x14ac:dyDescent="0.3">
      <c r="A203" s="75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</row>
    <row r="204" spans="1:22" s="38" customFormat="1" ht="16.5" customHeight="1" x14ac:dyDescent="0.3">
      <c r="A204" s="75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</row>
    <row r="205" spans="1:22" s="38" customFormat="1" ht="16.5" customHeight="1" x14ac:dyDescent="0.3">
      <c r="A205" s="75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</row>
    <row r="206" spans="1:22" s="38" customFormat="1" ht="16.5" customHeight="1" x14ac:dyDescent="0.3">
      <c r="A206" s="75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</row>
    <row r="207" spans="1:22" s="38" customFormat="1" ht="16.5" customHeight="1" x14ac:dyDescent="0.3">
      <c r="A207" s="75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</row>
    <row r="208" spans="1:22" s="38" customFormat="1" ht="16.5" customHeight="1" x14ac:dyDescent="0.3">
      <c r="A208" s="75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</row>
    <row r="209" spans="1:22" s="38" customFormat="1" ht="16.5" customHeight="1" x14ac:dyDescent="0.3">
      <c r="A209" s="75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</row>
    <row r="210" spans="1:22" s="38" customFormat="1" ht="16.5" customHeight="1" x14ac:dyDescent="0.3">
      <c r="A210" s="75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</row>
    <row r="211" spans="1:22" s="38" customFormat="1" ht="16.5" customHeight="1" x14ac:dyDescent="0.3">
      <c r="A211" s="75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</row>
    <row r="212" spans="1:22" s="38" customFormat="1" ht="16.5" customHeight="1" x14ac:dyDescent="0.3">
      <c r="A212" s="75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</row>
    <row r="213" spans="1:22" s="38" customFormat="1" ht="16.5" customHeight="1" x14ac:dyDescent="0.3">
      <c r="A213" s="75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</row>
    <row r="214" spans="1:22" s="38" customFormat="1" ht="16.5" customHeight="1" x14ac:dyDescent="0.3">
      <c r="A214" s="75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</row>
    <row r="215" spans="1:22" s="38" customFormat="1" ht="16.5" customHeight="1" x14ac:dyDescent="0.3">
      <c r="A215" s="75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</row>
    <row r="216" spans="1:22" s="38" customFormat="1" ht="16.5" customHeight="1" x14ac:dyDescent="0.3">
      <c r="A216" s="75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</row>
    <row r="217" spans="1:22" s="38" customFormat="1" ht="16.5" customHeight="1" x14ac:dyDescent="0.3">
      <c r="A217" s="75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</row>
    <row r="218" spans="1:22" s="38" customFormat="1" ht="16.5" customHeight="1" x14ac:dyDescent="0.3">
      <c r="A218" s="75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</row>
    <row r="219" spans="1:22" s="38" customFormat="1" ht="16.5" customHeight="1" x14ac:dyDescent="0.3">
      <c r="A219" s="75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</row>
    <row r="220" spans="1:22" s="38" customFormat="1" ht="16.5" customHeight="1" x14ac:dyDescent="0.3">
      <c r="A220" s="75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</row>
    <row r="221" spans="1:22" s="38" customFormat="1" ht="16.5" customHeight="1" x14ac:dyDescent="0.3">
      <c r="A221" s="75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</row>
    <row r="222" spans="1:22" s="38" customFormat="1" ht="16.5" customHeight="1" x14ac:dyDescent="0.3">
      <c r="A222" s="75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</row>
    <row r="223" spans="1:22" s="38" customFormat="1" ht="16.5" customHeight="1" x14ac:dyDescent="0.3">
      <c r="A223" s="75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</row>
    <row r="224" spans="1:22" s="38" customFormat="1" ht="16.5" customHeight="1" x14ac:dyDescent="0.3">
      <c r="A224" s="75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</row>
    <row r="225" spans="1:22" s="38" customFormat="1" ht="16.5" customHeight="1" x14ac:dyDescent="0.3">
      <c r="A225" s="75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</row>
    <row r="226" spans="1:22" s="38" customFormat="1" ht="16.5" customHeight="1" x14ac:dyDescent="0.3">
      <c r="A226" s="75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</row>
    <row r="227" spans="1:22" s="38" customFormat="1" ht="16.5" customHeight="1" x14ac:dyDescent="0.3">
      <c r="A227" s="75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</row>
    <row r="228" spans="1:22" s="38" customFormat="1" ht="16.5" customHeight="1" x14ac:dyDescent="0.3">
      <c r="A228" s="75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</row>
    <row r="229" spans="1:22" s="38" customFormat="1" ht="16.5" customHeight="1" x14ac:dyDescent="0.3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</row>
    <row r="230" spans="1:22" s="38" customFormat="1" ht="16.5" customHeight="1" x14ac:dyDescent="0.3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</row>
    <row r="231" spans="1:22" s="38" customFormat="1" ht="16.5" customHeight="1" x14ac:dyDescent="0.3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</row>
    <row r="232" spans="1:22" s="38" customFormat="1" ht="16.5" customHeight="1" x14ac:dyDescent="0.3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</row>
    <row r="233" spans="1:22" s="38" customFormat="1" ht="16.5" customHeight="1" x14ac:dyDescent="0.3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</row>
    <row r="234" spans="1:22" s="38" customFormat="1" ht="16.5" customHeight="1" x14ac:dyDescent="0.3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</row>
    <row r="235" spans="1:22" s="38" customFormat="1" ht="16.5" customHeight="1" x14ac:dyDescent="0.3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</row>
    <row r="236" spans="1:22" s="38" customFormat="1" ht="16.5" customHeight="1" x14ac:dyDescent="0.3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</row>
    <row r="237" spans="1:22" s="38" customFormat="1" ht="16.5" customHeight="1" x14ac:dyDescent="0.3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</row>
    <row r="238" spans="1:22" s="38" customFormat="1" ht="16.5" customHeight="1" x14ac:dyDescent="0.3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</row>
    <row r="239" spans="1:22" s="38" customFormat="1" ht="16.5" customHeight="1" x14ac:dyDescent="0.3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</row>
    <row r="240" spans="1:22" s="38" customFormat="1" ht="16.5" customHeight="1" x14ac:dyDescent="0.3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</row>
    <row r="241" spans="1:22" s="38" customFormat="1" ht="16.5" customHeight="1" x14ac:dyDescent="0.3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</row>
    <row r="242" spans="1:22" s="38" customFormat="1" ht="16.5" customHeight="1" x14ac:dyDescent="0.3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</row>
    <row r="243" spans="1:22" s="38" customFormat="1" ht="16.5" customHeight="1" x14ac:dyDescent="0.3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</row>
    <row r="244" spans="1:22" s="38" customFormat="1" ht="16.5" customHeight="1" x14ac:dyDescent="0.3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</row>
    <row r="245" spans="1:22" s="38" customFormat="1" ht="16.5" customHeight="1" x14ac:dyDescent="0.3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</row>
    <row r="246" spans="1:22" s="38" customFormat="1" ht="16.5" customHeight="1" x14ac:dyDescent="0.3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</row>
    <row r="247" spans="1:22" s="38" customFormat="1" ht="16.5" customHeight="1" x14ac:dyDescent="0.3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</row>
    <row r="248" spans="1:22" s="38" customFormat="1" ht="16.5" customHeight="1" x14ac:dyDescent="0.3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</row>
    <row r="249" spans="1:22" s="38" customFormat="1" ht="16.5" customHeight="1" x14ac:dyDescent="0.3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</row>
    <row r="250" spans="1:22" s="38" customFormat="1" ht="16.5" customHeight="1" x14ac:dyDescent="0.3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</row>
    <row r="251" spans="1:22" s="38" customFormat="1" ht="16.5" customHeight="1" x14ac:dyDescent="0.3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</row>
    <row r="252" spans="1:22" s="38" customFormat="1" ht="16.5" customHeight="1" x14ac:dyDescent="0.3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</row>
    <row r="253" spans="1:22" s="38" customFormat="1" ht="16.5" customHeight="1" x14ac:dyDescent="0.3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</row>
    <row r="254" spans="1:22" s="38" customFormat="1" ht="16.5" customHeight="1" x14ac:dyDescent="0.3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</row>
    <row r="255" spans="1:22" s="38" customFormat="1" ht="16.5" customHeight="1" x14ac:dyDescent="0.3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</row>
    <row r="256" spans="1:22" s="38" customFormat="1" ht="16.5" customHeight="1" x14ac:dyDescent="0.3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</row>
    <row r="257" spans="1:22" s="38" customFormat="1" ht="16.5" customHeight="1" x14ac:dyDescent="0.3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</row>
    <row r="258" spans="1:22" s="38" customFormat="1" ht="16.5" customHeight="1" x14ac:dyDescent="0.3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</row>
    <row r="259" spans="1:22" s="38" customFormat="1" ht="16.5" customHeight="1" x14ac:dyDescent="0.3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</row>
    <row r="260" spans="1:22" s="38" customFormat="1" ht="16.5" customHeight="1" x14ac:dyDescent="0.3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</row>
    <row r="261" spans="1:22" s="38" customFormat="1" ht="16.5" customHeight="1" x14ac:dyDescent="0.3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</row>
    <row r="262" spans="1:22" s="38" customFormat="1" ht="16.5" customHeight="1" x14ac:dyDescent="0.3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</row>
    <row r="263" spans="1:22" s="38" customFormat="1" ht="16.5" customHeight="1" x14ac:dyDescent="0.3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</row>
    <row r="264" spans="1:22" s="38" customFormat="1" ht="16.5" customHeight="1" x14ac:dyDescent="0.3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</row>
    <row r="265" spans="1:22" s="38" customFormat="1" ht="16.5" customHeight="1" x14ac:dyDescent="0.3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</row>
    <row r="266" spans="1:22" s="38" customFormat="1" ht="16.5" customHeight="1" x14ac:dyDescent="0.3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</row>
    <row r="267" spans="1:22" s="38" customFormat="1" ht="16.5" customHeight="1" x14ac:dyDescent="0.3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</row>
    <row r="268" spans="1:22" s="38" customFormat="1" ht="16.5" customHeight="1" x14ac:dyDescent="0.3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</row>
    <row r="269" spans="1:22" s="38" customFormat="1" ht="16.5" customHeight="1" x14ac:dyDescent="0.3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</row>
    <row r="270" spans="1:22" s="38" customFormat="1" ht="16.5" customHeight="1" x14ac:dyDescent="0.3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</row>
    <row r="271" spans="1:22" s="38" customFormat="1" ht="16.5" customHeight="1" x14ac:dyDescent="0.3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</row>
    <row r="272" spans="1:22" s="38" customFormat="1" ht="16.5" customHeight="1" x14ac:dyDescent="0.3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</row>
    <row r="273" spans="1:22" s="38" customFormat="1" ht="16.5" customHeight="1" x14ac:dyDescent="0.3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</row>
    <row r="274" spans="1:22" s="38" customFormat="1" ht="16.5" customHeight="1" x14ac:dyDescent="0.3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</row>
    <row r="275" spans="1:22" s="38" customFormat="1" ht="16.5" customHeight="1" x14ac:dyDescent="0.3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</row>
    <row r="276" spans="1:22" s="38" customFormat="1" ht="16.5" customHeight="1" x14ac:dyDescent="0.3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</row>
    <row r="277" spans="1:22" s="38" customFormat="1" ht="16.5" customHeight="1" x14ac:dyDescent="0.3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</row>
    <row r="278" spans="1:22" s="38" customFormat="1" ht="16.5" customHeight="1" x14ac:dyDescent="0.3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</row>
    <row r="279" spans="1:22" s="38" customFormat="1" ht="16.5" customHeight="1" x14ac:dyDescent="0.3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</row>
    <row r="280" spans="1:22" s="38" customFormat="1" ht="16.5" customHeight="1" x14ac:dyDescent="0.3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</row>
    <row r="281" spans="1:22" s="38" customFormat="1" ht="16.5" customHeight="1" x14ac:dyDescent="0.3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</row>
    <row r="282" spans="1:22" s="38" customFormat="1" ht="16.5" customHeight="1" x14ac:dyDescent="0.3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</row>
    <row r="283" spans="1:22" s="38" customFormat="1" ht="16.5" customHeight="1" x14ac:dyDescent="0.3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</row>
    <row r="284" spans="1:22" s="38" customFormat="1" ht="16.5" customHeight="1" x14ac:dyDescent="0.3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</row>
    <row r="285" spans="1:22" s="38" customFormat="1" ht="16.5" customHeight="1" x14ac:dyDescent="0.3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</row>
    <row r="286" spans="1:22" s="38" customFormat="1" ht="16.5" customHeight="1" x14ac:dyDescent="0.3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</row>
    <row r="287" spans="1:22" s="38" customFormat="1" ht="16.5" customHeight="1" x14ac:dyDescent="0.3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</row>
    <row r="288" spans="1:22" s="38" customFormat="1" ht="16.5" customHeight="1" x14ac:dyDescent="0.3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</row>
    <row r="289" spans="1:22" s="38" customFormat="1" ht="16.5" customHeight="1" x14ac:dyDescent="0.3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</row>
    <row r="290" spans="1:22" s="38" customFormat="1" ht="16.5" customHeight="1" x14ac:dyDescent="0.3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</row>
    <row r="291" spans="1:22" s="38" customFormat="1" ht="16.5" customHeight="1" x14ac:dyDescent="0.3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</row>
    <row r="292" spans="1:22" s="38" customFormat="1" ht="16.5" customHeight="1" x14ac:dyDescent="0.3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</row>
    <row r="293" spans="1:22" s="38" customFormat="1" ht="16.5" customHeight="1" x14ac:dyDescent="0.3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</row>
    <row r="294" spans="1:22" s="38" customFormat="1" ht="16.5" customHeight="1" x14ac:dyDescent="0.3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</row>
    <row r="295" spans="1:22" s="38" customFormat="1" ht="16.5" customHeight="1" x14ac:dyDescent="0.3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</row>
    <row r="296" spans="1:22" s="38" customFormat="1" ht="16.5" customHeight="1" x14ac:dyDescent="0.3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</row>
    <row r="297" spans="1:22" s="38" customFormat="1" ht="16.5" customHeight="1" x14ac:dyDescent="0.3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</row>
    <row r="298" spans="1:22" s="38" customFormat="1" ht="16.5" customHeight="1" x14ac:dyDescent="0.3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</row>
    <row r="299" spans="1:22" s="38" customFormat="1" ht="16.5" customHeight="1" x14ac:dyDescent="0.3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</row>
    <row r="300" spans="1:22" s="38" customFormat="1" ht="16.5" customHeight="1" x14ac:dyDescent="0.3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</row>
    <row r="301" spans="1:22" s="38" customFormat="1" ht="16.5" customHeight="1" x14ac:dyDescent="0.3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</row>
    <row r="302" spans="1:22" s="38" customFormat="1" ht="16.5" customHeight="1" x14ac:dyDescent="0.3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</row>
    <row r="303" spans="1:22" s="38" customFormat="1" ht="16.5" customHeight="1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</row>
    <row r="304" spans="1:22" s="38" customFormat="1" ht="16.5" customHeight="1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</row>
    <row r="305" spans="1:22" s="38" customFormat="1" ht="16.5" customHeight="1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</row>
    <row r="306" spans="1:22" s="38" customFormat="1" ht="16.5" customHeight="1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</row>
    <row r="307" spans="1:22" s="38" customFormat="1" ht="16.5" customHeight="1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</row>
    <row r="308" spans="1:22" s="38" customFormat="1" ht="16.5" customHeight="1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</row>
    <row r="309" spans="1:22" s="38" customFormat="1" ht="16.5" customHeight="1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</row>
    <row r="310" spans="1:22" s="38" customFormat="1" ht="16.5" customHeight="1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</row>
    <row r="311" spans="1:22" s="38" customFormat="1" ht="16.5" customHeight="1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</row>
    <row r="312" spans="1:22" s="38" customFormat="1" ht="16.5" customHeight="1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</row>
    <row r="313" spans="1:22" s="38" customFormat="1" ht="16.5" customHeight="1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</row>
    <row r="314" spans="1:22" s="38" customFormat="1" ht="16.5" customHeight="1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</row>
    <row r="315" spans="1:22" s="38" customFormat="1" ht="16.5" customHeight="1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</row>
    <row r="316" spans="1:22" s="38" customFormat="1" ht="16.5" customHeight="1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</row>
    <row r="317" spans="1:22" s="38" customFormat="1" ht="16.5" customHeight="1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</row>
    <row r="318" spans="1:22" s="38" customFormat="1" ht="16.5" customHeight="1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</row>
    <row r="319" spans="1:22" s="38" customFormat="1" ht="16.5" customHeight="1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mergeCells count="3">
    <mergeCell ref="J1:K1"/>
    <mergeCell ref="N1:O1"/>
    <mergeCell ref="Q1:S1"/>
  </mergeCells>
  <phoneticPr fontId="2" type="noConversion"/>
  <conditionalFormatting sqref="N2">
    <cfRule type="cellIs" dxfId="27265" priority="34334" operator="greaterThan">
      <formula>0.9</formula>
    </cfRule>
    <cfRule type="cellIs" dxfId="27264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0" t="s">
        <v>62</v>
      </c>
      <c r="B4" s="111"/>
      <c r="C4" s="11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0" t="s">
        <v>63</v>
      </c>
      <c r="B5" s="111"/>
      <c r="C5" s="111"/>
    </row>
    <row r="6" spans="1:48" x14ac:dyDescent="0.3">
      <c r="A6" s="110" t="s">
        <v>64</v>
      </c>
      <c r="B6" s="111"/>
      <c r="C6" s="111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3">
        <v>8</v>
      </c>
      <c r="B8" s="59" t="s">
        <v>66</v>
      </c>
      <c r="C8" s="84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5">
        <v>7</v>
      </c>
      <c r="B9" s="61" t="s">
        <v>66</v>
      </c>
      <c r="C9" s="86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7">
        <v>6</v>
      </c>
      <c r="B10" s="57" t="s">
        <v>66</v>
      </c>
      <c r="C10" s="88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87">
        <v>5</v>
      </c>
      <c r="B11" s="57" t="s">
        <v>66</v>
      </c>
      <c r="C11" s="88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87">
        <v>4</v>
      </c>
      <c r="B12" s="57" t="s">
        <v>66</v>
      </c>
      <c r="C12" s="88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89">
        <v>3</v>
      </c>
      <c r="B13" s="62" t="s">
        <v>66</v>
      </c>
      <c r="C13" s="90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89">
        <v>2.5</v>
      </c>
      <c r="B14" s="62" t="s">
        <v>66</v>
      </c>
      <c r="C14" s="90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89">
        <v>2</v>
      </c>
      <c r="B15" s="62" t="s">
        <v>66</v>
      </c>
      <c r="C15" s="90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1">
        <v>1.5</v>
      </c>
      <c r="B16" s="64" t="s">
        <v>66</v>
      </c>
      <c r="C16" s="92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1">
        <v>1</v>
      </c>
      <c r="B17" s="64" t="s">
        <v>66</v>
      </c>
      <c r="C17" s="92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3">
        <f t="shared" ref="A21:C30" si="2">IF(A8="","",A8)</f>
        <v>8</v>
      </c>
      <c r="B21" s="59" t="str">
        <f t="shared" si="2"/>
        <v>~</v>
      </c>
      <c r="C21" s="84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5">
        <f t="shared" si="2"/>
        <v>7</v>
      </c>
      <c r="B22" s="61" t="str">
        <f t="shared" si="2"/>
        <v>~</v>
      </c>
      <c r="C22" s="86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7">
        <f t="shared" si="2"/>
        <v>6</v>
      </c>
      <c r="B23" s="57" t="str">
        <f t="shared" si="2"/>
        <v>~</v>
      </c>
      <c r="C23" s="88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87">
        <f t="shared" si="2"/>
        <v>5</v>
      </c>
      <c r="B24" s="57" t="str">
        <f t="shared" si="2"/>
        <v>~</v>
      </c>
      <c r="C24" s="88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87">
        <f t="shared" si="2"/>
        <v>4</v>
      </c>
      <c r="B25" s="57" t="str">
        <f t="shared" si="2"/>
        <v>~</v>
      </c>
      <c r="C25" s="88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89">
        <f t="shared" si="2"/>
        <v>3</v>
      </c>
      <c r="B26" s="62" t="str">
        <f t="shared" si="2"/>
        <v>~</v>
      </c>
      <c r="C26" s="90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89">
        <f t="shared" si="2"/>
        <v>2.5</v>
      </c>
      <c r="B27" s="62" t="str">
        <f t="shared" si="2"/>
        <v>~</v>
      </c>
      <c r="C27" s="90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9">
        <f t="shared" si="2"/>
        <v>2</v>
      </c>
      <c r="B28" s="62" t="str">
        <f t="shared" si="2"/>
        <v>~</v>
      </c>
      <c r="C28" s="90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1">
        <f t="shared" si="2"/>
        <v>1.5</v>
      </c>
      <c r="B29" s="64" t="str">
        <f t="shared" si="2"/>
        <v>~</v>
      </c>
      <c r="C29" s="92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1">
        <f t="shared" si="2"/>
        <v>1</v>
      </c>
      <c r="B30" s="64" t="str">
        <f t="shared" si="2"/>
        <v>~</v>
      </c>
      <c r="C30" s="92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3">
        <f t="shared" ref="A34:C43" si="4">IF(A21="","",A21)</f>
        <v>8</v>
      </c>
      <c r="B34" s="59" t="str">
        <f t="shared" si="4"/>
        <v>~</v>
      </c>
      <c r="C34" s="84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5">
        <f t="shared" si="4"/>
        <v>7</v>
      </c>
      <c r="B35" s="61" t="str">
        <f t="shared" si="4"/>
        <v>~</v>
      </c>
      <c r="C35" s="86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7">
        <f t="shared" si="4"/>
        <v>6</v>
      </c>
      <c r="B36" s="57" t="str">
        <f t="shared" si="4"/>
        <v>~</v>
      </c>
      <c r="C36" s="88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7">
        <f t="shared" si="4"/>
        <v>5</v>
      </c>
      <c r="B37" s="57" t="str">
        <f t="shared" si="4"/>
        <v>~</v>
      </c>
      <c r="C37" s="88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7">
        <f t="shared" si="4"/>
        <v>4</v>
      </c>
      <c r="B38" s="57" t="str">
        <f t="shared" si="4"/>
        <v>~</v>
      </c>
      <c r="C38" s="88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89">
        <f t="shared" si="4"/>
        <v>3</v>
      </c>
      <c r="B39" s="62" t="str">
        <f t="shared" si="4"/>
        <v>~</v>
      </c>
      <c r="C39" s="90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89">
        <f t="shared" si="4"/>
        <v>2.5</v>
      </c>
      <c r="B40" s="62" t="str">
        <f t="shared" si="4"/>
        <v>~</v>
      </c>
      <c r="C40" s="90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9">
        <f t="shared" si="4"/>
        <v>2</v>
      </c>
      <c r="B41" s="62" t="str">
        <f t="shared" si="4"/>
        <v>~</v>
      </c>
      <c r="C41" s="90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1">
        <f t="shared" si="4"/>
        <v>1.5</v>
      </c>
      <c r="B42" s="64" t="str">
        <f t="shared" si="4"/>
        <v>~</v>
      </c>
      <c r="C42" s="92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1">
        <f t="shared" si="4"/>
        <v>1</v>
      </c>
      <c r="B43" s="64" t="str">
        <f t="shared" si="4"/>
        <v>~</v>
      </c>
      <c r="C43" s="92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3">
        <f t="shared" ref="A47:C56" si="6">IF(A34="","",A34)</f>
        <v>8</v>
      </c>
      <c r="B47" s="59" t="str">
        <f t="shared" si="6"/>
        <v>~</v>
      </c>
      <c r="C47" s="84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5">
        <f t="shared" si="6"/>
        <v>7</v>
      </c>
      <c r="B48" s="61" t="str">
        <f t="shared" si="6"/>
        <v>~</v>
      </c>
      <c r="C48" s="86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7">
        <f t="shared" si="6"/>
        <v>6</v>
      </c>
      <c r="B49" s="57" t="str">
        <f t="shared" si="6"/>
        <v>~</v>
      </c>
      <c r="C49" s="88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7">
        <f t="shared" si="6"/>
        <v>5</v>
      </c>
      <c r="B50" s="57" t="str">
        <f t="shared" si="6"/>
        <v>~</v>
      </c>
      <c r="C50" s="88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7">
        <f t="shared" si="6"/>
        <v>4</v>
      </c>
      <c r="B51" s="57" t="str">
        <f t="shared" si="6"/>
        <v>~</v>
      </c>
      <c r="C51" s="88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9">
        <f t="shared" si="6"/>
        <v>3</v>
      </c>
      <c r="B52" s="62" t="str">
        <f t="shared" si="6"/>
        <v>~</v>
      </c>
      <c r="C52" s="90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9">
        <f t="shared" si="6"/>
        <v>2.5</v>
      </c>
      <c r="B53" s="62" t="str">
        <f t="shared" si="6"/>
        <v>~</v>
      </c>
      <c r="C53" s="90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9">
        <f t="shared" si="6"/>
        <v>2</v>
      </c>
      <c r="B54" s="62" t="str">
        <f t="shared" si="6"/>
        <v>~</v>
      </c>
      <c r="C54" s="90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1">
        <f t="shared" si="6"/>
        <v>1.5</v>
      </c>
      <c r="B55" s="64" t="str">
        <f t="shared" si="6"/>
        <v>~</v>
      </c>
      <c r="C55" s="92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1">
        <f t="shared" si="6"/>
        <v>1</v>
      </c>
      <c r="B56" s="64" t="str">
        <f t="shared" si="6"/>
        <v>~</v>
      </c>
      <c r="C56" s="92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3">
        <f t="shared" ref="A60:C69" si="8">IF(A47="","",A47)</f>
        <v>8</v>
      </c>
      <c r="B60" s="59" t="str">
        <f t="shared" si="8"/>
        <v>~</v>
      </c>
      <c r="C60" s="84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5">
        <f t="shared" si="8"/>
        <v>7</v>
      </c>
      <c r="B61" s="61" t="str">
        <f t="shared" si="8"/>
        <v>~</v>
      </c>
      <c r="C61" s="86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7">
        <f t="shared" si="8"/>
        <v>6</v>
      </c>
      <c r="B62" s="57" t="str">
        <f t="shared" si="8"/>
        <v>~</v>
      </c>
      <c r="C62" s="88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7">
        <f t="shared" si="8"/>
        <v>5</v>
      </c>
      <c r="B63" s="57" t="str">
        <f t="shared" si="8"/>
        <v>~</v>
      </c>
      <c r="C63" s="88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7">
        <f t="shared" si="8"/>
        <v>4</v>
      </c>
      <c r="B64" s="57" t="str">
        <f t="shared" si="8"/>
        <v>~</v>
      </c>
      <c r="C64" s="88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9">
        <f t="shared" si="8"/>
        <v>3</v>
      </c>
      <c r="B65" s="62" t="str">
        <f t="shared" si="8"/>
        <v>~</v>
      </c>
      <c r="C65" s="90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9">
        <f t="shared" si="8"/>
        <v>2.5</v>
      </c>
      <c r="B66" s="62" t="str">
        <f t="shared" si="8"/>
        <v>~</v>
      </c>
      <c r="C66" s="90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9">
        <f t="shared" si="8"/>
        <v>2</v>
      </c>
      <c r="B67" s="62" t="str">
        <f t="shared" si="8"/>
        <v>~</v>
      </c>
      <c r="C67" s="90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1">
        <f t="shared" si="8"/>
        <v>1.5</v>
      </c>
      <c r="B68" s="64" t="str">
        <f t="shared" si="8"/>
        <v>~</v>
      </c>
      <c r="C68" s="92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1">
        <f t="shared" si="8"/>
        <v>1</v>
      </c>
      <c r="B69" s="64" t="str">
        <f t="shared" si="8"/>
        <v>~</v>
      </c>
      <c r="C69" s="92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235"/>
  <sheetViews>
    <sheetView zoomScaleNormal="100" workbookViewId="0">
      <selection activeCell="L13" sqref="L13"/>
    </sheetView>
  </sheetViews>
  <sheetFormatPr defaultRowHeight="16.5" x14ac:dyDescent="0.3"/>
  <sheetData>
    <row r="1" spans="1:38" x14ac:dyDescent="0.3">
      <c r="A1" t="s">
        <v>71</v>
      </c>
      <c r="B1">
        <v>3967</v>
      </c>
      <c r="C1">
        <v>1</v>
      </c>
      <c r="D1" t="s">
        <v>72</v>
      </c>
      <c r="E1" t="s">
        <v>73</v>
      </c>
      <c r="F1">
        <v>299</v>
      </c>
      <c r="G1">
        <v>25.61</v>
      </c>
      <c r="H1">
        <v>84.68</v>
      </c>
      <c r="I1">
        <v>18.079999999999998</v>
      </c>
      <c r="J1">
        <v>59.77</v>
      </c>
      <c r="K1">
        <v>180</v>
      </c>
      <c r="T1">
        <v>3</v>
      </c>
      <c r="U1">
        <v>1</v>
      </c>
      <c r="V1" t="s">
        <v>74</v>
      </c>
      <c r="W1">
        <v>84</v>
      </c>
      <c r="X1">
        <v>18</v>
      </c>
      <c r="Y1">
        <v>17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G1" t="s">
        <v>80</v>
      </c>
      <c r="AH1">
        <v>0</v>
      </c>
      <c r="AI1">
        <v>310</v>
      </c>
      <c r="AJ1">
        <v>24</v>
      </c>
      <c r="AK1">
        <v>152</v>
      </c>
      <c r="AL1">
        <v>0.51</v>
      </c>
    </row>
    <row r="2" spans="1:38" x14ac:dyDescent="0.3">
      <c r="A2" t="s">
        <v>71</v>
      </c>
      <c r="B2">
        <v>3967</v>
      </c>
      <c r="C2">
        <v>2</v>
      </c>
      <c r="D2" t="s">
        <v>72</v>
      </c>
      <c r="E2" t="s">
        <v>73</v>
      </c>
      <c r="F2">
        <v>299</v>
      </c>
      <c r="G2">
        <v>35.25</v>
      </c>
      <c r="H2">
        <v>116.55</v>
      </c>
      <c r="I2">
        <v>25.54</v>
      </c>
      <c r="J2">
        <v>84.46</v>
      </c>
      <c r="K2">
        <v>119</v>
      </c>
      <c r="T2">
        <v>3</v>
      </c>
      <c r="U2">
        <v>2</v>
      </c>
      <c r="V2" t="s">
        <v>74</v>
      </c>
      <c r="W2">
        <v>116</v>
      </c>
      <c r="X2">
        <v>18</v>
      </c>
      <c r="Y2">
        <v>17</v>
      </c>
      <c r="Z2" t="s">
        <v>75</v>
      </c>
      <c r="AA2" t="s">
        <v>76</v>
      </c>
      <c r="AB2" t="s">
        <v>77</v>
      </c>
      <c r="AC2" t="s">
        <v>78</v>
      </c>
      <c r="AD2" t="s">
        <v>79</v>
      </c>
      <c r="AG2" t="s">
        <v>80</v>
      </c>
      <c r="AH2">
        <v>0</v>
      </c>
      <c r="AI2">
        <v>310</v>
      </c>
      <c r="AJ2">
        <v>24</v>
      </c>
      <c r="AK2">
        <v>152</v>
      </c>
      <c r="AL2">
        <v>0.51</v>
      </c>
    </row>
    <row r="3" spans="1:38" x14ac:dyDescent="0.3">
      <c r="A3" t="s">
        <v>71</v>
      </c>
      <c r="B3">
        <v>2733</v>
      </c>
      <c r="C3">
        <v>1</v>
      </c>
      <c r="D3" t="s">
        <v>81</v>
      </c>
      <c r="E3" t="s">
        <v>82</v>
      </c>
      <c r="F3">
        <v>410</v>
      </c>
      <c r="G3">
        <v>14.55</v>
      </c>
      <c r="H3">
        <v>48.12</v>
      </c>
      <c r="I3">
        <v>12.92</v>
      </c>
      <c r="J3">
        <v>42.72</v>
      </c>
      <c r="K3">
        <v>410</v>
      </c>
      <c r="T3">
        <v>2</v>
      </c>
      <c r="U3">
        <v>1</v>
      </c>
      <c r="V3" t="s">
        <v>83</v>
      </c>
      <c r="W3">
        <v>48</v>
      </c>
      <c r="X3">
        <v>5</v>
      </c>
      <c r="Y3">
        <v>5</v>
      </c>
      <c r="Z3" t="s">
        <v>84</v>
      </c>
      <c r="AA3" t="s">
        <v>85</v>
      </c>
      <c r="AB3" t="s">
        <v>77</v>
      </c>
      <c r="AC3" t="s">
        <v>78</v>
      </c>
      <c r="AD3" t="s">
        <v>79</v>
      </c>
      <c r="AG3" t="s">
        <v>86</v>
      </c>
      <c r="AH3">
        <v>0</v>
      </c>
      <c r="AI3">
        <v>130</v>
      </c>
      <c r="AJ3">
        <v>27</v>
      </c>
      <c r="AK3">
        <v>410</v>
      </c>
      <c r="AL3">
        <v>1</v>
      </c>
    </row>
    <row r="4" spans="1:38" x14ac:dyDescent="0.3">
      <c r="A4" t="s">
        <v>71</v>
      </c>
      <c r="B4">
        <v>3965</v>
      </c>
      <c r="C4">
        <v>1</v>
      </c>
      <c r="D4" t="s">
        <v>87</v>
      </c>
      <c r="E4" t="s">
        <v>88</v>
      </c>
      <c r="F4">
        <v>82</v>
      </c>
      <c r="G4">
        <v>22.44</v>
      </c>
      <c r="H4">
        <v>74.209999999999994</v>
      </c>
      <c r="I4">
        <v>18.02</v>
      </c>
      <c r="J4">
        <v>59.58</v>
      </c>
      <c r="K4">
        <v>30</v>
      </c>
      <c r="T4">
        <v>2</v>
      </c>
      <c r="U4">
        <v>1</v>
      </c>
      <c r="V4" t="s">
        <v>74</v>
      </c>
      <c r="W4">
        <v>74</v>
      </c>
      <c r="X4">
        <v>7</v>
      </c>
      <c r="Y4">
        <v>6</v>
      </c>
      <c r="Z4" t="s">
        <v>89</v>
      </c>
      <c r="AA4" t="s">
        <v>90</v>
      </c>
      <c r="AB4" t="s">
        <v>77</v>
      </c>
      <c r="AC4" t="s">
        <v>78</v>
      </c>
      <c r="AD4" t="s">
        <v>79</v>
      </c>
      <c r="AG4" t="s">
        <v>91</v>
      </c>
      <c r="AH4">
        <v>0</v>
      </c>
      <c r="AI4">
        <v>0</v>
      </c>
      <c r="AJ4">
        <v>0</v>
      </c>
      <c r="AK4">
        <v>82</v>
      </c>
      <c r="AL4">
        <v>1</v>
      </c>
    </row>
    <row r="5" spans="1:38" x14ac:dyDescent="0.3">
      <c r="A5" t="s">
        <v>71</v>
      </c>
      <c r="B5">
        <v>3965</v>
      </c>
      <c r="C5">
        <v>2</v>
      </c>
      <c r="D5" t="s">
        <v>87</v>
      </c>
      <c r="E5" t="s">
        <v>88</v>
      </c>
      <c r="F5">
        <v>82</v>
      </c>
      <c r="G5">
        <v>26.7</v>
      </c>
      <c r="H5">
        <v>88.28</v>
      </c>
      <c r="I5">
        <v>21.43</v>
      </c>
      <c r="J5">
        <v>70.87</v>
      </c>
      <c r="K5">
        <v>6</v>
      </c>
      <c r="T5">
        <v>2</v>
      </c>
      <c r="U5">
        <v>1</v>
      </c>
      <c r="V5" t="s">
        <v>83</v>
      </c>
      <c r="W5">
        <v>88</v>
      </c>
      <c r="X5">
        <v>7</v>
      </c>
      <c r="Y5">
        <v>6</v>
      </c>
      <c r="Z5" t="s">
        <v>89</v>
      </c>
      <c r="AA5" t="s">
        <v>90</v>
      </c>
      <c r="AB5" t="s">
        <v>77</v>
      </c>
      <c r="AC5" t="s">
        <v>78</v>
      </c>
      <c r="AD5" t="s">
        <v>79</v>
      </c>
      <c r="AG5" t="s">
        <v>91</v>
      </c>
      <c r="AH5">
        <v>0</v>
      </c>
      <c r="AI5">
        <v>0</v>
      </c>
      <c r="AJ5">
        <v>0</v>
      </c>
      <c r="AK5">
        <v>82</v>
      </c>
      <c r="AL5">
        <v>1</v>
      </c>
    </row>
    <row r="6" spans="1:38" x14ac:dyDescent="0.3">
      <c r="A6" t="s">
        <v>71</v>
      </c>
      <c r="B6">
        <v>3965</v>
      </c>
      <c r="C6">
        <v>3</v>
      </c>
      <c r="D6" t="s">
        <v>87</v>
      </c>
      <c r="E6" t="s">
        <v>88</v>
      </c>
      <c r="F6">
        <v>82</v>
      </c>
      <c r="G6">
        <v>30.04</v>
      </c>
      <c r="H6">
        <v>99.31</v>
      </c>
      <c r="I6">
        <v>24.14</v>
      </c>
      <c r="J6">
        <v>79.83</v>
      </c>
      <c r="K6">
        <v>46</v>
      </c>
      <c r="T6">
        <v>3</v>
      </c>
      <c r="U6">
        <v>2</v>
      </c>
      <c r="V6" t="s">
        <v>74</v>
      </c>
      <c r="W6">
        <v>99</v>
      </c>
      <c r="X6">
        <v>7</v>
      </c>
      <c r="Y6">
        <v>6</v>
      </c>
      <c r="Z6" t="s">
        <v>89</v>
      </c>
      <c r="AA6" t="s">
        <v>90</v>
      </c>
      <c r="AB6" t="s">
        <v>77</v>
      </c>
      <c r="AC6" t="s">
        <v>78</v>
      </c>
      <c r="AD6" t="s">
        <v>79</v>
      </c>
      <c r="AG6" t="s">
        <v>91</v>
      </c>
      <c r="AH6">
        <v>0</v>
      </c>
      <c r="AI6">
        <v>0</v>
      </c>
      <c r="AJ6">
        <v>0</v>
      </c>
      <c r="AK6">
        <v>82</v>
      </c>
      <c r="AL6">
        <v>1</v>
      </c>
    </row>
    <row r="7" spans="1:38" x14ac:dyDescent="0.3">
      <c r="A7" t="s">
        <v>71</v>
      </c>
      <c r="B7">
        <v>3966</v>
      </c>
      <c r="C7">
        <v>1</v>
      </c>
      <c r="D7" t="s">
        <v>92</v>
      </c>
      <c r="E7" t="s">
        <v>93</v>
      </c>
      <c r="F7">
        <v>180</v>
      </c>
      <c r="G7">
        <v>22.56</v>
      </c>
      <c r="H7">
        <v>74.59</v>
      </c>
      <c r="I7">
        <v>18.079999999999998</v>
      </c>
      <c r="J7">
        <v>59.77</v>
      </c>
      <c r="K7">
        <v>180</v>
      </c>
      <c r="T7">
        <v>3</v>
      </c>
      <c r="U7">
        <v>1</v>
      </c>
      <c r="V7" t="s">
        <v>74</v>
      </c>
      <c r="W7">
        <v>74</v>
      </c>
      <c r="X7">
        <v>18</v>
      </c>
      <c r="Y7">
        <v>18</v>
      </c>
      <c r="Z7" t="s">
        <v>94</v>
      </c>
      <c r="AA7" t="s">
        <v>95</v>
      </c>
      <c r="AB7" t="s">
        <v>77</v>
      </c>
      <c r="AC7" t="s">
        <v>78</v>
      </c>
      <c r="AD7" t="s">
        <v>79</v>
      </c>
      <c r="AG7" t="s">
        <v>96</v>
      </c>
      <c r="AH7">
        <v>0</v>
      </c>
      <c r="AI7">
        <v>301</v>
      </c>
      <c r="AJ7">
        <v>23</v>
      </c>
      <c r="AK7">
        <v>62</v>
      </c>
      <c r="AL7">
        <v>0.34</v>
      </c>
    </row>
    <row r="8" spans="1:38" x14ac:dyDescent="0.3">
      <c r="A8" t="s">
        <v>71</v>
      </c>
      <c r="B8">
        <v>102363</v>
      </c>
      <c r="C8">
        <v>1</v>
      </c>
      <c r="D8" t="s">
        <v>97</v>
      </c>
      <c r="E8" t="s">
        <v>98</v>
      </c>
      <c r="F8">
        <v>18</v>
      </c>
      <c r="G8">
        <v>27.8</v>
      </c>
      <c r="H8">
        <v>91.92</v>
      </c>
      <c r="I8">
        <v>23.18</v>
      </c>
      <c r="J8">
        <v>76.63</v>
      </c>
      <c r="K8">
        <v>18</v>
      </c>
      <c r="T8">
        <v>3</v>
      </c>
      <c r="U8">
        <v>2</v>
      </c>
      <c r="V8" t="s">
        <v>83</v>
      </c>
      <c r="W8">
        <v>91</v>
      </c>
      <c r="X8">
        <v>10</v>
      </c>
      <c r="Y8">
        <v>10</v>
      </c>
      <c r="Z8" t="s">
        <v>99</v>
      </c>
      <c r="AA8" t="s">
        <v>100</v>
      </c>
      <c r="AB8" t="s">
        <v>77</v>
      </c>
      <c r="AC8" t="s">
        <v>78</v>
      </c>
      <c r="AD8" t="s">
        <v>79</v>
      </c>
      <c r="AG8" t="s">
        <v>101</v>
      </c>
      <c r="AH8">
        <v>0</v>
      </c>
      <c r="AI8">
        <v>302</v>
      </c>
      <c r="AJ8">
        <v>39</v>
      </c>
      <c r="AK8">
        <v>14</v>
      </c>
      <c r="AL8">
        <v>0.78</v>
      </c>
    </row>
    <row r="9" spans="1:38" x14ac:dyDescent="0.3">
      <c r="A9" t="s">
        <v>71</v>
      </c>
      <c r="B9">
        <v>141362</v>
      </c>
      <c r="C9">
        <v>1</v>
      </c>
      <c r="D9" t="s">
        <v>102</v>
      </c>
      <c r="E9" t="s">
        <v>103</v>
      </c>
      <c r="F9">
        <v>12</v>
      </c>
      <c r="G9">
        <v>21.36</v>
      </c>
      <c r="H9">
        <v>70.63</v>
      </c>
      <c r="I9">
        <v>18.04</v>
      </c>
      <c r="J9">
        <v>59.64</v>
      </c>
      <c r="K9">
        <v>4</v>
      </c>
      <c r="T9">
        <v>3</v>
      </c>
      <c r="U9">
        <v>1</v>
      </c>
      <c r="V9" t="s">
        <v>83</v>
      </c>
      <c r="W9">
        <v>70</v>
      </c>
      <c r="X9">
        <v>6</v>
      </c>
      <c r="Y9">
        <v>6</v>
      </c>
      <c r="Z9" t="s">
        <v>104</v>
      </c>
      <c r="AA9" t="s">
        <v>105</v>
      </c>
      <c r="AB9" t="s">
        <v>77</v>
      </c>
      <c r="AC9" t="s">
        <v>78</v>
      </c>
      <c r="AD9" t="s">
        <v>79</v>
      </c>
      <c r="AG9" t="s">
        <v>106</v>
      </c>
      <c r="AH9">
        <v>0</v>
      </c>
      <c r="AI9">
        <v>441</v>
      </c>
      <c r="AJ9">
        <v>72</v>
      </c>
      <c r="AK9">
        <v>12</v>
      </c>
      <c r="AL9">
        <v>1</v>
      </c>
    </row>
    <row r="10" spans="1:38" x14ac:dyDescent="0.3">
      <c r="A10" t="s">
        <v>71</v>
      </c>
      <c r="B10">
        <v>141362</v>
      </c>
      <c r="C10">
        <v>2</v>
      </c>
      <c r="D10" t="s">
        <v>102</v>
      </c>
      <c r="E10" t="s">
        <v>103</v>
      </c>
      <c r="F10">
        <v>12</v>
      </c>
      <c r="G10">
        <v>22.58</v>
      </c>
      <c r="H10">
        <v>74.66</v>
      </c>
      <c r="I10">
        <v>19.059999999999999</v>
      </c>
      <c r="J10">
        <v>63.04</v>
      </c>
      <c r="K10">
        <v>4</v>
      </c>
      <c r="T10">
        <v>3</v>
      </c>
      <c r="U10">
        <v>1</v>
      </c>
      <c r="V10" t="s">
        <v>83</v>
      </c>
      <c r="W10" t="s">
        <v>107</v>
      </c>
      <c r="X10">
        <v>6</v>
      </c>
      <c r="Y10">
        <v>6</v>
      </c>
      <c r="Z10" t="s">
        <v>104</v>
      </c>
      <c r="AA10" t="s">
        <v>105</v>
      </c>
      <c r="AB10" t="s">
        <v>77</v>
      </c>
      <c r="AC10" t="s">
        <v>78</v>
      </c>
      <c r="AD10" t="s">
        <v>79</v>
      </c>
      <c r="AG10" t="s">
        <v>106</v>
      </c>
      <c r="AH10">
        <v>0</v>
      </c>
      <c r="AI10">
        <v>441</v>
      </c>
      <c r="AJ10">
        <v>72</v>
      </c>
      <c r="AK10">
        <v>12</v>
      </c>
      <c r="AL10">
        <v>1</v>
      </c>
    </row>
    <row r="11" spans="1:38" x14ac:dyDescent="0.3">
      <c r="A11" t="s">
        <v>71</v>
      </c>
      <c r="B11">
        <v>141362</v>
      </c>
      <c r="C11">
        <v>3</v>
      </c>
      <c r="D11" t="s">
        <v>102</v>
      </c>
      <c r="E11" t="s">
        <v>103</v>
      </c>
      <c r="F11">
        <v>12</v>
      </c>
      <c r="G11">
        <v>22.85</v>
      </c>
      <c r="H11">
        <v>75.55</v>
      </c>
      <c r="I11">
        <v>19.29</v>
      </c>
      <c r="J11">
        <v>63.79</v>
      </c>
      <c r="K11">
        <v>4</v>
      </c>
      <c r="T11">
        <v>3</v>
      </c>
      <c r="U11">
        <v>1</v>
      </c>
      <c r="V11" t="s">
        <v>83</v>
      </c>
      <c r="W11" t="s">
        <v>108</v>
      </c>
      <c r="X11">
        <v>6</v>
      </c>
      <c r="Y11">
        <v>6</v>
      </c>
      <c r="Z11" t="s">
        <v>104</v>
      </c>
      <c r="AA11" t="s">
        <v>105</v>
      </c>
      <c r="AB11" t="s">
        <v>77</v>
      </c>
      <c r="AC11" t="s">
        <v>78</v>
      </c>
      <c r="AD11" t="s">
        <v>79</v>
      </c>
      <c r="AG11" t="s">
        <v>106</v>
      </c>
      <c r="AH11">
        <v>0</v>
      </c>
      <c r="AI11">
        <v>441</v>
      </c>
      <c r="AJ11">
        <v>72</v>
      </c>
      <c r="AK11">
        <v>12</v>
      </c>
      <c r="AL11">
        <v>1</v>
      </c>
    </row>
    <row r="12" spans="1:38" x14ac:dyDescent="0.3">
      <c r="A12" t="s">
        <v>71</v>
      </c>
      <c r="B12">
        <v>2732</v>
      </c>
      <c r="C12">
        <v>1</v>
      </c>
      <c r="D12" t="s">
        <v>109</v>
      </c>
      <c r="E12" t="s">
        <v>110</v>
      </c>
      <c r="F12">
        <v>457</v>
      </c>
      <c r="G12">
        <v>24.4</v>
      </c>
      <c r="H12">
        <v>80.69</v>
      </c>
      <c r="I12">
        <v>18.09</v>
      </c>
      <c r="J12">
        <v>59.82</v>
      </c>
      <c r="K12">
        <v>272</v>
      </c>
      <c r="T12">
        <v>3</v>
      </c>
      <c r="U12">
        <v>1</v>
      </c>
      <c r="V12" t="s">
        <v>83</v>
      </c>
      <c r="W12">
        <v>80</v>
      </c>
      <c r="X12">
        <v>20</v>
      </c>
      <c r="Y12">
        <v>12</v>
      </c>
      <c r="Z12" t="s">
        <v>111</v>
      </c>
      <c r="AA12" t="s">
        <v>112</v>
      </c>
      <c r="AB12" t="s">
        <v>77</v>
      </c>
      <c r="AC12" t="s">
        <v>78</v>
      </c>
      <c r="AD12" t="s">
        <v>79</v>
      </c>
      <c r="AG12" t="s">
        <v>113</v>
      </c>
      <c r="AH12">
        <v>0</v>
      </c>
      <c r="AI12">
        <v>473</v>
      </c>
      <c r="AJ12">
        <v>34</v>
      </c>
      <c r="AK12">
        <v>457</v>
      </c>
      <c r="AL12">
        <v>1</v>
      </c>
    </row>
    <row r="13" spans="1:38" x14ac:dyDescent="0.3">
      <c r="A13" t="s">
        <v>71</v>
      </c>
      <c r="B13">
        <v>2732</v>
      </c>
      <c r="C13">
        <v>2</v>
      </c>
      <c r="D13" t="s">
        <v>109</v>
      </c>
      <c r="E13" t="s">
        <v>110</v>
      </c>
      <c r="F13">
        <v>457</v>
      </c>
      <c r="G13">
        <v>29.11</v>
      </c>
      <c r="H13">
        <v>96.26</v>
      </c>
      <c r="I13">
        <v>22.44</v>
      </c>
      <c r="J13">
        <v>74.209999999999994</v>
      </c>
      <c r="K13">
        <v>38</v>
      </c>
      <c r="T13">
        <v>3</v>
      </c>
      <c r="U13">
        <v>2</v>
      </c>
      <c r="V13" t="s">
        <v>83</v>
      </c>
      <c r="W13">
        <v>96</v>
      </c>
      <c r="X13">
        <v>20</v>
      </c>
      <c r="Y13">
        <v>12</v>
      </c>
      <c r="Z13" t="s">
        <v>111</v>
      </c>
      <c r="AA13" t="s">
        <v>112</v>
      </c>
      <c r="AB13" t="s">
        <v>77</v>
      </c>
      <c r="AC13" t="s">
        <v>78</v>
      </c>
      <c r="AD13" t="s">
        <v>79</v>
      </c>
      <c r="AG13" t="s">
        <v>113</v>
      </c>
      <c r="AH13">
        <v>0</v>
      </c>
      <c r="AI13">
        <v>473</v>
      </c>
      <c r="AJ13">
        <v>34</v>
      </c>
      <c r="AK13">
        <v>457</v>
      </c>
      <c r="AL13">
        <v>1</v>
      </c>
    </row>
    <row r="14" spans="1:38" x14ac:dyDescent="0.3">
      <c r="A14" t="s">
        <v>71</v>
      </c>
      <c r="B14">
        <v>2732</v>
      </c>
      <c r="C14">
        <v>3</v>
      </c>
      <c r="D14" t="s">
        <v>109</v>
      </c>
      <c r="E14" t="s">
        <v>110</v>
      </c>
      <c r="F14">
        <v>457</v>
      </c>
      <c r="G14">
        <v>32.729999999999997</v>
      </c>
      <c r="H14">
        <v>108.2</v>
      </c>
      <c r="I14">
        <v>25.64</v>
      </c>
      <c r="J14">
        <v>84.78</v>
      </c>
      <c r="K14">
        <v>147</v>
      </c>
      <c r="T14">
        <v>3</v>
      </c>
      <c r="U14">
        <v>2</v>
      </c>
      <c r="V14" t="s">
        <v>83</v>
      </c>
      <c r="W14">
        <v>108</v>
      </c>
      <c r="X14">
        <v>20</v>
      </c>
      <c r="Y14">
        <v>12</v>
      </c>
      <c r="Z14" t="s">
        <v>111</v>
      </c>
      <c r="AA14" t="s">
        <v>112</v>
      </c>
      <c r="AB14" t="s">
        <v>77</v>
      </c>
      <c r="AC14" t="s">
        <v>78</v>
      </c>
      <c r="AD14" t="s">
        <v>79</v>
      </c>
      <c r="AG14" t="s">
        <v>113</v>
      </c>
      <c r="AH14">
        <v>0</v>
      </c>
      <c r="AI14">
        <v>473</v>
      </c>
      <c r="AJ14">
        <v>34</v>
      </c>
      <c r="AK14">
        <v>457</v>
      </c>
      <c r="AL14">
        <v>1</v>
      </c>
    </row>
    <row r="15" spans="1:38" x14ac:dyDescent="0.3">
      <c r="A15" t="s">
        <v>71</v>
      </c>
      <c r="B15">
        <v>102362</v>
      </c>
      <c r="C15">
        <v>1</v>
      </c>
      <c r="D15" t="s">
        <v>114</v>
      </c>
      <c r="E15" t="s">
        <v>98</v>
      </c>
      <c r="F15">
        <v>18</v>
      </c>
      <c r="G15">
        <v>27.8</v>
      </c>
      <c r="H15">
        <v>91.92</v>
      </c>
      <c r="I15">
        <v>23.18</v>
      </c>
      <c r="J15">
        <v>76.63</v>
      </c>
      <c r="K15">
        <v>18</v>
      </c>
      <c r="T15">
        <v>3</v>
      </c>
      <c r="U15">
        <v>2</v>
      </c>
      <c r="V15" t="s">
        <v>83</v>
      </c>
      <c r="W15">
        <v>91</v>
      </c>
      <c r="X15">
        <v>10</v>
      </c>
      <c r="Y15">
        <v>10</v>
      </c>
      <c r="Z15" t="s">
        <v>115</v>
      </c>
      <c r="AA15" t="s">
        <v>116</v>
      </c>
      <c r="AB15" t="s">
        <v>77</v>
      </c>
      <c r="AC15" t="s">
        <v>78</v>
      </c>
      <c r="AD15" t="s">
        <v>79</v>
      </c>
      <c r="AG15" t="s">
        <v>117</v>
      </c>
      <c r="AH15">
        <v>0</v>
      </c>
      <c r="AI15">
        <v>296</v>
      </c>
      <c r="AJ15">
        <v>38</v>
      </c>
      <c r="AK15">
        <v>14</v>
      </c>
      <c r="AL15">
        <v>0.78</v>
      </c>
    </row>
    <row r="16" spans="1:38" x14ac:dyDescent="0.3">
      <c r="A16" t="s">
        <v>71</v>
      </c>
      <c r="B16">
        <v>3962</v>
      </c>
      <c r="C16">
        <v>1</v>
      </c>
      <c r="D16" t="s">
        <v>118</v>
      </c>
      <c r="E16" t="s">
        <v>119</v>
      </c>
      <c r="F16">
        <v>220</v>
      </c>
      <c r="G16">
        <v>34.5</v>
      </c>
      <c r="H16">
        <v>114.06</v>
      </c>
      <c r="I16">
        <v>25.7</v>
      </c>
      <c r="J16">
        <v>84.99</v>
      </c>
      <c r="K16">
        <v>220</v>
      </c>
      <c r="T16">
        <v>3</v>
      </c>
      <c r="U16">
        <v>2</v>
      </c>
      <c r="V16" t="s">
        <v>74</v>
      </c>
      <c r="W16">
        <v>114</v>
      </c>
      <c r="X16">
        <v>14</v>
      </c>
      <c r="Y16">
        <v>7</v>
      </c>
      <c r="Z16" t="s">
        <v>120</v>
      </c>
      <c r="AA16" t="s">
        <v>121</v>
      </c>
      <c r="AB16" t="s">
        <v>77</v>
      </c>
      <c r="AC16" t="s">
        <v>78</v>
      </c>
      <c r="AD16" t="s">
        <v>79</v>
      </c>
      <c r="AG16" t="s">
        <v>122</v>
      </c>
      <c r="AH16">
        <v>0</v>
      </c>
      <c r="AI16">
        <v>257</v>
      </c>
      <c r="AJ16">
        <v>24</v>
      </c>
      <c r="AK16">
        <v>108</v>
      </c>
      <c r="AL16">
        <v>0.49</v>
      </c>
    </row>
    <row r="17" spans="1:38" x14ac:dyDescent="0.3">
      <c r="A17" t="s">
        <v>71</v>
      </c>
      <c r="B17">
        <v>27003</v>
      </c>
      <c r="C17">
        <v>1</v>
      </c>
      <c r="D17" t="s">
        <v>123</v>
      </c>
      <c r="E17" t="s">
        <v>124</v>
      </c>
      <c r="F17">
        <v>59</v>
      </c>
      <c r="G17">
        <v>31.8</v>
      </c>
      <c r="H17">
        <v>105.14</v>
      </c>
      <c r="I17">
        <v>25.63</v>
      </c>
      <c r="J17">
        <v>84.73</v>
      </c>
      <c r="K17">
        <v>16</v>
      </c>
      <c r="T17">
        <v>3</v>
      </c>
      <c r="U17">
        <v>2</v>
      </c>
      <c r="V17" t="s">
        <v>83</v>
      </c>
      <c r="W17" t="s">
        <v>125</v>
      </c>
      <c r="X17">
        <v>15</v>
      </c>
      <c r="Y17">
        <v>15</v>
      </c>
      <c r="Z17" t="s">
        <v>126</v>
      </c>
      <c r="AA17" t="s">
        <v>127</v>
      </c>
      <c r="AB17" t="s">
        <v>77</v>
      </c>
      <c r="AC17" t="s">
        <v>78</v>
      </c>
      <c r="AD17" t="s">
        <v>79</v>
      </c>
      <c r="AG17" t="s">
        <v>128</v>
      </c>
      <c r="AH17">
        <v>0</v>
      </c>
      <c r="AI17">
        <v>598</v>
      </c>
      <c r="AJ17">
        <v>80</v>
      </c>
      <c r="AK17">
        <v>78</v>
      </c>
      <c r="AL17">
        <v>1.32</v>
      </c>
    </row>
    <row r="18" spans="1:38" x14ac:dyDescent="0.3">
      <c r="A18" t="s">
        <v>71</v>
      </c>
      <c r="B18">
        <v>27003</v>
      </c>
      <c r="C18">
        <v>2</v>
      </c>
      <c r="D18" t="s">
        <v>123</v>
      </c>
      <c r="E18" t="s">
        <v>124</v>
      </c>
      <c r="F18">
        <v>59</v>
      </c>
      <c r="G18">
        <v>31.84</v>
      </c>
      <c r="H18">
        <v>105.27</v>
      </c>
      <c r="I18">
        <v>25.66</v>
      </c>
      <c r="J18">
        <v>84.84</v>
      </c>
      <c r="K18">
        <v>16</v>
      </c>
      <c r="T18">
        <v>3</v>
      </c>
      <c r="U18">
        <v>2</v>
      </c>
      <c r="V18" t="s">
        <v>83</v>
      </c>
      <c r="W18" t="s">
        <v>129</v>
      </c>
      <c r="X18">
        <v>15</v>
      </c>
      <c r="Y18">
        <v>15</v>
      </c>
      <c r="Z18" t="s">
        <v>126</v>
      </c>
      <c r="AA18" t="s">
        <v>127</v>
      </c>
      <c r="AB18" t="s">
        <v>77</v>
      </c>
      <c r="AC18" t="s">
        <v>78</v>
      </c>
      <c r="AD18" t="s">
        <v>79</v>
      </c>
      <c r="AG18" t="s">
        <v>128</v>
      </c>
      <c r="AH18">
        <v>0</v>
      </c>
      <c r="AI18">
        <v>598</v>
      </c>
      <c r="AJ18">
        <v>80</v>
      </c>
      <c r="AK18">
        <v>78</v>
      </c>
      <c r="AL18">
        <v>1.32</v>
      </c>
    </row>
    <row r="19" spans="1:38" x14ac:dyDescent="0.3">
      <c r="A19" t="s">
        <v>71</v>
      </c>
      <c r="B19">
        <v>27003</v>
      </c>
      <c r="C19">
        <v>3</v>
      </c>
      <c r="D19" t="s">
        <v>123</v>
      </c>
      <c r="E19" t="s">
        <v>124</v>
      </c>
      <c r="F19">
        <v>59</v>
      </c>
      <c r="G19">
        <v>31.88</v>
      </c>
      <c r="H19">
        <v>105.42</v>
      </c>
      <c r="I19">
        <v>25.7</v>
      </c>
      <c r="J19">
        <v>84.96</v>
      </c>
      <c r="K19">
        <v>11</v>
      </c>
      <c r="T19">
        <v>3</v>
      </c>
      <c r="U19">
        <v>2</v>
      </c>
      <c r="V19" t="s">
        <v>83</v>
      </c>
      <c r="W19" t="s">
        <v>130</v>
      </c>
      <c r="X19">
        <v>15</v>
      </c>
      <c r="Y19">
        <v>15</v>
      </c>
      <c r="Z19" t="s">
        <v>126</v>
      </c>
      <c r="AA19" t="s">
        <v>127</v>
      </c>
      <c r="AB19" t="s">
        <v>77</v>
      </c>
      <c r="AC19" t="s">
        <v>78</v>
      </c>
      <c r="AD19" t="s">
        <v>79</v>
      </c>
      <c r="AG19" t="s">
        <v>128</v>
      </c>
      <c r="AH19">
        <v>0</v>
      </c>
      <c r="AI19">
        <v>598</v>
      </c>
      <c r="AJ19">
        <v>80</v>
      </c>
      <c r="AK19">
        <v>78</v>
      </c>
      <c r="AL19">
        <v>1.32</v>
      </c>
    </row>
    <row r="20" spans="1:38" x14ac:dyDescent="0.3">
      <c r="A20" t="s">
        <v>71</v>
      </c>
      <c r="B20">
        <v>27003</v>
      </c>
      <c r="C20">
        <v>4</v>
      </c>
      <c r="D20" t="s">
        <v>123</v>
      </c>
      <c r="E20" t="s">
        <v>124</v>
      </c>
      <c r="F20">
        <v>59</v>
      </c>
      <c r="G20">
        <v>31.87</v>
      </c>
      <c r="H20">
        <v>105.38</v>
      </c>
      <c r="I20">
        <v>25.69</v>
      </c>
      <c r="J20">
        <v>84.93</v>
      </c>
      <c r="K20">
        <v>8</v>
      </c>
      <c r="T20">
        <v>3</v>
      </c>
      <c r="U20">
        <v>2</v>
      </c>
      <c r="V20" t="s">
        <v>83</v>
      </c>
      <c r="W20" t="s">
        <v>131</v>
      </c>
      <c r="X20">
        <v>15</v>
      </c>
      <c r="Y20">
        <v>15</v>
      </c>
      <c r="Z20" t="s">
        <v>126</v>
      </c>
      <c r="AA20" t="s">
        <v>127</v>
      </c>
      <c r="AB20" t="s">
        <v>77</v>
      </c>
      <c r="AC20" t="s">
        <v>78</v>
      </c>
      <c r="AD20" t="s">
        <v>79</v>
      </c>
      <c r="AG20" t="s">
        <v>128</v>
      </c>
      <c r="AH20">
        <v>0</v>
      </c>
      <c r="AI20">
        <v>598</v>
      </c>
      <c r="AJ20">
        <v>80</v>
      </c>
      <c r="AK20">
        <v>78</v>
      </c>
      <c r="AL20">
        <v>1.32</v>
      </c>
    </row>
    <row r="21" spans="1:38" x14ac:dyDescent="0.3">
      <c r="A21" t="s">
        <v>71</v>
      </c>
      <c r="B21">
        <v>27003</v>
      </c>
      <c r="C21">
        <v>5</v>
      </c>
      <c r="D21" t="s">
        <v>123</v>
      </c>
      <c r="E21" t="s">
        <v>124</v>
      </c>
      <c r="F21">
        <v>59</v>
      </c>
      <c r="G21">
        <v>39.78</v>
      </c>
      <c r="H21">
        <v>131.51</v>
      </c>
      <c r="I21">
        <v>32.06</v>
      </c>
      <c r="J21">
        <v>105.99</v>
      </c>
      <c r="K21">
        <v>8</v>
      </c>
      <c r="T21">
        <v>3</v>
      </c>
      <c r="U21">
        <v>2</v>
      </c>
      <c r="V21" t="s">
        <v>83</v>
      </c>
      <c r="W21">
        <v>131</v>
      </c>
      <c r="X21">
        <v>15</v>
      </c>
      <c r="Y21">
        <v>15</v>
      </c>
      <c r="Z21" t="s">
        <v>126</v>
      </c>
      <c r="AA21" t="s">
        <v>127</v>
      </c>
      <c r="AB21" t="s">
        <v>77</v>
      </c>
      <c r="AC21" t="s">
        <v>78</v>
      </c>
      <c r="AD21" t="s">
        <v>79</v>
      </c>
      <c r="AG21" t="s">
        <v>128</v>
      </c>
      <c r="AH21">
        <v>0</v>
      </c>
      <c r="AI21">
        <v>598</v>
      </c>
      <c r="AJ21">
        <v>80</v>
      </c>
      <c r="AK21">
        <v>78</v>
      </c>
      <c r="AL21">
        <v>1.32</v>
      </c>
    </row>
    <row r="22" spans="1:38" x14ac:dyDescent="0.3">
      <c r="A22" t="s">
        <v>71</v>
      </c>
      <c r="B22">
        <v>136526</v>
      </c>
      <c r="C22">
        <v>1</v>
      </c>
      <c r="D22" t="s">
        <v>132</v>
      </c>
      <c r="E22" t="s">
        <v>133</v>
      </c>
      <c r="F22">
        <v>916</v>
      </c>
      <c r="G22">
        <v>24.09</v>
      </c>
      <c r="H22">
        <v>79.650000000000006</v>
      </c>
      <c r="I22">
        <v>18.14</v>
      </c>
      <c r="J22">
        <v>59.97</v>
      </c>
      <c r="K22">
        <v>289</v>
      </c>
      <c r="T22">
        <v>3</v>
      </c>
      <c r="U22">
        <v>2</v>
      </c>
      <c r="V22" t="s">
        <v>83</v>
      </c>
      <c r="W22" t="s">
        <v>134</v>
      </c>
      <c r="X22">
        <v>20</v>
      </c>
      <c r="Y22">
        <v>8</v>
      </c>
      <c r="Z22" t="s">
        <v>135</v>
      </c>
      <c r="AA22" t="s">
        <v>136</v>
      </c>
      <c r="AB22" t="s">
        <v>77</v>
      </c>
      <c r="AC22" t="s">
        <v>78</v>
      </c>
      <c r="AD22" t="s">
        <v>79</v>
      </c>
      <c r="AG22" t="s">
        <v>137</v>
      </c>
      <c r="AH22">
        <v>0</v>
      </c>
      <c r="AI22">
        <v>0</v>
      </c>
      <c r="AJ22">
        <v>0</v>
      </c>
      <c r="AK22">
        <v>1105</v>
      </c>
      <c r="AL22">
        <v>1.21</v>
      </c>
    </row>
    <row r="23" spans="1:38" x14ac:dyDescent="0.3">
      <c r="A23" t="s">
        <v>71</v>
      </c>
      <c r="B23">
        <v>136526</v>
      </c>
      <c r="C23">
        <v>2</v>
      </c>
      <c r="D23" t="s">
        <v>132</v>
      </c>
      <c r="E23" t="s">
        <v>133</v>
      </c>
      <c r="F23">
        <v>916</v>
      </c>
      <c r="G23">
        <v>24.07</v>
      </c>
      <c r="H23">
        <v>79.59</v>
      </c>
      <c r="I23">
        <v>18.14</v>
      </c>
      <c r="J23">
        <v>59.99</v>
      </c>
      <c r="K23">
        <v>276</v>
      </c>
      <c r="T23">
        <v>3</v>
      </c>
      <c r="U23">
        <v>2</v>
      </c>
      <c r="V23" t="s">
        <v>83</v>
      </c>
      <c r="W23" t="s">
        <v>138</v>
      </c>
      <c r="X23">
        <v>20</v>
      </c>
      <c r="Y23">
        <v>8</v>
      </c>
      <c r="Z23" t="s">
        <v>135</v>
      </c>
      <c r="AA23" t="s">
        <v>136</v>
      </c>
      <c r="AB23" t="s">
        <v>77</v>
      </c>
      <c r="AC23" t="s">
        <v>78</v>
      </c>
      <c r="AD23" t="s">
        <v>79</v>
      </c>
      <c r="AG23" t="s">
        <v>137</v>
      </c>
      <c r="AH23">
        <v>0</v>
      </c>
      <c r="AI23">
        <v>0</v>
      </c>
      <c r="AJ23">
        <v>0</v>
      </c>
      <c r="AK23">
        <v>1105</v>
      </c>
      <c r="AL23">
        <v>1.21</v>
      </c>
    </row>
    <row r="24" spans="1:38" x14ac:dyDescent="0.3">
      <c r="A24" t="s">
        <v>71</v>
      </c>
      <c r="B24">
        <v>136526</v>
      </c>
      <c r="C24">
        <v>3</v>
      </c>
      <c r="D24" t="s">
        <v>132</v>
      </c>
      <c r="E24" t="s">
        <v>133</v>
      </c>
      <c r="F24">
        <v>916</v>
      </c>
      <c r="G24">
        <v>33.61</v>
      </c>
      <c r="H24">
        <v>111.14</v>
      </c>
      <c r="I24">
        <v>25.7</v>
      </c>
      <c r="J24">
        <v>84.98</v>
      </c>
      <c r="K24">
        <v>351</v>
      </c>
      <c r="T24">
        <v>3</v>
      </c>
      <c r="U24">
        <v>2</v>
      </c>
      <c r="V24" t="s">
        <v>83</v>
      </c>
      <c r="W24" t="s">
        <v>139</v>
      </c>
      <c r="X24">
        <v>20</v>
      </c>
      <c r="Y24">
        <v>8</v>
      </c>
      <c r="Z24" t="s">
        <v>135</v>
      </c>
      <c r="AA24" t="s">
        <v>136</v>
      </c>
      <c r="AB24" t="s">
        <v>77</v>
      </c>
      <c r="AC24" t="s">
        <v>78</v>
      </c>
      <c r="AD24" t="s">
        <v>79</v>
      </c>
      <c r="AG24" t="s">
        <v>137</v>
      </c>
      <c r="AH24">
        <v>0</v>
      </c>
      <c r="AI24">
        <v>0</v>
      </c>
      <c r="AJ24">
        <v>0</v>
      </c>
      <c r="AK24">
        <v>1105</v>
      </c>
      <c r="AL24">
        <v>1.21</v>
      </c>
    </row>
    <row r="25" spans="1:38" x14ac:dyDescent="0.3">
      <c r="A25" t="s">
        <v>71</v>
      </c>
      <c r="B25">
        <v>2730</v>
      </c>
      <c r="C25">
        <v>1</v>
      </c>
      <c r="D25" t="s">
        <v>140</v>
      </c>
      <c r="E25" t="s">
        <v>141</v>
      </c>
      <c r="F25">
        <v>416</v>
      </c>
      <c r="G25">
        <v>19.84</v>
      </c>
      <c r="H25">
        <v>65.61</v>
      </c>
      <c r="I25">
        <v>15.2</v>
      </c>
      <c r="J25">
        <v>50.28</v>
      </c>
      <c r="K25">
        <v>124</v>
      </c>
      <c r="T25">
        <v>2</v>
      </c>
      <c r="U25">
        <v>1</v>
      </c>
      <c r="V25" t="s">
        <v>74</v>
      </c>
      <c r="W25">
        <v>65</v>
      </c>
      <c r="X25">
        <v>15</v>
      </c>
      <c r="Y25">
        <v>7</v>
      </c>
      <c r="Z25" t="s">
        <v>142</v>
      </c>
      <c r="AA25" t="s">
        <v>143</v>
      </c>
      <c r="AB25" t="s">
        <v>77</v>
      </c>
      <c r="AC25" t="s">
        <v>78</v>
      </c>
      <c r="AD25" t="s">
        <v>79</v>
      </c>
      <c r="AG25" t="s">
        <v>144</v>
      </c>
      <c r="AH25">
        <v>0</v>
      </c>
      <c r="AI25">
        <v>296</v>
      </c>
      <c r="AJ25">
        <v>45</v>
      </c>
      <c r="AK25">
        <v>416</v>
      </c>
      <c r="AL25">
        <v>1</v>
      </c>
    </row>
    <row r="26" spans="1:38" x14ac:dyDescent="0.3">
      <c r="A26" t="s">
        <v>71</v>
      </c>
      <c r="B26">
        <v>2730</v>
      </c>
      <c r="C26">
        <v>2</v>
      </c>
      <c r="D26" t="s">
        <v>140</v>
      </c>
      <c r="E26" t="s">
        <v>141</v>
      </c>
      <c r="F26">
        <v>416</v>
      </c>
      <c r="G26">
        <v>21.16</v>
      </c>
      <c r="H26">
        <v>69.98</v>
      </c>
      <c r="I26">
        <v>16.22</v>
      </c>
      <c r="J26">
        <v>53.64</v>
      </c>
      <c r="K26">
        <v>142</v>
      </c>
      <c r="T26">
        <v>3</v>
      </c>
      <c r="U26">
        <v>1</v>
      </c>
      <c r="V26" t="s">
        <v>74</v>
      </c>
      <c r="W26">
        <v>69</v>
      </c>
      <c r="X26">
        <v>15</v>
      </c>
      <c r="Y26">
        <v>7</v>
      </c>
      <c r="Z26" t="s">
        <v>142</v>
      </c>
      <c r="AA26" t="s">
        <v>143</v>
      </c>
      <c r="AB26" t="s">
        <v>77</v>
      </c>
      <c r="AC26" t="s">
        <v>78</v>
      </c>
      <c r="AD26" t="s">
        <v>79</v>
      </c>
      <c r="AG26" t="s">
        <v>144</v>
      </c>
      <c r="AH26">
        <v>0</v>
      </c>
      <c r="AI26">
        <v>296</v>
      </c>
      <c r="AJ26">
        <v>45</v>
      </c>
      <c r="AK26">
        <v>416</v>
      </c>
      <c r="AL26">
        <v>1</v>
      </c>
    </row>
    <row r="27" spans="1:38" x14ac:dyDescent="0.3">
      <c r="A27" t="s">
        <v>71</v>
      </c>
      <c r="B27">
        <v>2730</v>
      </c>
      <c r="C27">
        <v>3</v>
      </c>
      <c r="D27" t="s">
        <v>140</v>
      </c>
      <c r="E27" t="s">
        <v>141</v>
      </c>
      <c r="F27">
        <v>416</v>
      </c>
      <c r="G27">
        <v>26.35</v>
      </c>
      <c r="H27">
        <v>87.13</v>
      </c>
      <c r="I27">
        <v>20.2</v>
      </c>
      <c r="J27">
        <v>66.78</v>
      </c>
      <c r="K27">
        <v>150</v>
      </c>
      <c r="T27">
        <v>3</v>
      </c>
      <c r="U27">
        <v>1</v>
      </c>
      <c r="V27" t="s">
        <v>74</v>
      </c>
      <c r="W27">
        <v>87</v>
      </c>
      <c r="X27">
        <v>15</v>
      </c>
      <c r="Y27">
        <v>7</v>
      </c>
      <c r="Z27" t="s">
        <v>142</v>
      </c>
      <c r="AA27" t="s">
        <v>143</v>
      </c>
      <c r="AB27" t="s">
        <v>77</v>
      </c>
      <c r="AC27" t="s">
        <v>78</v>
      </c>
      <c r="AD27" t="s">
        <v>79</v>
      </c>
      <c r="AG27" t="s">
        <v>144</v>
      </c>
      <c r="AH27">
        <v>0</v>
      </c>
      <c r="AI27">
        <v>296</v>
      </c>
      <c r="AJ27">
        <v>45</v>
      </c>
      <c r="AK27">
        <v>416</v>
      </c>
      <c r="AL27">
        <v>1</v>
      </c>
    </row>
    <row r="28" spans="1:38" x14ac:dyDescent="0.3">
      <c r="A28" t="s">
        <v>71</v>
      </c>
      <c r="B28">
        <v>102364</v>
      </c>
      <c r="C28">
        <v>1</v>
      </c>
      <c r="D28" t="s">
        <v>145</v>
      </c>
      <c r="E28" t="s">
        <v>146</v>
      </c>
      <c r="F28">
        <v>18</v>
      </c>
      <c r="G28">
        <v>24.4</v>
      </c>
      <c r="H28">
        <v>80.69</v>
      </c>
      <c r="I28">
        <v>20.13</v>
      </c>
      <c r="J28">
        <v>66.56</v>
      </c>
      <c r="K28">
        <v>18</v>
      </c>
      <c r="T28">
        <v>3</v>
      </c>
      <c r="U28">
        <v>2</v>
      </c>
      <c r="V28" t="s">
        <v>83</v>
      </c>
      <c r="W28">
        <v>80</v>
      </c>
      <c r="X28">
        <v>10</v>
      </c>
      <c r="Y28">
        <v>10</v>
      </c>
      <c r="Z28" t="s">
        <v>147</v>
      </c>
      <c r="AA28" t="s">
        <v>148</v>
      </c>
      <c r="AB28" t="s">
        <v>77</v>
      </c>
      <c r="AC28" t="s">
        <v>78</v>
      </c>
      <c r="AD28" t="s">
        <v>79</v>
      </c>
      <c r="AG28" t="s">
        <v>149</v>
      </c>
      <c r="AH28">
        <v>0</v>
      </c>
      <c r="AI28">
        <v>380</v>
      </c>
      <c r="AJ28">
        <v>45</v>
      </c>
      <c r="AK28">
        <v>12</v>
      </c>
      <c r="AL28">
        <v>0.67</v>
      </c>
    </row>
    <row r="29" spans="1:38" x14ac:dyDescent="0.3">
      <c r="A29" t="s">
        <v>71</v>
      </c>
      <c r="B29">
        <v>19020</v>
      </c>
      <c r="C29">
        <v>1</v>
      </c>
      <c r="D29" t="s">
        <v>150</v>
      </c>
      <c r="E29" t="s">
        <v>151</v>
      </c>
      <c r="F29">
        <v>77</v>
      </c>
      <c r="G29">
        <v>20.85</v>
      </c>
      <c r="H29">
        <v>68.930000000000007</v>
      </c>
      <c r="I29">
        <v>15.84</v>
      </c>
      <c r="J29">
        <v>52.37</v>
      </c>
      <c r="K29">
        <v>1</v>
      </c>
      <c r="T29">
        <v>3</v>
      </c>
      <c r="U29">
        <v>1</v>
      </c>
      <c r="V29" t="s">
        <v>83</v>
      </c>
      <c r="W29">
        <v>68</v>
      </c>
      <c r="X29">
        <v>13</v>
      </c>
      <c r="Y29">
        <v>13</v>
      </c>
      <c r="Z29" t="s">
        <v>152</v>
      </c>
      <c r="AA29" t="s">
        <v>153</v>
      </c>
      <c r="AB29" t="s">
        <v>77</v>
      </c>
      <c r="AC29" t="s">
        <v>78</v>
      </c>
      <c r="AD29" t="s">
        <v>79</v>
      </c>
      <c r="AG29" t="s">
        <v>154</v>
      </c>
      <c r="AH29">
        <v>0</v>
      </c>
      <c r="AI29">
        <v>543</v>
      </c>
      <c r="AJ29">
        <v>68</v>
      </c>
      <c r="AK29">
        <v>101</v>
      </c>
      <c r="AL29">
        <v>1.31</v>
      </c>
    </row>
    <row r="30" spans="1:38" x14ac:dyDescent="0.3">
      <c r="A30" t="s">
        <v>71</v>
      </c>
      <c r="B30">
        <v>19020</v>
      </c>
      <c r="C30">
        <v>2</v>
      </c>
      <c r="D30" t="s">
        <v>150</v>
      </c>
      <c r="E30" t="s">
        <v>151</v>
      </c>
      <c r="F30">
        <v>77</v>
      </c>
      <c r="G30">
        <v>27.09</v>
      </c>
      <c r="H30">
        <v>89.56</v>
      </c>
      <c r="I30">
        <v>20.58</v>
      </c>
      <c r="J30">
        <v>68.040000000000006</v>
      </c>
      <c r="K30">
        <v>1</v>
      </c>
      <c r="T30">
        <v>3</v>
      </c>
      <c r="U30">
        <v>2</v>
      </c>
      <c r="V30" t="s">
        <v>83</v>
      </c>
      <c r="W30" t="s">
        <v>155</v>
      </c>
      <c r="X30">
        <v>13</v>
      </c>
      <c r="Y30">
        <v>13</v>
      </c>
      <c r="Z30" t="s">
        <v>152</v>
      </c>
      <c r="AA30" t="s">
        <v>153</v>
      </c>
      <c r="AB30" t="s">
        <v>77</v>
      </c>
      <c r="AC30" t="s">
        <v>78</v>
      </c>
      <c r="AD30" t="s">
        <v>79</v>
      </c>
      <c r="AG30" t="s">
        <v>154</v>
      </c>
      <c r="AH30">
        <v>0</v>
      </c>
      <c r="AI30">
        <v>543</v>
      </c>
      <c r="AJ30">
        <v>68</v>
      </c>
      <c r="AK30">
        <v>101</v>
      </c>
      <c r="AL30">
        <v>1.31</v>
      </c>
    </row>
    <row r="31" spans="1:38" x14ac:dyDescent="0.3">
      <c r="A31" t="s">
        <v>71</v>
      </c>
      <c r="B31">
        <v>19020</v>
      </c>
      <c r="C31">
        <v>3</v>
      </c>
      <c r="D31" t="s">
        <v>150</v>
      </c>
      <c r="E31" t="s">
        <v>151</v>
      </c>
      <c r="F31">
        <v>77</v>
      </c>
      <c r="G31">
        <v>27.73</v>
      </c>
      <c r="H31">
        <v>91.67</v>
      </c>
      <c r="I31">
        <v>21.06</v>
      </c>
      <c r="J31">
        <v>69.650000000000006</v>
      </c>
      <c r="K31">
        <v>1</v>
      </c>
      <c r="T31">
        <v>3</v>
      </c>
      <c r="U31">
        <v>2</v>
      </c>
      <c r="V31" t="s">
        <v>83</v>
      </c>
      <c r="W31" t="s">
        <v>156</v>
      </c>
      <c r="X31">
        <v>13</v>
      </c>
      <c r="Y31">
        <v>13</v>
      </c>
      <c r="Z31" t="s">
        <v>152</v>
      </c>
      <c r="AA31" t="s">
        <v>153</v>
      </c>
      <c r="AB31" t="s">
        <v>77</v>
      </c>
      <c r="AC31" t="s">
        <v>78</v>
      </c>
      <c r="AD31" t="s">
        <v>79</v>
      </c>
      <c r="AG31" t="s">
        <v>154</v>
      </c>
      <c r="AH31">
        <v>0</v>
      </c>
      <c r="AI31">
        <v>543</v>
      </c>
      <c r="AJ31">
        <v>68</v>
      </c>
      <c r="AK31">
        <v>101</v>
      </c>
      <c r="AL31">
        <v>1.31</v>
      </c>
    </row>
    <row r="32" spans="1:38" x14ac:dyDescent="0.3">
      <c r="A32" t="s">
        <v>71</v>
      </c>
      <c r="B32">
        <v>19020</v>
      </c>
      <c r="C32">
        <v>4</v>
      </c>
      <c r="D32" t="s">
        <v>150</v>
      </c>
      <c r="E32" t="s">
        <v>151</v>
      </c>
      <c r="F32">
        <v>77</v>
      </c>
      <c r="G32">
        <v>27.98</v>
      </c>
      <c r="H32">
        <v>92.52</v>
      </c>
      <c r="I32">
        <v>21.26</v>
      </c>
      <c r="J32">
        <v>70.290000000000006</v>
      </c>
      <c r="K32">
        <v>11</v>
      </c>
      <c r="T32">
        <v>3</v>
      </c>
      <c r="U32">
        <v>2</v>
      </c>
      <c r="V32" t="s">
        <v>83</v>
      </c>
      <c r="W32" t="s">
        <v>157</v>
      </c>
      <c r="X32">
        <v>13</v>
      </c>
      <c r="Y32">
        <v>13</v>
      </c>
      <c r="Z32" t="s">
        <v>152</v>
      </c>
      <c r="AA32" t="s">
        <v>153</v>
      </c>
      <c r="AB32" t="s">
        <v>77</v>
      </c>
      <c r="AC32" t="s">
        <v>78</v>
      </c>
      <c r="AD32" t="s">
        <v>79</v>
      </c>
      <c r="AG32" t="s">
        <v>154</v>
      </c>
      <c r="AH32">
        <v>0</v>
      </c>
      <c r="AI32">
        <v>543</v>
      </c>
      <c r="AJ32">
        <v>68</v>
      </c>
      <c r="AK32">
        <v>101</v>
      </c>
      <c r="AL32">
        <v>1.31</v>
      </c>
    </row>
    <row r="33" spans="1:38" x14ac:dyDescent="0.3">
      <c r="A33" t="s">
        <v>71</v>
      </c>
      <c r="B33">
        <v>19020</v>
      </c>
      <c r="C33">
        <v>5</v>
      </c>
      <c r="D33" t="s">
        <v>150</v>
      </c>
      <c r="E33" t="s">
        <v>151</v>
      </c>
      <c r="F33">
        <v>77</v>
      </c>
      <c r="G33">
        <v>28.08</v>
      </c>
      <c r="H33">
        <v>92.84</v>
      </c>
      <c r="I33">
        <v>21.33</v>
      </c>
      <c r="J33">
        <v>70.540000000000006</v>
      </c>
      <c r="K33">
        <v>10</v>
      </c>
      <c r="T33">
        <v>3</v>
      </c>
      <c r="U33">
        <v>2</v>
      </c>
      <c r="V33" t="s">
        <v>83</v>
      </c>
      <c r="W33">
        <v>92</v>
      </c>
      <c r="X33">
        <v>13</v>
      </c>
      <c r="Y33">
        <v>13</v>
      </c>
      <c r="Z33" t="s">
        <v>152</v>
      </c>
      <c r="AA33" t="s">
        <v>153</v>
      </c>
      <c r="AB33" t="s">
        <v>77</v>
      </c>
      <c r="AC33" t="s">
        <v>78</v>
      </c>
      <c r="AD33" t="s">
        <v>79</v>
      </c>
      <c r="AG33" t="s">
        <v>154</v>
      </c>
      <c r="AH33">
        <v>0</v>
      </c>
      <c r="AI33">
        <v>543</v>
      </c>
      <c r="AJ33">
        <v>68</v>
      </c>
      <c r="AK33">
        <v>101</v>
      </c>
      <c r="AL33">
        <v>1.31</v>
      </c>
    </row>
    <row r="34" spans="1:38" x14ac:dyDescent="0.3">
      <c r="A34" t="s">
        <v>71</v>
      </c>
      <c r="B34">
        <v>19020</v>
      </c>
      <c r="C34">
        <v>6</v>
      </c>
      <c r="D34" t="s">
        <v>150</v>
      </c>
      <c r="E34" t="s">
        <v>151</v>
      </c>
      <c r="F34">
        <v>77</v>
      </c>
      <c r="G34">
        <v>32.83</v>
      </c>
      <c r="H34">
        <v>108.54</v>
      </c>
      <c r="I34">
        <v>24.94</v>
      </c>
      <c r="J34">
        <v>82.47</v>
      </c>
      <c r="K34">
        <v>11</v>
      </c>
      <c r="T34">
        <v>3</v>
      </c>
      <c r="U34">
        <v>2</v>
      </c>
      <c r="V34" t="s">
        <v>83</v>
      </c>
      <c r="W34" t="s">
        <v>158</v>
      </c>
      <c r="X34">
        <v>13</v>
      </c>
      <c r="Y34">
        <v>13</v>
      </c>
      <c r="Z34" t="s">
        <v>152</v>
      </c>
      <c r="AA34" t="s">
        <v>153</v>
      </c>
      <c r="AB34" t="s">
        <v>77</v>
      </c>
      <c r="AC34" t="s">
        <v>78</v>
      </c>
      <c r="AD34" t="s">
        <v>79</v>
      </c>
      <c r="AG34" t="s">
        <v>154</v>
      </c>
      <c r="AH34">
        <v>0</v>
      </c>
      <c r="AI34">
        <v>543</v>
      </c>
      <c r="AJ34">
        <v>68</v>
      </c>
      <c r="AK34">
        <v>101</v>
      </c>
      <c r="AL34">
        <v>1.31</v>
      </c>
    </row>
    <row r="35" spans="1:38" x14ac:dyDescent="0.3">
      <c r="A35" t="s">
        <v>71</v>
      </c>
      <c r="B35">
        <v>19020</v>
      </c>
      <c r="C35">
        <v>7</v>
      </c>
      <c r="D35" t="s">
        <v>150</v>
      </c>
      <c r="E35" t="s">
        <v>151</v>
      </c>
      <c r="F35">
        <v>77</v>
      </c>
      <c r="G35">
        <v>33.11</v>
      </c>
      <c r="H35">
        <v>109.48</v>
      </c>
      <c r="I35">
        <v>25.16</v>
      </c>
      <c r="J35">
        <v>83.18</v>
      </c>
      <c r="K35">
        <v>10</v>
      </c>
      <c r="T35">
        <v>3</v>
      </c>
      <c r="U35">
        <v>2</v>
      </c>
      <c r="V35" t="s">
        <v>83</v>
      </c>
      <c r="W35" t="s">
        <v>159</v>
      </c>
      <c r="X35">
        <v>13</v>
      </c>
      <c r="Y35">
        <v>13</v>
      </c>
      <c r="Z35" t="s">
        <v>152</v>
      </c>
      <c r="AA35" t="s">
        <v>153</v>
      </c>
      <c r="AB35" t="s">
        <v>77</v>
      </c>
      <c r="AC35" t="s">
        <v>78</v>
      </c>
      <c r="AD35" t="s">
        <v>79</v>
      </c>
      <c r="AG35" t="s">
        <v>154</v>
      </c>
      <c r="AH35">
        <v>0</v>
      </c>
      <c r="AI35">
        <v>543</v>
      </c>
      <c r="AJ35">
        <v>68</v>
      </c>
      <c r="AK35">
        <v>101</v>
      </c>
      <c r="AL35">
        <v>1.31</v>
      </c>
    </row>
    <row r="36" spans="1:38" x14ac:dyDescent="0.3">
      <c r="A36" t="s">
        <v>71</v>
      </c>
      <c r="B36">
        <v>19020</v>
      </c>
      <c r="C36">
        <v>8</v>
      </c>
      <c r="D36" t="s">
        <v>150</v>
      </c>
      <c r="E36" t="s">
        <v>151</v>
      </c>
      <c r="F36">
        <v>77</v>
      </c>
      <c r="G36">
        <v>33.57</v>
      </c>
      <c r="H36">
        <v>111</v>
      </c>
      <c r="I36">
        <v>25.51</v>
      </c>
      <c r="J36">
        <v>84.34</v>
      </c>
      <c r="K36">
        <v>11</v>
      </c>
      <c r="T36">
        <v>3</v>
      </c>
      <c r="U36">
        <v>2</v>
      </c>
      <c r="V36" t="s">
        <v>83</v>
      </c>
      <c r="W36" t="s">
        <v>160</v>
      </c>
      <c r="X36">
        <v>13</v>
      </c>
      <c r="Y36">
        <v>13</v>
      </c>
      <c r="Z36" t="s">
        <v>152</v>
      </c>
      <c r="AA36" t="s">
        <v>153</v>
      </c>
      <c r="AB36" t="s">
        <v>77</v>
      </c>
      <c r="AC36" t="s">
        <v>78</v>
      </c>
      <c r="AD36" t="s">
        <v>79</v>
      </c>
      <c r="AG36" t="s">
        <v>154</v>
      </c>
      <c r="AH36">
        <v>0</v>
      </c>
      <c r="AI36">
        <v>543</v>
      </c>
      <c r="AJ36">
        <v>68</v>
      </c>
      <c r="AK36">
        <v>101</v>
      </c>
      <c r="AL36">
        <v>1.31</v>
      </c>
    </row>
    <row r="37" spans="1:38" x14ac:dyDescent="0.3">
      <c r="A37" t="s">
        <v>71</v>
      </c>
      <c r="B37">
        <v>19020</v>
      </c>
      <c r="C37">
        <v>9</v>
      </c>
      <c r="D37" t="s">
        <v>150</v>
      </c>
      <c r="E37" t="s">
        <v>151</v>
      </c>
      <c r="F37">
        <v>77</v>
      </c>
      <c r="G37">
        <v>33.68</v>
      </c>
      <c r="H37">
        <v>111.37</v>
      </c>
      <c r="I37">
        <v>25.59</v>
      </c>
      <c r="J37">
        <v>84.62</v>
      </c>
      <c r="K37">
        <v>11</v>
      </c>
      <c r="T37">
        <v>3</v>
      </c>
      <c r="U37">
        <v>2</v>
      </c>
      <c r="V37" t="s">
        <v>83</v>
      </c>
      <c r="W37" t="s">
        <v>161</v>
      </c>
      <c r="X37">
        <v>13</v>
      </c>
      <c r="Y37">
        <v>13</v>
      </c>
      <c r="Z37" t="s">
        <v>152</v>
      </c>
      <c r="AA37" t="s">
        <v>153</v>
      </c>
      <c r="AB37" t="s">
        <v>77</v>
      </c>
      <c r="AC37" t="s">
        <v>78</v>
      </c>
      <c r="AD37" t="s">
        <v>79</v>
      </c>
      <c r="AG37" t="s">
        <v>154</v>
      </c>
      <c r="AH37">
        <v>0</v>
      </c>
      <c r="AI37">
        <v>543</v>
      </c>
      <c r="AJ37">
        <v>68</v>
      </c>
      <c r="AK37">
        <v>101</v>
      </c>
      <c r="AL37">
        <v>1.31</v>
      </c>
    </row>
    <row r="38" spans="1:38" x14ac:dyDescent="0.3">
      <c r="A38" t="s">
        <v>71</v>
      </c>
      <c r="B38">
        <v>19020</v>
      </c>
      <c r="C38">
        <v>10</v>
      </c>
      <c r="D38" t="s">
        <v>150</v>
      </c>
      <c r="E38" t="s">
        <v>151</v>
      </c>
      <c r="F38">
        <v>77</v>
      </c>
      <c r="G38">
        <v>33.630000000000003</v>
      </c>
      <c r="H38">
        <v>111.18</v>
      </c>
      <c r="I38">
        <v>25.55</v>
      </c>
      <c r="J38">
        <v>84.48</v>
      </c>
      <c r="K38">
        <v>10</v>
      </c>
      <c r="T38">
        <v>3</v>
      </c>
      <c r="U38">
        <v>2</v>
      </c>
      <c r="V38" t="s">
        <v>83</v>
      </c>
      <c r="W38" t="s">
        <v>162</v>
      </c>
      <c r="X38">
        <v>13</v>
      </c>
      <c r="Y38">
        <v>13</v>
      </c>
      <c r="Z38" t="s">
        <v>152</v>
      </c>
      <c r="AA38" t="s">
        <v>153</v>
      </c>
      <c r="AB38" t="s">
        <v>77</v>
      </c>
      <c r="AC38" t="s">
        <v>78</v>
      </c>
      <c r="AD38" t="s">
        <v>79</v>
      </c>
      <c r="AG38" t="s">
        <v>154</v>
      </c>
      <c r="AH38">
        <v>0</v>
      </c>
      <c r="AI38">
        <v>543</v>
      </c>
      <c r="AJ38">
        <v>68</v>
      </c>
      <c r="AK38">
        <v>101</v>
      </c>
      <c r="AL38">
        <v>1.31</v>
      </c>
    </row>
    <row r="39" spans="1:38" x14ac:dyDescent="0.3">
      <c r="A39" t="s">
        <v>71</v>
      </c>
      <c r="B39">
        <v>2731</v>
      </c>
      <c r="C39">
        <v>1</v>
      </c>
      <c r="D39" t="s">
        <v>163</v>
      </c>
      <c r="E39" t="s">
        <v>164</v>
      </c>
      <c r="F39">
        <v>131</v>
      </c>
      <c r="G39">
        <v>22.73</v>
      </c>
      <c r="H39">
        <v>75.17</v>
      </c>
      <c r="I39">
        <v>18.09</v>
      </c>
      <c r="J39">
        <v>59.82</v>
      </c>
      <c r="K39">
        <v>131</v>
      </c>
      <c r="T39">
        <v>2</v>
      </c>
      <c r="U39">
        <v>1</v>
      </c>
      <c r="V39" t="s">
        <v>83</v>
      </c>
      <c r="W39">
        <v>75</v>
      </c>
      <c r="X39">
        <v>18</v>
      </c>
      <c r="Y39">
        <v>14</v>
      </c>
      <c r="Z39" t="s">
        <v>165</v>
      </c>
      <c r="AA39" t="s">
        <v>166</v>
      </c>
      <c r="AB39" t="s">
        <v>77</v>
      </c>
      <c r="AC39" t="s">
        <v>78</v>
      </c>
      <c r="AD39" t="s">
        <v>79</v>
      </c>
      <c r="AG39" t="s">
        <v>167</v>
      </c>
      <c r="AH39">
        <v>0</v>
      </c>
      <c r="AI39">
        <v>310</v>
      </c>
      <c r="AJ39">
        <v>24</v>
      </c>
      <c r="AK39">
        <v>53</v>
      </c>
      <c r="AL39">
        <v>0.4</v>
      </c>
    </row>
    <row r="40" spans="1:38" x14ac:dyDescent="0.3">
      <c r="A40" t="s">
        <v>71</v>
      </c>
      <c r="B40">
        <v>3964</v>
      </c>
      <c r="C40">
        <v>1</v>
      </c>
      <c r="D40" t="s">
        <v>168</v>
      </c>
      <c r="E40" t="s">
        <v>169</v>
      </c>
      <c r="F40">
        <v>72</v>
      </c>
      <c r="G40">
        <v>20.350000000000001</v>
      </c>
      <c r="H40">
        <v>67.290000000000006</v>
      </c>
      <c r="I40">
        <v>16.41</v>
      </c>
      <c r="J40">
        <v>54.27</v>
      </c>
      <c r="K40">
        <v>6</v>
      </c>
      <c r="T40">
        <v>2</v>
      </c>
      <c r="U40">
        <v>1</v>
      </c>
      <c r="V40" t="s">
        <v>74</v>
      </c>
      <c r="W40">
        <v>67</v>
      </c>
      <c r="X40">
        <v>6</v>
      </c>
      <c r="Y40">
        <v>6</v>
      </c>
      <c r="Z40" t="s">
        <v>170</v>
      </c>
      <c r="AA40" t="s">
        <v>171</v>
      </c>
      <c r="AB40" t="s">
        <v>77</v>
      </c>
      <c r="AC40" t="s">
        <v>78</v>
      </c>
      <c r="AD40" t="s">
        <v>79</v>
      </c>
      <c r="AG40" t="s">
        <v>172</v>
      </c>
      <c r="AH40">
        <v>0</v>
      </c>
      <c r="AI40">
        <v>0</v>
      </c>
      <c r="AJ40">
        <v>0</v>
      </c>
      <c r="AK40">
        <v>72</v>
      </c>
      <c r="AL40">
        <v>1</v>
      </c>
    </row>
    <row r="41" spans="1:38" x14ac:dyDescent="0.3">
      <c r="A41" t="s">
        <v>71</v>
      </c>
      <c r="B41">
        <v>3964</v>
      </c>
      <c r="C41">
        <v>2</v>
      </c>
      <c r="D41" t="s">
        <v>168</v>
      </c>
      <c r="E41" t="s">
        <v>169</v>
      </c>
      <c r="F41">
        <v>72</v>
      </c>
      <c r="G41">
        <v>21.91</v>
      </c>
      <c r="H41">
        <v>72.430000000000007</v>
      </c>
      <c r="I41">
        <v>17.66</v>
      </c>
      <c r="J41">
        <v>58.41</v>
      </c>
      <c r="K41">
        <v>24</v>
      </c>
      <c r="T41">
        <v>2</v>
      </c>
      <c r="U41">
        <v>1</v>
      </c>
      <c r="V41" t="s">
        <v>74</v>
      </c>
      <c r="W41">
        <v>72</v>
      </c>
      <c r="X41">
        <v>6</v>
      </c>
      <c r="Y41">
        <v>6</v>
      </c>
      <c r="Z41" t="s">
        <v>170</v>
      </c>
      <c r="AA41" t="s">
        <v>171</v>
      </c>
      <c r="AB41" t="s">
        <v>77</v>
      </c>
      <c r="AC41" t="s">
        <v>78</v>
      </c>
      <c r="AD41" t="s">
        <v>79</v>
      </c>
      <c r="AG41" t="s">
        <v>172</v>
      </c>
      <c r="AH41">
        <v>0</v>
      </c>
      <c r="AI41">
        <v>0</v>
      </c>
      <c r="AJ41">
        <v>0</v>
      </c>
      <c r="AK41">
        <v>72</v>
      </c>
      <c r="AL41">
        <v>1</v>
      </c>
    </row>
    <row r="42" spans="1:38" x14ac:dyDescent="0.3">
      <c r="A42" t="s">
        <v>71</v>
      </c>
      <c r="B42">
        <v>3964</v>
      </c>
      <c r="C42">
        <v>3</v>
      </c>
      <c r="D42" t="s">
        <v>168</v>
      </c>
      <c r="E42" t="s">
        <v>169</v>
      </c>
      <c r="F42">
        <v>72</v>
      </c>
      <c r="G42">
        <v>22.11</v>
      </c>
      <c r="H42">
        <v>73.099999999999994</v>
      </c>
      <c r="I42">
        <v>17.829999999999998</v>
      </c>
      <c r="J42">
        <v>58.95</v>
      </c>
      <c r="K42">
        <v>42</v>
      </c>
      <c r="T42">
        <v>2</v>
      </c>
      <c r="U42">
        <v>1</v>
      </c>
      <c r="V42" t="s">
        <v>74</v>
      </c>
      <c r="W42">
        <v>73</v>
      </c>
      <c r="X42">
        <v>6</v>
      </c>
      <c r="Y42">
        <v>6</v>
      </c>
      <c r="Z42" t="s">
        <v>170</v>
      </c>
      <c r="AA42" t="s">
        <v>171</v>
      </c>
      <c r="AB42" t="s">
        <v>77</v>
      </c>
      <c r="AC42" t="s">
        <v>78</v>
      </c>
      <c r="AD42" t="s">
        <v>79</v>
      </c>
      <c r="AG42" t="s">
        <v>172</v>
      </c>
      <c r="AH42">
        <v>0</v>
      </c>
      <c r="AI42">
        <v>0</v>
      </c>
      <c r="AJ42">
        <v>0</v>
      </c>
      <c r="AK42">
        <v>72</v>
      </c>
      <c r="AL42">
        <v>1</v>
      </c>
    </row>
    <row r="43" spans="1:38" x14ac:dyDescent="0.3">
      <c r="A43" t="s">
        <v>71</v>
      </c>
      <c r="B43">
        <v>111486</v>
      </c>
      <c r="C43">
        <v>1</v>
      </c>
      <c r="D43" t="s">
        <v>173</v>
      </c>
      <c r="E43" t="s">
        <v>174</v>
      </c>
      <c r="F43">
        <v>11</v>
      </c>
      <c r="G43">
        <v>16.510000000000002</v>
      </c>
      <c r="H43">
        <v>54.61</v>
      </c>
      <c r="I43">
        <v>10.42</v>
      </c>
      <c r="J43">
        <v>34.47</v>
      </c>
      <c r="K43">
        <v>4</v>
      </c>
      <c r="T43">
        <v>2</v>
      </c>
      <c r="U43">
        <v>1</v>
      </c>
      <c r="V43" t="s">
        <v>83</v>
      </c>
      <c r="W43" t="s">
        <v>175</v>
      </c>
      <c r="X43">
        <v>6</v>
      </c>
      <c r="Y43">
        <v>6</v>
      </c>
      <c r="Z43" t="s">
        <v>176</v>
      </c>
      <c r="AA43" t="s">
        <v>177</v>
      </c>
      <c r="AB43" t="s">
        <v>77</v>
      </c>
      <c r="AC43" t="s">
        <v>78</v>
      </c>
      <c r="AD43" t="s">
        <v>79</v>
      </c>
      <c r="AG43" t="s">
        <v>178</v>
      </c>
      <c r="AH43">
        <v>0</v>
      </c>
      <c r="AI43">
        <v>333</v>
      </c>
      <c r="AJ43">
        <v>75</v>
      </c>
      <c r="AK43">
        <v>0</v>
      </c>
      <c r="AL43">
        <v>0</v>
      </c>
    </row>
    <row r="44" spans="1:38" x14ac:dyDescent="0.3">
      <c r="A44" t="s">
        <v>71</v>
      </c>
      <c r="B44">
        <v>111486</v>
      </c>
      <c r="C44">
        <v>2</v>
      </c>
      <c r="D44" t="s">
        <v>173</v>
      </c>
      <c r="E44" t="s">
        <v>174</v>
      </c>
      <c r="F44">
        <v>11</v>
      </c>
      <c r="G44">
        <v>16.510000000000002</v>
      </c>
      <c r="H44">
        <v>54.61</v>
      </c>
      <c r="I44">
        <v>10.42</v>
      </c>
      <c r="J44">
        <v>34.47</v>
      </c>
      <c r="K44">
        <v>3</v>
      </c>
      <c r="T44">
        <v>2</v>
      </c>
      <c r="U44">
        <v>1</v>
      </c>
      <c r="V44" t="s">
        <v>83</v>
      </c>
      <c r="W44" t="s">
        <v>179</v>
      </c>
      <c r="X44">
        <v>6</v>
      </c>
      <c r="Y44">
        <v>6</v>
      </c>
      <c r="Z44" t="s">
        <v>176</v>
      </c>
      <c r="AA44" t="s">
        <v>177</v>
      </c>
      <c r="AB44" t="s">
        <v>77</v>
      </c>
      <c r="AC44" t="s">
        <v>78</v>
      </c>
      <c r="AD44" t="s">
        <v>79</v>
      </c>
      <c r="AG44" t="s">
        <v>178</v>
      </c>
      <c r="AH44">
        <v>0</v>
      </c>
      <c r="AI44">
        <v>333</v>
      </c>
      <c r="AJ44">
        <v>75</v>
      </c>
      <c r="AK44">
        <v>0</v>
      </c>
      <c r="AL44">
        <v>0</v>
      </c>
    </row>
    <row r="45" spans="1:38" x14ac:dyDescent="0.3">
      <c r="A45" t="s">
        <v>71</v>
      </c>
      <c r="B45">
        <v>111486</v>
      </c>
      <c r="C45">
        <v>3</v>
      </c>
      <c r="D45" t="s">
        <v>173</v>
      </c>
      <c r="E45" t="s">
        <v>174</v>
      </c>
      <c r="F45">
        <v>11</v>
      </c>
      <c r="G45">
        <v>18.34</v>
      </c>
      <c r="H45">
        <v>60.65</v>
      </c>
      <c r="I45">
        <v>11.67</v>
      </c>
      <c r="J45">
        <v>38.6</v>
      </c>
      <c r="K45">
        <v>4</v>
      </c>
      <c r="T45">
        <v>2</v>
      </c>
      <c r="U45">
        <v>1</v>
      </c>
      <c r="V45" t="s">
        <v>83</v>
      </c>
      <c r="W45">
        <v>60</v>
      </c>
      <c r="X45">
        <v>6</v>
      </c>
      <c r="Y45">
        <v>6</v>
      </c>
      <c r="Z45" t="s">
        <v>176</v>
      </c>
      <c r="AA45" t="s">
        <v>177</v>
      </c>
      <c r="AB45" t="s">
        <v>77</v>
      </c>
      <c r="AC45" t="s">
        <v>78</v>
      </c>
      <c r="AD45" t="s">
        <v>79</v>
      </c>
      <c r="AG45" t="s">
        <v>178</v>
      </c>
      <c r="AH45">
        <v>0</v>
      </c>
      <c r="AI45">
        <v>333</v>
      </c>
      <c r="AJ45">
        <v>75</v>
      </c>
      <c r="AK45">
        <v>0</v>
      </c>
      <c r="AL45">
        <v>0</v>
      </c>
    </row>
    <row r="46" spans="1:38" x14ac:dyDescent="0.3">
      <c r="A46" t="s">
        <v>71</v>
      </c>
      <c r="B46">
        <v>108591</v>
      </c>
      <c r="C46">
        <v>1</v>
      </c>
      <c r="D46" t="s">
        <v>180</v>
      </c>
      <c r="E46" t="s">
        <v>174</v>
      </c>
      <c r="F46">
        <v>77</v>
      </c>
      <c r="G46">
        <v>6.96</v>
      </c>
      <c r="H46">
        <v>23.04</v>
      </c>
      <c r="I46">
        <v>4.25</v>
      </c>
      <c r="J46">
        <v>14.07</v>
      </c>
      <c r="K46">
        <v>3</v>
      </c>
      <c r="T46">
        <v>1</v>
      </c>
      <c r="U46">
        <v>1</v>
      </c>
      <c r="V46" t="s">
        <v>74</v>
      </c>
      <c r="W46" t="s">
        <v>181</v>
      </c>
      <c r="X46">
        <v>6</v>
      </c>
      <c r="Y46">
        <v>5</v>
      </c>
      <c r="Z46" t="s">
        <v>182</v>
      </c>
      <c r="AA46" t="s">
        <v>177</v>
      </c>
      <c r="AB46" t="s">
        <v>77</v>
      </c>
      <c r="AC46" t="s">
        <v>78</v>
      </c>
      <c r="AD46" t="s">
        <v>79</v>
      </c>
      <c r="AG46" t="s">
        <v>178</v>
      </c>
      <c r="AH46">
        <v>0</v>
      </c>
      <c r="AI46">
        <v>333</v>
      </c>
      <c r="AJ46">
        <v>75</v>
      </c>
      <c r="AK46">
        <v>32</v>
      </c>
      <c r="AL46">
        <v>0.42</v>
      </c>
    </row>
    <row r="47" spans="1:38" x14ac:dyDescent="0.3">
      <c r="A47" t="s">
        <v>71</v>
      </c>
      <c r="B47">
        <v>108591</v>
      </c>
      <c r="C47">
        <v>2</v>
      </c>
      <c r="D47" t="s">
        <v>180</v>
      </c>
      <c r="E47" t="s">
        <v>174</v>
      </c>
      <c r="F47">
        <v>77</v>
      </c>
      <c r="G47">
        <v>7.11</v>
      </c>
      <c r="H47">
        <v>23.52</v>
      </c>
      <c r="I47">
        <v>4.33</v>
      </c>
      <c r="J47">
        <v>14.32</v>
      </c>
      <c r="K47">
        <v>3</v>
      </c>
      <c r="T47">
        <v>1</v>
      </c>
      <c r="U47">
        <v>1</v>
      </c>
      <c r="V47" t="s">
        <v>74</v>
      </c>
      <c r="W47" t="s">
        <v>183</v>
      </c>
      <c r="X47">
        <v>6</v>
      </c>
      <c r="Y47">
        <v>5</v>
      </c>
      <c r="Z47" t="s">
        <v>182</v>
      </c>
      <c r="AA47" t="s">
        <v>177</v>
      </c>
      <c r="AB47" t="s">
        <v>77</v>
      </c>
      <c r="AC47" t="s">
        <v>78</v>
      </c>
      <c r="AD47" t="s">
        <v>79</v>
      </c>
      <c r="AG47" t="s">
        <v>178</v>
      </c>
      <c r="AH47">
        <v>0</v>
      </c>
      <c r="AI47">
        <v>333</v>
      </c>
      <c r="AJ47">
        <v>75</v>
      </c>
      <c r="AK47">
        <v>32</v>
      </c>
      <c r="AL47">
        <v>0.42</v>
      </c>
    </row>
    <row r="48" spans="1:38" x14ac:dyDescent="0.3">
      <c r="A48" t="s">
        <v>71</v>
      </c>
      <c r="B48">
        <v>108591</v>
      </c>
      <c r="C48">
        <v>3</v>
      </c>
      <c r="D48" t="s">
        <v>180</v>
      </c>
      <c r="E48" t="s">
        <v>174</v>
      </c>
      <c r="F48">
        <v>77</v>
      </c>
      <c r="G48">
        <v>7.15</v>
      </c>
      <c r="H48">
        <v>23.64</v>
      </c>
      <c r="I48">
        <v>4.43</v>
      </c>
      <c r="J48">
        <v>14.65</v>
      </c>
      <c r="K48">
        <v>3</v>
      </c>
      <c r="T48">
        <v>1</v>
      </c>
      <c r="U48">
        <v>1</v>
      </c>
      <c r="V48" t="s">
        <v>74</v>
      </c>
      <c r="W48" t="s">
        <v>184</v>
      </c>
      <c r="X48">
        <v>6</v>
      </c>
      <c r="Y48">
        <v>5</v>
      </c>
      <c r="Z48" t="s">
        <v>182</v>
      </c>
      <c r="AA48" t="s">
        <v>177</v>
      </c>
      <c r="AB48" t="s">
        <v>77</v>
      </c>
      <c r="AC48" t="s">
        <v>78</v>
      </c>
      <c r="AD48" t="s">
        <v>79</v>
      </c>
      <c r="AG48" t="s">
        <v>178</v>
      </c>
      <c r="AH48">
        <v>0</v>
      </c>
      <c r="AI48">
        <v>333</v>
      </c>
      <c r="AJ48">
        <v>75</v>
      </c>
      <c r="AK48">
        <v>32</v>
      </c>
      <c r="AL48">
        <v>0.42</v>
      </c>
    </row>
    <row r="49" spans="1:38" x14ac:dyDescent="0.3">
      <c r="A49" t="s">
        <v>71</v>
      </c>
      <c r="B49">
        <v>108591</v>
      </c>
      <c r="C49">
        <v>4</v>
      </c>
      <c r="D49" t="s">
        <v>180</v>
      </c>
      <c r="E49" t="s">
        <v>174</v>
      </c>
      <c r="F49">
        <v>77</v>
      </c>
      <c r="G49">
        <v>7.52</v>
      </c>
      <c r="H49">
        <v>24.89</v>
      </c>
      <c r="I49">
        <v>4.67</v>
      </c>
      <c r="J49">
        <v>15.46</v>
      </c>
      <c r="K49">
        <v>6</v>
      </c>
      <c r="T49">
        <v>1</v>
      </c>
      <c r="U49">
        <v>1</v>
      </c>
      <c r="V49" t="s">
        <v>74</v>
      </c>
      <c r="W49" t="s">
        <v>185</v>
      </c>
      <c r="X49">
        <v>6</v>
      </c>
      <c r="Y49">
        <v>5</v>
      </c>
      <c r="Z49" t="s">
        <v>182</v>
      </c>
      <c r="AA49" t="s">
        <v>177</v>
      </c>
      <c r="AB49" t="s">
        <v>77</v>
      </c>
      <c r="AC49" t="s">
        <v>78</v>
      </c>
      <c r="AD49" t="s">
        <v>79</v>
      </c>
      <c r="AG49" t="s">
        <v>178</v>
      </c>
      <c r="AH49">
        <v>0</v>
      </c>
      <c r="AI49">
        <v>333</v>
      </c>
      <c r="AJ49">
        <v>75</v>
      </c>
      <c r="AK49">
        <v>32</v>
      </c>
      <c r="AL49">
        <v>0.42</v>
      </c>
    </row>
    <row r="50" spans="1:38" x14ac:dyDescent="0.3">
      <c r="A50" t="s">
        <v>71</v>
      </c>
      <c r="B50">
        <v>108591</v>
      </c>
      <c r="C50">
        <v>5</v>
      </c>
      <c r="D50" t="s">
        <v>180</v>
      </c>
      <c r="E50" t="s">
        <v>174</v>
      </c>
      <c r="F50">
        <v>77</v>
      </c>
      <c r="G50">
        <v>7.48</v>
      </c>
      <c r="H50">
        <v>24.73</v>
      </c>
      <c r="I50">
        <v>4.54</v>
      </c>
      <c r="J50">
        <v>15.04</v>
      </c>
      <c r="K50">
        <v>6</v>
      </c>
      <c r="T50">
        <v>1</v>
      </c>
      <c r="U50">
        <v>1</v>
      </c>
      <c r="V50" t="s">
        <v>74</v>
      </c>
      <c r="W50" t="s">
        <v>186</v>
      </c>
      <c r="X50">
        <v>6</v>
      </c>
      <c r="Y50">
        <v>5</v>
      </c>
      <c r="Z50" t="s">
        <v>182</v>
      </c>
      <c r="AA50" t="s">
        <v>177</v>
      </c>
      <c r="AB50" t="s">
        <v>77</v>
      </c>
      <c r="AC50" t="s">
        <v>78</v>
      </c>
      <c r="AD50" t="s">
        <v>79</v>
      </c>
      <c r="AG50" t="s">
        <v>178</v>
      </c>
      <c r="AH50">
        <v>0</v>
      </c>
      <c r="AI50">
        <v>333</v>
      </c>
      <c r="AJ50">
        <v>75</v>
      </c>
      <c r="AK50">
        <v>32</v>
      </c>
      <c r="AL50">
        <v>0.42</v>
      </c>
    </row>
    <row r="51" spans="1:38" x14ac:dyDescent="0.3">
      <c r="A51" t="s">
        <v>71</v>
      </c>
      <c r="B51">
        <v>108591</v>
      </c>
      <c r="C51">
        <v>6</v>
      </c>
      <c r="D51" t="s">
        <v>180</v>
      </c>
      <c r="E51" t="s">
        <v>174</v>
      </c>
      <c r="F51">
        <v>77</v>
      </c>
      <c r="G51">
        <v>7.6</v>
      </c>
      <c r="H51">
        <v>25.13</v>
      </c>
      <c r="I51">
        <v>4.59</v>
      </c>
      <c r="J51">
        <v>15.18</v>
      </c>
      <c r="K51">
        <v>8</v>
      </c>
      <c r="T51">
        <v>1</v>
      </c>
      <c r="U51">
        <v>1</v>
      </c>
      <c r="V51" t="s">
        <v>74</v>
      </c>
      <c r="W51" t="s">
        <v>187</v>
      </c>
      <c r="X51">
        <v>6</v>
      </c>
      <c r="Y51">
        <v>5</v>
      </c>
      <c r="Z51" t="s">
        <v>182</v>
      </c>
      <c r="AA51" t="s">
        <v>177</v>
      </c>
      <c r="AB51" t="s">
        <v>77</v>
      </c>
      <c r="AC51" t="s">
        <v>78</v>
      </c>
      <c r="AD51" t="s">
        <v>79</v>
      </c>
      <c r="AG51" t="s">
        <v>178</v>
      </c>
      <c r="AH51">
        <v>0</v>
      </c>
      <c r="AI51">
        <v>333</v>
      </c>
      <c r="AJ51">
        <v>75</v>
      </c>
      <c r="AK51">
        <v>32</v>
      </c>
      <c r="AL51">
        <v>0.42</v>
      </c>
    </row>
    <row r="52" spans="1:38" x14ac:dyDescent="0.3">
      <c r="A52" t="s">
        <v>71</v>
      </c>
      <c r="B52">
        <v>108591</v>
      </c>
      <c r="C52">
        <v>7</v>
      </c>
      <c r="D52" t="s">
        <v>180</v>
      </c>
      <c r="E52" t="s">
        <v>174</v>
      </c>
      <c r="F52">
        <v>77</v>
      </c>
      <c r="G52">
        <v>8.08</v>
      </c>
      <c r="H52">
        <v>26.72</v>
      </c>
      <c r="I52">
        <v>5.05</v>
      </c>
      <c r="J52">
        <v>16.7</v>
      </c>
      <c r="K52">
        <v>22</v>
      </c>
      <c r="T52">
        <v>1</v>
      </c>
      <c r="U52">
        <v>1</v>
      </c>
      <c r="V52" t="s">
        <v>74</v>
      </c>
      <c r="W52" t="s">
        <v>188</v>
      </c>
      <c r="X52">
        <v>6</v>
      </c>
      <c r="Y52">
        <v>5</v>
      </c>
      <c r="Z52" t="s">
        <v>182</v>
      </c>
      <c r="AA52" t="s">
        <v>177</v>
      </c>
      <c r="AB52" t="s">
        <v>77</v>
      </c>
      <c r="AC52" t="s">
        <v>78</v>
      </c>
      <c r="AD52" t="s">
        <v>79</v>
      </c>
      <c r="AG52" t="s">
        <v>178</v>
      </c>
      <c r="AH52">
        <v>0</v>
      </c>
      <c r="AI52">
        <v>333</v>
      </c>
      <c r="AJ52">
        <v>75</v>
      </c>
      <c r="AK52">
        <v>32</v>
      </c>
      <c r="AL52">
        <v>0.42</v>
      </c>
    </row>
    <row r="53" spans="1:38" x14ac:dyDescent="0.3">
      <c r="A53" t="s">
        <v>71</v>
      </c>
      <c r="B53">
        <v>108591</v>
      </c>
      <c r="C53">
        <v>8</v>
      </c>
      <c r="D53" t="s">
        <v>180</v>
      </c>
      <c r="E53" t="s">
        <v>174</v>
      </c>
      <c r="F53">
        <v>77</v>
      </c>
      <c r="G53">
        <v>9.01</v>
      </c>
      <c r="H53">
        <v>29.81</v>
      </c>
      <c r="I53">
        <v>5.49</v>
      </c>
      <c r="J53">
        <v>18.170000000000002</v>
      </c>
      <c r="K53">
        <v>1</v>
      </c>
      <c r="T53">
        <v>1</v>
      </c>
      <c r="U53">
        <v>1</v>
      </c>
      <c r="V53" t="s">
        <v>74</v>
      </c>
      <c r="W53">
        <v>29</v>
      </c>
      <c r="X53">
        <v>6</v>
      </c>
      <c r="Y53">
        <v>5</v>
      </c>
      <c r="Z53" t="s">
        <v>182</v>
      </c>
      <c r="AA53" t="s">
        <v>177</v>
      </c>
      <c r="AB53" t="s">
        <v>77</v>
      </c>
      <c r="AC53" t="s">
        <v>78</v>
      </c>
      <c r="AD53" t="s">
        <v>79</v>
      </c>
      <c r="AG53" t="s">
        <v>178</v>
      </c>
      <c r="AH53">
        <v>0</v>
      </c>
      <c r="AI53">
        <v>333</v>
      </c>
      <c r="AJ53">
        <v>75</v>
      </c>
      <c r="AK53">
        <v>32</v>
      </c>
      <c r="AL53">
        <v>0.42</v>
      </c>
    </row>
    <row r="54" spans="1:38" x14ac:dyDescent="0.3">
      <c r="A54" t="s">
        <v>71</v>
      </c>
      <c r="B54">
        <v>108591</v>
      </c>
      <c r="C54">
        <v>9</v>
      </c>
      <c r="D54" t="s">
        <v>180</v>
      </c>
      <c r="E54" t="s">
        <v>174</v>
      </c>
      <c r="F54">
        <v>77</v>
      </c>
      <c r="G54">
        <v>9.5299999999999994</v>
      </c>
      <c r="H54">
        <v>31.53</v>
      </c>
      <c r="I54">
        <v>5.93</v>
      </c>
      <c r="J54">
        <v>19.62</v>
      </c>
      <c r="K54">
        <v>3</v>
      </c>
      <c r="T54">
        <v>1</v>
      </c>
      <c r="U54">
        <v>1</v>
      </c>
      <c r="V54" t="s">
        <v>74</v>
      </c>
      <c r="W54" t="s">
        <v>189</v>
      </c>
      <c r="X54">
        <v>6</v>
      </c>
      <c r="Y54">
        <v>5</v>
      </c>
      <c r="Z54" t="s">
        <v>182</v>
      </c>
      <c r="AA54" t="s">
        <v>177</v>
      </c>
      <c r="AB54" t="s">
        <v>77</v>
      </c>
      <c r="AC54" t="s">
        <v>78</v>
      </c>
      <c r="AD54" t="s">
        <v>79</v>
      </c>
      <c r="AG54" t="s">
        <v>178</v>
      </c>
      <c r="AH54">
        <v>0</v>
      </c>
      <c r="AI54">
        <v>333</v>
      </c>
      <c r="AJ54">
        <v>75</v>
      </c>
      <c r="AK54">
        <v>32</v>
      </c>
      <c r="AL54">
        <v>0.42</v>
      </c>
    </row>
    <row r="55" spans="1:38" x14ac:dyDescent="0.3">
      <c r="A55" t="s">
        <v>71</v>
      </c>
      <c r="B55">
        <v>108591</v>
      </c>
      <c r="C55">
        <v>10</v>
      </c>
      <c r="D55" t="s">
        <v>180</v>
      </c>
      <c r="E55" t="s">
        <v>174</v>
      </c>
      <c r="F55">
        <v>77</v>
      </c>
      <c r="G55">
        <v>9.52</v>
      </c>
      <c r="H55">
        <v>31.49</v>
      </c>
      <c r="I55">
        <v>5.97</v>
      </c>
      <c r="J55">
        <v>19.760000000000002</v>
      </c>
      <c r="K55">
        <v>3</v>
      </c>
      <c r="T55">
        <v>1</v>
      </c>
      <c r="U55">
        <v>1</v>
      </c>
      <c r="V55" t="s">
        <v>74</v>
      </c>
      <c r="W55" t="s">
        <v>190</v>
      </c>
      <c r="X55">
        <v>6</v>
      </c>
      <c r="Y55">
        <v>5</v>
      </c>
      <c r="Z55" t="s">
        <v>182</v>
      </c>
      <c r="AA55" t="s">
        <v>177</v>
      </c>
      <c r="AB55" t="s">
        <v>77</v>
      </c>
      <c r="AC55" t="s">
        <v>78</v>
      </c>
      <c r="AD55" t="s">
        <v>79</v>
      </c>
      <c r="AG55" t="s">
        <v>178</v>
      </c>
      <c r="AH55">
        <v>0</v>
      </c>
      <c r="AI55">
        <v>333</v>
      </c>
      <c r="AJ55">
        <v>75</v>
      </c>
      <c r="AK55">
        <v>32</v>
      </c>
      <c r="AL55">
        <v>0.42</v>
      </c>
    </row>
    <row r="56" spans="1:38" x14ac:dyDescent="0.3">
      <c r="A56" t="s">
        <v>71</v>
      </c>
      <c r="B56">
        <v>108591</v>
      </c>
      <c r="C56">
        <v>11</v>
      </c>
      <c r="D56" t="s">
        <v>180</v>
      </c>
      <c r="E56" t="s">
        <v>174</v>
      </c>
      <c r="F56">
        <v>77</v>
      </c>
      <c r="G56">
        <v>9.5500000000000007</v>
      </c>
      <c r="H56">
        <v>31.58</v>
      </c>
      <c r="I56">
        <v>6.05</v>
      </c>
      <c r="J56">
        <v>20.010000000000002</v>
      </c>
      <c r="K56">
        <v>3</v>
      </c>
      <c r="T56">
        <v>1</v>
      </c>
      <c r="U56">
        <v>1</v>
      </c>
      <c r="V56" t="s">
        <v>74</v>
      </c>
      <c r="W56" t="s">
        <v>191</v>
      </c>
      <c r="X56">
        <v>6</v>
      </c>
      <c r="Y56">
        <v>5</v>
      </c>
      <c r="Z56" t="s">
        <v>182</v>
      </c>
      <c r="AA56" t="s">
        <v>177</v>
      </c>
      <c r="AB56" t="s">
        <v>77</v>
      </c>
      <c r="AC56" t="s">
        <v>78</v>
      </c>
      <c r="AD56" t="s">
        <v>79</v>
      </c>
      <c r="AG56" t="s">
        <v>178</v>
      </c>
      <c r="AH56">
        <v>0</v>
      </c>
      <c r="AI56">
        <v>333</v>
      </c>
      <c r="AJ56">
        <v>75</v>
      </c>
      <c r="AK56">
        <v>32</v>
      </c>
      <c r="AL56">
        <v>0.42</v>
      </c>
    </row>
    <row r="57" spans="1:38" x14ac:dyDescent="0.3">
      <c r="A57" t="s">
        <v>71</v>
      </c>
      <c r="B57">
        <v>108591</v>
      </c>
      <c r="C57">
        <v>12</v>
      </c>
      <c r="D57" t="s">
        <v>180</v>
      </c>
      <c r="E57" t="s">
        <v>174</v>
      </c>
      <c r="F57">
        <v>77</v>
      </c>
      <c r="G57">
        <v>11.02</v>
      </c>
      <c r="H57">
        <v>36.43</v>
      </c>
      <c r="I57">
        <v>7</v>
      </c>
      <c r="J57">
        <v>23.15</v>
      </c>
      <c r="K57">
        <v>1</v>
      </c>
      <c r="T57">
        <v>1</v>
      </c>
      <c r="U57">
        <v>1</v>
      </c>
      <c r="V57" t="s">
        <v>74</v>
      </c>
      <c r="W57">
        <v>36</v>
      </c>
      <c r="X57">
        <v>6</v>
      </c>
      <c r="Y57">
        <v>5</v>
      </c>
      <c r="Z57" t="s">
        <v>182</v>
      </c>
      <c r="AA57" t="s">
        <v>177</v>
      </c>
      <c r="AB57" t="s">
        <v>77</v>
      </c>
      <c r="AC57" t="s">
        <v>78</v>
      </c>
      <c r="AD57" t="s">
        <v>79</v>
      </c>
      <c r="AG57" t="s">
        <v>178</v>
      </c>
      <c r="AH57">
        <v>0</v>
      </c>
      <c r="AI57">
        <v>333</v>
      </c>
      <c r="AJ57">
        <v>75</v>
      </c>
      <c r="AK57">
        <v>32</v>
      </c>
      <c r="AL57">
        <v>0.42</v>
      </c>
    </row>
    <row r="58" spans="1:38" x14ac:dyDescent="0.3">
      <c r="A58" t="s">
        <v>71</v>
      </c>
      <c r="B58">
        <v>108591</v>
      </c>
      <c r="C58">
        <v>13</v>
      </c>
      <c r="D58" t="s">
        <v>180</v>
      </c>
      <c r="E58" t="s">
        <v>174</v>
      </c>
      <c r="F58">
        <v>77</v>
      </c>
      <c r="G58">
        <v>14.81</v>
      </c>
      <c r="H58">
        <v>48.99</v>
      </c>
      <c r="I58">
        <v>9.41</v>
      </c>
      <c r="J58">
        <v>31.14</v>
      </c>
      <c r="K58">
        <v>2</v>
      </c>
      <c r="T58">
        <v>1</v>
      </c>
      <c r="U58">
        <v>1</v>
      </c>
      <c r="V58" t="s">
        <v>74</v>
      </c>
      <c r="W58" t="s">
        <v>192</v>
      </c>
      <c r="X58">
        <v>6</v>
      </c>
      <c r="Y58">
        <v>5</v>
      </c>
      <c r="Z58" t="s">
        <v>182</v>
      </c>
      <c r="AA58" t="s">
        <v>177</v>
      </c>
      <c r="AB58" t="s">
        <v>77</v>
      </c>
      <c r="AC58" t="s">
        <v>78</v>
      </c>
      <c r="AD58" t="s">
        <v>79</v>
      </c>
      <c r="AG58" t="s">
        <v>178</v>
      </c>
      <c r="AH58">
        <v>0</v>
      </c>
      <c r="AI58">
        <v>333</v>
      </c>
      <c r="AJ58">
        <v>75</v>
      </c>
      <c r="AK58">
        <v>32</v>
      </c>
      <c r="AL58">
        <v>0.42</v>
      </c>
    </row>
    <row r="59" spans="1:38" x14ac:dyDescent="0.3">
      <c r="A59" t="s">
        <v>71</v>
      </c>
      <c r="B59">
        <v>108591</v>
      </c>
      <c r="C59">
        <v>14</v>
      </c>
      <c r="D59" t="s">
        <v>180</v>
      </c>
      <c r="E59" t="s">
        <v>174</v>
      </c>
      <c r="F59">
        <v>77</v>
      </c>
      <c r="G59">
        <v>14.62</v>
      </c>
      <c r="H59">
        <v>48.36</v>
      </c>
      <c r="I59">
        <v>9.35</v>
      </c>
      <c r="J59">
        <v>30.91</v>
      </c>
      <c r="K59">
        <v>1</v>
      </c>
      <c r="T59">
        <v>1</v>
      </c>
      <c r="U59">
        <v>1</v>
      </c>
      <c r="V59" t="s">
        <v>74</v>
      </c>
      <c r="W59" t="s">
        <v>193</v>
      </c>
      <c r="X59">
        <v>6</v>
      </c>
      <c r="Y59">
        <v>5</v>
      </c>
      <c r="Z59" t="s">
        <v>182</v>
      </c>
      <c r="AA59" t="s">
        <v>177</v>
      </c>
      <c r="AB59" t="s">
        <v>77</v>
      </c>
      <c r="AC59" t="s">
        <v>78</v>
      </c>
      <c r="AD59" t="s">
        <v>79</v>
      </c>
      <c r="AG59" t="s">
        <v>178</v>
      </c>
      <c r="AH59">
        <v>0</v>
      </c>
      <c r="AI59">
        <v>333</v>
      </c>
      <c r="AJ59">
        <v>75</v>
      </c>
      <c r="AK59">
        <v>32</v>
      </c>
      <c r="AL59">
        <v>0.42</v>
      </c>
    </row>
    <row r="60" spans="1:38" x14ac:dyDescent="0.3">
      <c r="A60" t="s">
        <v>71</v>
      </c>
      <c r="B60">
        <v>108591</v>
      </c>
      <c r="C60">
        <v>15</v>
      </c>
      <c r="D60" t="s">
        <v>180</v>
      </c>
      <c r="E60" t="s">
        <v>174</v>
      </c>
      <c r="F60">
        <v>77</v>
      </c>
      <c r="G60">
        <v>14.94</v>
      </c>
      <c r="H60">
        <v>49.39</v>
      </c>
      <c r="I60">
        <v>9.5299999999999994</v>
      </c>
      <c r="J60">
        <v>31.51</v>
      </c>
      <c r="K60">
        <v>1</v>
      </c>
      <c r="T60">
        <v>1</v>
      </c>
      <c r="U60">
        <v>1</v>
      </c>
      <c r="V60" t="s">
        <v>74</v>
      </c>
      <c r="W60" t="s">
        <v>194</v>
      </c>
      <c r="X60">
        <v>6</v>
      </c>
      <c r="Y60">
        <v>5</v>
      </c>
      <c r="Z60" t="s">
        <v>182</v>
      </c>
      <c r="AA60" t="s">
        <v>177</v>
      </c>
      <c r="AB60" t="s">
        <v>77</v>
      </c>
      <c r="AC60" t="s">
        <v>78</v>
      </c>
      <c r="AD60" t="s">
        <v>79</v>
      </c>
      <c r="AG60" t="s">
        <v>178</v>
      </c>
      <c r="AH60">
        <v>0</v>
      </c>
      <c r="AI60">
        <v>333</v>
      </c>
      <c r="AJ60">
        <v>75</v>
      </c>
      <c r="AK60">
        <v>32</v>
      </c>
      <c r="AL60">
        <v>0.42</v>
      </c>
    </row>
    <row r="61" spans="1:38" x14ac:dyDescent="0.3">
      <c r="A61" t="s">
        <v>71</v>
      </c>
      <c r="B61">
        <v>108591</v>
      </c>
      <c r="C61">
        <v>16</v>
      </c>
      <c r="D61" t="s">
        <v>180</v>
      </c>
      <c r="E61" t="s">
        <v>174</v>
      </c>
      <c r="F61">
        <v>77</v>
      </c>
      <c r="G61">
        <v>15.37</v>
      </c>
      <c r="H61">
        <v>50.82</v>
      </c>
      <c r="I61">
        <v>9.3699999999999992</v>
      </c>
      <c r="J61">
        <v>31</v>
      </c>
      <c r="K61">
        <v>4</v>
      </c>
      <c r="T61">
        <v>1</v>
      </c>
      <c r="U61">
        <v>1</v>
      </c>
      <c r="V61" t="s">
        <v>74</v>
      </c>
      <c r="W61" t="s">
        <v>195</v>
      </c>
      <c r="X61">
        <v>6</v>
      </c>
      <c r="Y61">
        <v>5</v>
      </c>
      <c r="Z61" t="s">
        <v>182</v>
      </c>
      <c r="AA61" t="s">
        <v>177</v>
      </c>
      <c r="AB61" t="s">
        <v>77</v>
      </c>
      <c r="AC61" t="s">
        <v>78</v>
      </c>
      <c r="AD61" t="s">
        <v>79</v>
      </c>
      <c r="AG61" t="s">
        <v>178</v>
      </c>
      <c r="AH61">
        <v>0</v>
      </c>
      <c r="AI61">
        <v>333</v>
      </c>
      <c r="AJ61">
        <v>75</v>
      </c>
      <c r="AK61">
        <v>32</v>
      </c>
      <c r="AL61">
        <v>0.42</v>
      </c>
    </row>
    <row r="62" spans="1:38" x14ac:dyDescent="0.3">
      <c r="A62" t="s">
        <v>71</v>
      </c>
      <c r="B62">
        <v>108591</v>
      </c>
      <c r="C62">
        <v>17</v>
      </c>
      <c r="D62" t="s">
        <v>180</v>
      </c>
      <c r="E62" t="s">
        <v>174</v>
      </c>
      <c r="F62">
        <v>77</v>
      </c>
      <c r="G62">
        <v>15.85</v>
      </c>
      <c r="H62">
        <v>52.4</v>
      </c>
      <c r="I62">
        <v>10.29</v>
      </c>
      <c r="J62">
        <v>34.04</v>
      </c>
      <c r="K62">
        <v>3</v>
      </c>
      <c r="T62">
        <v>1</v>
      </c>
      <c r="U62">
        <v>1</v>
      </c>
      <c r="V62" t="s">
        <v>74</v>
      </c>
      <c r="W62" t="s">
        <v>196</v>
      </c>
      <c r="X62">
        <v>6</v>
      </c>
      <c r="Y62">
        <v>5</v>
      </c>
      <c r="Z62" t="s">
        <v>182</v>
      </c>
      <c r="AA62" t="s">
        <v>177</v>
      </c>
      <c r="AB62" t="s">
        <v>77</v>
      </c>
      <c r="AC62" t="s">
        <v>78</v>
      </c>
      <c r="AD62" t="s">
        <v>79</v>
      </c>
      <c r="AG62" t="s">
        <v>178</v>
      </c>
      <c r="AH62">
        <v>0</v>
      </c>
      <c r="AI62">
        <v>333</v>
      </c>
      <c r="AJ62">
        <v>75</v>
      </c>
      <c r="AK62">
        <v>32</v>
      </c>
      <c r="AL62">
        <v>0.42</v>
      </c>
    </row>
    <row r="63" spans="1:38" x14ac:dyDescent="0.3">
      <c r="A63" t="s">
        <v>71</v>
      </c>
      <c r="B63">
        <v>108591</v>
      </c>
      <c r="C63">
        <v>18</v>
      </c>
      <c r="D63" t="s">
        <v>180</v>
      </c>
      <c r="E63" t="s">
        <v>174</v>
      </c>
      <c r="F63">
        <v>77</v>
      </c>
      <c r="G63">
        <v>15.95</v>
      </c>
      <c r="H63">
        <v>52.76</v>
      </c>
      <c r="I63">
        <v>10.3</v>
      </c>
      <c r="J63">
        <v>34.08</v>
      </c>
      <c r="K63">
        <v>3</v>
      </c>
      <c r="T63">
        <v>1</v>
      </c>
      <c r="U63">
        <v>1</v>
      </c>
      <c r="V63" t="s">
        <v>74</v>
      </c>
      <c r="W63" t="s">
        <v>197</v>
      </c>
      <c r="X63">
        <v>6</v>
      </c>
      <c r="Y63">
        <v>5</v>
      </c>
      <c r="Z63" t="s">
        <v>182</v>
      </c>
      <c r="AA63" t="s">
        <v>177</v>
      </c>
      <c r="AB63" t="s">
        <v>77</v>
      </c>
      <c r="AC63" t="s">
        <v>78</v>
      </c>
      <c r="AD63" t="s">
        <v>79</v>
      </c>
      <c r="AG63" t="s">
        <v>178</v>
      </c>
      <c r="AH63">
        <v>0</v>
      </c>
      <c r="AI63">
        <v>333</v>
      </c>
      <c r="AJ63">
        <v>75</v>
      </c>
      <c r="AK63">
        <v>32</v>
      </c>
      <c r="AL63">
        <v>0.42</v>
      </c>
    </row>
    <row r="64" spans="1:38" x14ac:dyDescent="0.3">
      <c r="A64" t="s">
        <v>71</v>
      </c>
      <c r="B64">
        <v>108591</v>
      </c>
      <c r="C64">
        <v>19</v>
      </c>
      <c r="D64" t="s">
        <v>180</v>
      </c>
      <c r="E64" t="s">
        <v>174</v>
      </c>
      <c r="F64">
        <v>77</v>
      </c>
      <c r="G64">
        <v>17.440000000000001</v>
      </c>
      <c r="H64">
        <v>57.66</v>
      </c>
      <c r="I64">
        <v>11.32</v>
      </c>
      <c r="J64">
        <v>37.43</v>
      </c>
      <c r="K64">
        <v>1</v>
      </c>
      <c r="T64">
        <v>1</v>
      </c>
      <c r="U64">
        <v>1</v>
      </c>
      <c r="V64" t="s">
        <v>74</v>
      </c>
      <c r="W64">
        <v>57</v>
      </c>
      <c r="X64">
        <v>6</v>
      </c>
      <c r="Y64">
        <v>5</v>
      </c>
      <c r="Z64" t="s">
        <v>182</v>
      </c>
      <c r="AA64" t="s">
        <v>177</v>
      </c>
      <c r="AB64" t="s">
        <v>77</v>
      </c>
      <c r="AC64" t="s">
        <v>78</v>
      </c>
      <c r="AD64" t="s">
        <v>79</v>
      </c>
      <c r="AG64" t="s">
        <v>178</v>
      </c>
      <c r="AH64">
        <v>0</v>
      </c>
      <c r="AI64">
        <v>333</v>
      </c>
      <c r="AJ64">
        <v>75</v>
      </c>
      <c r="AK64">
        <v>32</v>
      </c>
      <c r="AL64">
        <v>0.42</v>
      </c>
    </row>
    <row r="65" spans="1:38" x14ac:dyDescent="0.3">
      <c r="A65" t="s">
        <v>71</v>
      </c>
      <c r="B65">
        <v>116225</v>
      </c>
      <c r="C65">
        <v>1</v>
      </c>
      <c r="D65" t="s">
        <v>198</v>
      </c>
      <c r="E65" t="s">
        <v>199</v>
      </c>
      <c r="F65">
        <v>41</v>
      </c>
      <c r="G65">
        <v>17.3</v>
      </c>
      <c r="H65">
        <v>57.21</v>
      </c>
      <c r="I65">
        <v>14.66</v>
      </c>
      <c r="J65">
        <v>48.47</v>
      </c>
      <c r="K65">
        <v>6</v>
      </c>
      <c r="T65">
        <v>3</v>
      </c>
      <c r="U65">
        <v>2</v>
      </c>
      <c r="V65" t="s">
        <v>83</v>
      </c>
      <c r="W65">
        <v>57</v>
      </c>
      <c r="X65">
        <v>9</v>
      </c>
      <c r="Y65">
        <v>7</v>
      </c>
      <c r="Z65" t="s">
        <v>200</v>
      </c>
      <c r="AA65" t="s">
        <v>201</v>
      </c>
      <c r="AB65" t="s">
        <v>77</v>
      </c>
      <c r="AC65" t="s">
        <v>78</v>
      </c>
      <c r="AD65" t="s">
        <v>79</v>
      </c>
      <c r="AG65" t="s">
        <v>202</v>
      </c>
      <c r="AH65">
        <v>0</v>
      </c>
      <c r="AI65">
        <v>0</v>
      </c>
      <c r="AJ65">
        <v>0</v>
      </c>
      <c r="AK65">
        <v>25</v>
      </c>
      <c r="AL65">
        <v>0.61</v>
      </c>
    </row>
    <row r="66" spans="1:38" x14ac:dyDescent="0.3">
      <c r="A66" t="s">
        <v>71</v>
      </c>
      <c r="B66">
        <v>116225</v>
      </c>
      <c r="C66">
        <v>2</v>
      </c>
      <c r="D66" t="s">
        <v>198</v>
      </c>
      <c r="E66" t="s">
        <v>199</v>
      </c>
      <c r="F66">
        <v>41</v>
      </c>
      <c r="G66">
        <v>17.73</v>
      </c>
      <c r="H66">
        <v>58.63</v>
      </c>
      <c r="I66">
        <v>15.02</v>
      </c>
      <c r="J66">
        <v>49.67</v>
      </c>
      <c r="K66">
        <v>7</v>
      </c>
      <c r="T66">
        <v>3</v>
      </c>
      <c r="U66">
        <v>2</v>
      </c>
      <c r="V66" t="s">
        <v>83</v>
      </c>
      <c r="W66" t="s">
        <v>203</v>
      </c>
      <c r="X66">
        <v>9</v>
      </c>
      <c r="Y66">
        <v>7</v>
      </c>
      <c r="Z66" t="s">
        <v>200</v>
      </c>
      <c r="AA66" t="s">
        <v>201</v>
      </c>
      <c r="AB66" t="s">
        <v>77</v>
      </c>
      <c r="AC66" t="s">
        <v>78</v>
      </c>
      <c r="AD66" t="s">
        <v>79</v>
      </c>
      <c r="AG66" t="s">
        <v>202</v>
      </c>
      <c r="AH66">
        <v>0</v>
      </c>
      <c r="AI66">
        <v>0</v>
      </c>
      <c r="AJ66">
        <v>0</v>
      </c>
      <c r="AK66">
        <v>25</v>
      </c>
      <c r="AL66">
        <v>0.61</v>
      </c>
    </row>
    <row r="67" spans="1:38" x14ac:dyDescent="0.3">
      <c r="A67" t="s">
        <v>71</v>
      </c>
      <c r="B67">
        <v>116225</v>
      </c>
      <c r="C67">
        <v>3</v>
      </c>
      <c r="D67" t="s">
        <v>198</v>
      </c>
      <c r="E67" t="s">
        <v>199</v>
      </c>
      <c r="F67">
        <v>41</v>
      </c>
      <c r="G67">
        <v>18.079999999999998</v>
      </c>
      <c r="H67">
        <v>59.77</v>
      </c>
      <c r="I67">
        <v>14.92</v>
      </c>
      <c r="J67">
        <v>49.35</v>
      </c>
      <c r="K67">
        <v>7</v>
      </c>
      <c r="T67">
        <v>3</v>
      </c>
      <c r="U67">
        <v>2</v>
      </c>
      <c r="V67" t="s">
        <v>83</v>
      </c>
      <c r="W67" t="s">
        <v>204</v>
      </c>
      <c r="X67">
        <v>9</v>
      </c>
      <c r="Y67">
        <v>7</v>
      </c>
      <c r="Z67" t="s">
        <v>200</v>
      </c>
      <c r="AA67" t="s">
        <v>201</v>
      </c>
      <c r="AB67" t="s">
        <v>77</v>
      </c>
      <c r="AC67" t="s">
        <v>78</v>
      </c>
      <c r="AD67" t="s">
        <v>79</v>
      </c>
      <c r="AG67" t="s">
        <v>202</v>
      </c>
      <c r="AH67">
        <v>0</v>
      </c>
      <c r="AI67">
        <v>0</v>
      </c>
      <c r="AJ67">
        <v>0</v>
      </c>
      <c r="AK67">
        <v>25</v>
      </c>
      <c r="AL67">
        <v>0.61</v>
      </c>
    </row>
    <row r="68" spans="1:38" x14ac:dyDescent="0.3">
      <c r="A68" t="s">
        <v>71</v>
      </c>
      <c r="B68">
        <v>116225</v>
      </c>
      <c r="C68">
        <v>4</v>
      </c>
      <c r="D68" t="s">
        <v>198</v>
      </c>
      <c r="E68" t="s">
        <v>199</v>
      </c>
      <c r="F68">
        <v>41</v>
      </c>
      <c r="G68">
        <v>17.98</v>
      </c>
      <c r="H68">
        <v>59.44</v>
      </c>
      <c r="I68">
        <v>14.84</v>
      </c>
      <c r="J68">
        <v>49.08</v>
      </c>
      <c r="K68">
        <v>7</v>
      </c>
      <c r="T68">
        <v>3</v>
      </c>
      <c r="U68">
        <v>2</v>
      </c>
      <c r="V68" t="s">
        <v>83</v>
      </c>
      <c r="W68" t="s">
        <v>205</v>
      </c>
      <c r="X68">
        <v>9</v>
      </c>
      <c r="Y68">
        <v>7</v>
      </c>
      <c r="Z68" t="s">
        <v>200</v>
      </c>
      <c r="AA68" t="s">
        <v>201</v>
      </c>
      <c r="AB68" t="s">
        <v>77</v>
      </c>
      <c r="AC68" t="s">
        <v>78</v>
      </c>
      <c r="AD68" t="s">
        <v>79</v>
      </c>
      <c r="AG68" t="s">
        <v>202</v>
      </c>
      <c r="AH68">
        <v>0</v>
      </c>
      <c r="AI68">
        <v>0</v>
      </c>
      <c r="AJ68">
        <v>0</v>
      </c>
      <c r="AK68">
        <v>25</v>
      </c>
      <c r="AL68">
        <v>0.61</v>
      </c>
    </row>
    <row r="69" spans="1:38" x14ac:dyDescent="0.3">
      <c r="A69" t="s">
        <v>71</v>
      </c>
      <c r="B69">
        <v>116225</v>
      </c>
      <c r="C69">
        <v>5</v>
      </c>
      <c r="D69" t="s">
        <v>198</v>
      </c>
      <c r="E69" t="s">
        <v>199</v>
      </c>
      <c r="F69">
        <v>41</v>
      </c>
      <c r="G69">
        <v>18.07</v>
      </c>
      <c r="H69">
        <v>59.75</v>
      </c>
      <c r="I69">
        <v>14.92</v>
      </c>
      <c r="J69">
        <v>49.33</v>
      </c>
      <c r="K69">
        <v>7</v>
      </c>
      <c r="T69">
        <v>3</v>
      </c>
      <c r="U69">
        <v>2</v>
      </c>
      <c r="V69" t="s">
        <v>83</v>
      </c>
      <c r="W69" t="s">
        <v>206</v>
      </c>
      <c r="X69">
        <v>9</v>
      </c>
      <c r="Y69">
        <v>7</v>
      </c>
      <c r="Z69" t="s">
        <v>200</v>
      </c>
      <c r="AA69" t="s">
        <v>201</v>
      </c>
      <c r="AB69" t="s">
        <v>77</v>
      </c>
      <c r="AC69" t="s">
        <v>78</v>
      </c>
      <c r="AD69" t="s">
        <v>79</v>
      </c>
      <c r="AG69" t="s">
        <v>202</v>
      </c>
      <c r="AH69">
        <v>0</v>
      </c>
      <c r="AI69">
        <v>0</v>
      </c>
      <c r="AJ69">
        <v>0</v>
      </c>
      <c r="AK69">
        <v>25</v>
      </c>
      <c r="AL69">
        <v>0.61</v>
      </c>
    </row>
    <row r="70" spans="1:38" x14ac:dyDescent="0.3">
      <c r="A70" t="s">
        <v>71</v>
      </c>
      <c r="B70">
        <v>116225</v>
      </c>
      <c r="C70">
        <v>6</v>
      </c>
      <c r="D70" t="s">
        <v>198</v>
      </c>
      <c r="E70" t="s">
        <v>199</v>
      </c>
      <c r="F70">
        <v>41</v>
      </c>
      <c r="G70">
        <v>18.28</v>
      </c>
      <c r="H70">
        <v>60.45</v>
      </c>
      <c r="I70">
        <v>15.09</v>
      </c>
      <c r="J70">
        <v>49.91</v>
      </c>
      <c r="K70">
        <v>7</v>
      </c>
      <c r="T70">
        <v>3</v>
      </c>
      <c r="U70">
        <v>2</v>
      </c>
      <c r="V70" t="s">
        <v>83</v>
      </c>
      <c r="W70" t="s">
        <v>207</v>
      </c>
      <c r="X70">
        <v>9</v>
      </c>
      <c r="Y70">
        <v>7</v>
      </c>
      <c r="Z70" t="s">
        <v>200</v>
      </c>
      <c r="AA70" t="s">
        <v>201</v>
      </c>
      <c r="AB70" t="s">
        <v>77</v>
      </c>
      <c r="AC70" t="s">
        <v>78</v>
      </c>
      <c r="AD70" t="s">
        <v>79</v>
      </c>
      <c r="AG70" t="s">
        <v>202</v>
      </c>
      <c r="AH70">
        <v>0</v>
      </c>
      <c r="AI70">
        <v>0</v>
      </c>
      <c r="AJ70">
        <v>0</v>
      </c>
      <c r="AK70">
        <v>25</v>
      </c>
      <c r="AL70">
        <v>0.61</v>
      </c>
    </row>
    <row r="71" spans="1:38" x14ac:dyDescent="0.3">
      <c r="A71" t="s">
        <v>71</v>
      </c>
      <c r="B71">
        <v>3963</v>
      </c>
      <c r="C71">
        <v>1</v>
      </c>
      <c r="D71" t="s">
        <v>208</v>
      </c>
      <c r="E71" t="s">
        <v>209</v>
      </c>
      <c r="F71">
        <v>1392</v>
      </c>
      <c r="G71">
        <v>10.93</v>
      </c>
      <c r="H71">
        <v>36.14</v>
      </c>
      <c r="I71">
        <v>7.59</v>
      </c>
      <c r="J71">
        <v>25.12</v>
      </c>
      <c r="K71">
        <v>935</v>
      </c>
      <c r="T71">
        <v>1</v>
      </c>
      <c r="U71">
        <v>1</v>
      </c>
      <c r="V71" t="s">
        <v>83</v>
      </c>
      <c r="W71">
        <v>36</v>
      </c>
      <c r="X71">
        <v>20</v>
      </c>
      <c r="Y71">
        <v>16</v>
      </c>
      <c r="Z71" t="s">
        <v>210</v>
      </c>
      <c r="AA71" t="s">
        <v>211</v>
      </c>
      <c r="AB71" t="s">
        <v>77</v>
      </c>
      <c r="AC71" t="s">
        <v>78</v>
      </c>
      <c r="AD71" t="s">
        <v>79</v>
      </c>
      <c r="AG71" t="s">
        <v>212</v>
      </c>
      <c r="AH71">
        <v>0</v>
      </c>
      <c r="AI71">
        <v>248</v>
      </c>
      <c r="AJ71">
        <v>16</v>
      </c>
      <c r="AK71">
        <v>1063</v>
      </c>
      <c r="AL71">
        <v>0.76</v>
      </c>
    </row>
    <row r="72" spans="1:38" x14ac:dyDescent="0.3">
      <c r="A72" t="s">
        <v>71</v>
      </c>
      <c r="B72">
        <v>3963</v>
      </c>
      <c r="C72">
        <v>2</v>
      </c>
      <c r="D72" t="s">
        <v>208</v>
      </c>
      <c r="E72" t="s">
        <v>209</v>
      </c>
      <c r="F72">
        <v>1392</v>
      </c>
      <c r="G72">
        <v>11.53</v>
      </c>
      <c r="H72">
        <v>38.14</v>
      </c>
      <c r="I72">
        <v>8.1999999999999993</v>
      </c>
      <c r="J72">
        <v>27.12</v>
      </c>
      <c r="K72">
        <v>1</v>
      </c>
      <c r="T72">
        <v>1</v>
      </c>
      <c r="U72">
        <v>1</v>
      </c>
      <c r="V72" t="s">
        <v>83</v>
      </c>
      <c r="W72">
        <v>38</v>
      </c>
      <c r="X72">
        <v>20</v>
      </c>
      <c r="Y72">
        <v>16</v>
      </c>
      <c r="Z72" t="s">
        <v>210</v>
      </c>
      <c r="AA72" t="s">
        <v>211</v>
      </c>
      <c r="AB72" t="s">
        <v>77</v>
      </c>
      <c r="AC72" t="s">
        <v>78</v>
      </c>
      <c r="AD72" t="s">
        <v>79</v>
      </c>
      <c r="AG72" t="s">
        <v>212</v>
      </c>
      <c r="AH72">
        <v>0</v>
      </c>
      <c r="AI72">
        <v>248</v>
      </c>
      <c r="AJ72">
        <v>16</v>
      </c>
      <c r="AK72">
        <v>1063</v>
      </c>
      <c r="AL72">
        <v>0.76</v>
      </c>
    </row>
    <row r="73" spans="1:38" x14ac:dyDescent="0.3">
      <c r="A73" t="s">
        <v>71</v>
      </c>
      <c r="B73">
        <v>3963</v>
      </c>
      <c r="C73">
        <v>3</v>
      </c>
      <c r="D73" t="s">
        <v>208</v>
      </c>
      <c r="E73" t="s">
        <v>209</v>
      </c>
      <c r="F73">
        <v>1392</v>
      </c>
      <c r="G73">
        <v>22.48</v>
      </c>
      <c r="H73">
        <v>74.319999999999993</v>
      </c>
      <c r="I73">
        <v>18.059999999999999</v>
      </c>
      <c r="J73">
        <v>59.72</v>
      </c>
      <c r="K73">
        <v>190</v>
      </c>
      <c r="T73">
        <v>3</v>
      </c>
      <c r="U73">
        <v>1</v>
      </c>
      <c r="V73" t="s">
        <v>83</v>
      </c>
      <c r="W73">
        <v>74</v>
      </c>
      <c r="X73">
        <v>20</v>
      </c>
      <c r="Y73">
        <v>16</v>
      </c>
      <c r="Z73" t="s">
        <v>210</v>
      </c>
      <c r="AA73" t="s">
        <v>211</v>
      </c>
      <c r="AB73" t="s">
        <v>77</v>
      </c>
      <c r="AC73" t="s">
        <v>78</v>
      </c>
      <c r="AD73" t="s">
        <v>79</v>
      </c>
      <c r="AG73" t="s">
        <v>212</v>
      </c>
      <c r="AH73">
        <v>0</v>
      </c>
      <c r="AI73">
        <v>248</v>
      </c>
      <c r="AJ73">
        <v>16</v>
      </c>
      <c r="AK73">
        <v>1063</v>
      </c>
      <c r="AL73">
        <v>0.76</v>
      </c>
    </row>
    <row r="74" spans="1:38" x14ac:dyDescent="0.3">
      <c r="A74" t="s">
        <v>71</v>
      </c>
      <c r="B74">
        <v>3963</v>
      </c>
      <c r="C74">
        <v>4</v>
      </c>
      <c r="D74" t="s">
        <v>208</v>
      </c>
      <c r="E74" t="s">
        <v>209</v>
      </c>
      <c r="F74">
        <v>1392</v>
      </c>
      <c r="G74">
        <v>23.54</v>
      </c>
      <c r="H74">
        <v>77.849999999999994</v>
      </c>
      <c r="I74">
        <v>19.11</v>
      </c>
      <c r="J74">
        <v>63.2</v>
      </c>
      <c r="K74">
        <v>152</v>
      </c>
      <c r="T74">
        <v>3</v>
      </c>
      <c r="U74">
        <v>1</v>
      </c>
      <c r="V74" t="s">
        <v>83</v>
      </c>
      <c r="W74">
        <v>77</v>
      </c>
      <c r="X74">
        <v>20</v>
      </c>
      <c r="Y74">
        <v>16</v>
      </c>
      <c r="Z74" t="s">
        <v>210</v>
      </c>
      <c r="AA74" t="s">
        <v>211</v>
      </c>
      <c r="AB74" t="s">
        <v>77</v>
      </c>
      <c r="AC74" t="s">
        <v>78</v>
      </c>
      <c r="AD74" t="s">
        <v>79</v>
      </c>
      <c r="AG74" t="s">
        <v>212</v>
      </c>
      <c r="AH74">
        <v>0</v>
      </c>
      <c r="AI74">
        <v>248</v>
      </c>
      <c r="AJ74">
        <v>16</v>
      </c>
      <c r="AK74">
        <v>1063</v>
      </c>
      <c r="AL74">
        <v>0.76</v>
      </c>
    </row>
    <row r="75" spans="1:38" x14ac:dyDescent="0.3">
      <c r="A75" t="s">
        <v>71</v>
      </c>
      <c r="B75">
        <v>3963</v>
      </c>
      <c r="C75">
        <v>5</v>
      </c>
      <c r="D75" t="s">
        <v>208</v>
      </c>
      <c r="E75" t="s">
        <v>209</v>
      </c>
      <c r="F75">
        <v>1392</v>
      </c>
      <c r="G75">
        <v>30.11</v>
      </c>
      <c r="H75">
        <v>99.56</v>
      </c>
      <c r="I75">
        <v>25.7</v>
      </c>
      <c r="J75">
        <v>84.96</v>
      </c>
      <c r="K75">
        <v>114</v>
      </c>
      <c r="T75">
        <v>3</v>
      </c>
      <c r="U75">
        <v>2</v>
      </c>
      <c r="V75" t="s">
        <v>83</v>
      </c>
      <c r="W75">
        <v>99</v>
      </c>
      <c r="X75">
        <v>20</v>
      </c>
      <c r="Y75">
        <v>16</v>
      </c>
      <c r="Z75" t="s">
        <v>210</v>
      </c>
      <c r="AA75" t="s">
        <v>211</v>
      </c>
      <c r="AB75" t="s">
        <v>77</v>
      </c>
      <c r="AC75" t="s">
        <v>78</v>
      </c>
      <c r="AD75" t="s">
        <v>79</v>
      </c>
      <c r="AG75" t="s">
        <v>212</v>
      </c>
      <c r="AH75">
        <v>0</v>
      </c>
      <c r="AI75">
        <v>248</v>
      </c>
      <c r="AJ75">
        <v>16</v>
      </c>
      <c r="AK75">
        <v>1063</v>
      </c>
      <c r="AL75">
        <v>0.76</v>
      </c>
    </row>
    <row r="76" spans="1:38" x14ac:dyDescent="0.3">
      <c r="A76" t="s">
        <v>71</v>
      </c>
      <c r="B76">
        <v>130498</v>
      </c>
      <c r="C76">
        <v>1</v>
      </c>
      <c r="D76" t="s">
        <v>213</v>
      </c>
      <c r="E76" t="s">
        <v>214</v>
      </c>
      <c r="F76">
        <v>9</v>
      </c>
      <c r="G76">
        <v>19.61</v>
      </c>
      <c r="H76">
        <v>64.849999999999994</v>
      </c>
      <c r="I76">
        <v>16.8</v>
      </c>
      <c r="J76">
        <v>55.57</v>
      </c>
      <c r="K76">
        <v>3</v>
      </c>
      <c r="T76">
        <v>2</v>
      </c>
      <c r="U76">
        <v>1</v>
      </c>
      <c r="V76" t="s">
        <v>83</v>
      </c>
      <c r="W76">
        <v>64</v>
      </c>
      <c r="X76">
        <v>4</v>
      </c>
      <c r="Y76">
        <v>4</v>
      </c>
      <c r="Z76" t="s">
        <v>215</v>
      </c>
      <c r="AA76" t="s">
        <v>216</v>
      </c>
      <c r="AB76" t="s">
        <v>77</v>
      </c>
      <c r="AC76" t="s">
        <v>78</v>
      </c>
      <c r="AD76" t="s">
        <v>79</v>
      </c>
      <c r="AG76" t="s">
        <v>217</v>
      </c>
      <c r="AH76">
        <v>0</v>
      </c>
      <c r="AI76">
        <v>244</v>
      </c>
      <c r="AJ76">
        <v>52</v>
      </c>
      <c r="AK76">
        <v>9</v>
      </c>
      <c r="AL76">
        <v>1</v>
      </c>
    </row>
    <row r="77" spans="1:38" x14ac:dyDescent="0.3">
      <c r="A77" t="s">
        <v>71</v>
      </c>
      <c r="B77">
        <v>130498</v>
      </c>
      <c r="C77">
        <v>2</v>
      </c>
      <c r="D77" t="s">
        <v>213</v>
      </c>
      <c r="E77" t="s">
        <v>214</v>
      </c>
      <c r="F77">
        <v>9</v>
      </c>
      <c r="G77">
        <v>22.25</v>
      </c>
      <c r="H77">
        <v>73.58</v>
      </c>
      <c r="I77">
        <v>19.07</v>
      </c>
      <c r="J77">
        <v>63.05</v>
      </c>
      <c r="K77">
        <v>3</v>
      </c>
      <c r="T77">
        <v>3</v>
      </c>
      <c r="U77">
        <v>1</v>
      </c>
      <c r="V77" t="s">
        <v>83</v>
      </c>
      <c r="W77">
        <v>73</v>
      </c>
      <c r="X77">
        <v>4</v>
      </c>
      <c r="Y77">
        <v>4</v>
      </c>
      <c r="Z77" t="s">
        <v>215</v>
      </c>
      <c r="AA77" t="s">
        <v>216</v>
      </c>
      <c r="AB77" t="s">
        <v>77</v>
      </c>
      <c r="AC77" t="s">
        <v>78</v>
      </c>
      <c r="AD77" t="s">
        <v>79</v>
      </c>
      <c r="AG77" t="s">
        <v>217</v>
      </c>
      <c r="AH77">
        <v>0</v>
      </c>
      <c r="AI77">
        <v>244</v>
      </c>
      <c r="AJ77">
        <v>52</v>
      </c>
      <c r="AK77">
        <v>9</v>
      </c>
      <c r="AL77">
        <v>1</v>
      </c>
    </row>
    <row r="78" spans="1:38" x14ac:dyDescent="0.3">
      <c r="A78" t="s">
        <v>71</v>
      </c>
      <c r="B78">
        <v>130498</v>
      </c>
      <c r="C78">
        <v>3</v>
      </c>
      <c r="D78" t="s">
        <v>213</v>
      </c>
      <c r="E78" t="s">
        <v>214</v>
      </c>
      <c r="F78">
        <v>9</v>
      </c>
      <c r="G78">
        <v>23.14</v>
      </c>
      <c r="H78">
        <v>76.510000000000005</v>
      </c>
      <c r="I78">
        <v>19.829999999999998</v>
      </c>
      <c r="J78">
        <v>65.56</v>
      </c>
      <c r="K78">
        <v>3</v>
      </c>
      <c r="T78">
        <v>3</v>
      </c>
      <c r="U78">
        <v>1</v>
      </c>
      <c r="V78" t="s">
        <v>83</v>
      </c>
      <c r="W78">
        <v>76</v>
      </c>
      <c r="X78">
        <v>4</v>
      </c>
      <c r="Y78">
        <v>4</v>
      </c>
      <c r="Z78" t="s">
        <v>215</v>
      </c>
      <c r="AA78" t="s">
        <v>216</v>
      </c>
      <c r="AB78" t="s">
        <v>77</v>
      </c>
      <c r="AC78" t="s">
        <v>78</v>
      </c>
      <c r="AD78" t="s">
        <v>79</v>
      </c>
      <c r="AG78" t="s">
        <v>217</v>
      </c>
      <c r="AH78">
        <v>0</v>
      </c>
      <c r="AI78">
        <v>244</v>
      </c>
      <c r="AJ78">
        <v>52</v>
      </c>
      <c r="AK78">
        <v>9</v>
      </c>
      <c r="AL78">
        <v>1</v>
      </c>
    </row>
    <row r="79" spans="1:38" x14ac:dyDescent="0.3">
      <c r="A79" t="s">
        <v>71</v>
      </c>
      <c r="B79">
        <v>3968</v>
      </c>
      <c r="C79">
        <v>1</v>
      </c>
      <c r="D79" t="s">
        <v>218</v>
      </c>
      <c r="E79" t="s">
        <v>219</v>
      </c>
      <c r="F79">
        <v>136</v>
      </c>
      <c r="G79">
        <v>23.92</v>
      </c>
      <c r="H79">
        <v>79.08</v>
      </c>
      <c r="I79">
        <v>18.12</v>
      </c>
      <c r="J79">
        <v>59.93</v>
      </c>
      <c r="K79">
        <v>136</v>
      </c>
      <c r="T79">
        <v>3</v>
      </c>
      <c r="U79">
        <v>1</v>
      </c>
      <c r="V79" t="s">
        <v>83</v>
      </c>
      <c r="W79">
        <v>79</v>
      </c>
      <c r="X79">
        <v>17</v>
      </c>
      <c r="Y79">
        <v>17</v>
      </c>
      <c r="Z79" t="s">
        <v>220</v>
      </c>
      <c r="AA79" t="s">
        <v>221</v>
      </c>
      <c r="AB79" t="s">
        <v>77</v>
      </c>
      <c r="AC79" t="s">
        <v>78</v>
      </c>
      <c r="AD79" t="s">
        <v>79</v>
      </c>
      <c r="AG79" t="s">
        <v>222</v>
      </c>
      <c r="AH79">
        <v>0</v>
      </c>
      <c r="AI79">
        <v>294</v>
      </c>
      <c r="AJ79">
        <v>28</v>
      </c>
      <c r="AK79">
        <v>88</v>
      </c>
      <c r="AL79">
        <v>0.65</v>
      </c>
    </row>
    <row r="80" spans="1:38" x14ac:dyDescent="0.3">
      <c r="A80" t="s">
        <v>223</v>
      </c>
      <c r="B80">
        <v>119589</v>
      </c>
      <c r="C80">
        <v>1</v>
      </c>
      <c r="D80" t="s">
        <v>224</v>
      </c>
      <c r="E80" t="s">
        <v>225</v>
      </c>
      <c r="F80">
        <v>447</v>
      </c>
      <c r="G80">
        <v>29.75</v>
      </c>
      <c r="H80">
        <v>98.37</v>
      </c>
      <c r="I80">
        <v>22.37</v>
      </c>
      <c r="J80">
        <v>73.98</v>
      </c>
      <c r="K80">
        <v>114</v>
      </c>
      <c r="T80">
        <v>3</v>
      </c>
      <c r="U80">
        <v>2</v>
      </c>
      <c r="V80" t="s">
        <v>83</v>
      </c>
      <c r="W80" t="s">
        <v>226</v>
      </c>
      <c r="X80">
        <v>23</v>
      </c>
      <c r="Y80">
        <v>22</v>
      </c>
      <c r="Z80" t="s">
        <v>227</v>
      </c>
      <c r="AA80" t="s">
        <v>228</v>
      </c>
      <c r="AB80" t="s">
        <v>77</v>
      </c>
      <c r="AC80" t="s">
        <v>78</v>
      </c>
      <c r="AD80" t="s">
        <v>229</v>
      </c>
      <c r="AG80" t="s">
        <v>230</v>
      </c>
      <c r="AH80">
        <v>0</v>
      </c>
      <c r="AI80">
        <v>170</v>
      </c>
      <c r="AJ80">
        <v>15</v>
      </c>
      <c r="AK80">
        <v>676</v>
      </c>
      <c r="AL80">
        <v>1.51</v>
      </c>
    </row>
    <row r="81" spans="1:38" x14ac:dyDescent="0.3">
      <c r="A81" t="s">
        <v>223</v>
      </c>
      <c r="B81">
        <v>119589</v>
      </c>
      <c r="C81">
        <v>2</v>
      </c>
      <c r="D81" t="s">
        <v>224</v>
      </c>
      <c r="E81" t="s">
        <v>225</v>
      </c>
      <c r="F81">
        <v>447</v>
      </c>
      <c r="G81">
        <v>33.56</v>
      </c>
      <c r="H81">
        <v>110.97</v>
      </c>
      <c r="I81">
        <v>25.7</v>
      </c>
      <c r="J81">
        <v>84.99</v>
      </c>
      <c r="K81">
        <v>332</v>
      </c>
      <c r="T81">
        <v>3</v>
      </c>
      <c r="U81">
        <v>2</v>
      </c>
      <c r="V81" t="s">
        <v>83</v>
      </c>
      <c r="W81" t="s">
        <v>231</v>
      </c>
      <c r="X81">
        <v>23</v>
      </c>
      <c r="Y81">
        <v>22</v>
      </c>
      <c r="Z81" t="s">
        <v>227</v>
      </c>
      <c r="AA81" t="s">
        <v>228</v>
      </c>
      <c r="AB81" t="s">
        <v>77</v>
      </c>
      <c r="AC81" t="s">
        <v>78</v>
      </c>
      <c r="AD81" t="s">
        <v>229</v>
      </c>
      <c r="AG81" t="s">
        <v>230</v>
      </c>
      <c r="AH81">
        <v>0</v>
      </c>
      <c r="AI81">
        <v>170</v>
      </c>
      <c r="AJ81">
        <v>15</v>
      </c>
      <c r="AK81">
        <v>676</v>
      </c>
      <c r="AL81">
        <v>1.51</v>
      </c>
    </row>
    <row r="82" spans="1:38" x14ac:dyDescent="0.3">
      <c r="A82" t="s">
        <v>223</v>
      </c>
      <c r="B82">
        <v>119589</v>
      </c>
      <c r="C82">
        <v>3</v>
      </c>
      <c r="D82" t="s">
        <v>224</v>
      </c>
      <c r="E82" t="s">
        <v>225</v>
      </c>
      <c r="F82">
        <v>447</v>
      </c>
      <c r="G82">
        <v>33.57</v>
      </c>
      <c r="H82">
        <v>110.98</v>
      </c>
      <c r="I82">
        <v>25.7</v>
      </c>
      <c r="J82">
        <v>84.99</v>
      </c>
      <c r="K82">
        <v>1</v>
      </c>
      <c r="T82">
        <v>3</v>
      </c>
      <c r="U82">
        <v>2</v>
      </c>
      <c r="V82" t="s">
        <v>83</v>
      </c>
      <c r="W82" t="s">
        <v>232</v>
      </c>
      <c r="X82">
        <v>23</v>
      </c>
      <c r="Y82">
        <v>22</v>
      </c>
      <c r="Z82" t="s">
        <v>227</v>
      </c>
      <c r="AA82" t="s">
        <v>228</v>
      </c>
      <c r="AB82" t="s">
        <v>77</v>
      </c>
      <c r="AC82" t="s">
        <v>78</v>
      </c>
      <c r="AD82" t="s">
        <v>229</v>
      </c>
      <c r="AG82" t="s">
        <v>230</v>
      </c>
      <c r="AH82">
        <v>0</v>
      </c>
      <c r="AI82">
        <v>170</v>
      </c>
      <c r="AJ82">
        <v>15</v>
      </c>
      <c r="AK82">
        <v>676</v>
      </c>
      <c r="AL82">
        <v>1.51</v>
      </c>
    </row>
    <row r="83" spans="1:38" x14ac:dyDescent="0.3">
      <c r="A83" t="s">
        <v>233</v>
      </c>
      <c r="B83">
        <v>122012</v>
      </c>
      <c r="C83">
        <v>1</v>
      </c>
      <c r="D83" t="s">
        <v>234</v>
      </c>
      <c r="E83" t="s">
        <v>235</v>
      </c>
      <c r="F83">
        <v>590</v>
      </c>
      <c r="G83">
        <v>30.98</v>
      </c>
      <c r="H83">
        <v>102.44</v>
      </c>
      <c r="I83">
        <v>24.19</v>
      </c>
      <c r="J83">
        <v>79.98</v>
      </c>
      <c r="K83">
        <v>71</v>
      </c>
      <c r="T83">
        <v>4</v>
      </c>
      <c r="U83">
        <v>2</v>
      </c>
      <c r="V83" t="s">
        <v>83</v>
      </c>
      <c r="W83" t="s">
        <v>236</v>
      </c>
      <c r="X83">
        <v>25</v>
      </c>
      <c r="Y83">
        <v>23</v>
      </c>
      <c r="Z83" t="s">
        <v>237</v>
      </c>
      <c r="AA83" t="s">
        <v>238</v>
      </c>
      <c r="AB83" t="s">
        <v>77</v>
      </c>
      <c r="AC83" t="s">
        <v>78</v>
      </c>
      <c r="AD83" t="s">
        <v>239</v>
      </c>
      <c r="AG83" t="s">
        <v>240</v>
      </c>
      <c r="AH83">
        <v>0</v>
      </c>
      <c r="AI83">
        <v>183</v>
      </c>
      <c r="AJ83">
        <v>12</v>
      </c>
      <c r="AK83">
        <v>885</v>
      </c>
      <c r="AL83">
        <v>1.5</v>
      </c>
    </row>
    <row r="84" spans="1:38" x14ac:dyDescent="0.3">
      <c r="A84" t="s">
        <v>233</v>
      </c>
      <c r="B84">
        <v>122012</v>
      </c>
      <c r="C84">
        <v>2</v>
      </c>
      <c r="D84" t="s">
        <v>234</v>
      </c>
      <c r="E84" t="s">
        <v>235</v>
      </c>
      <c r="F84">
        <v>590</v>
      </c>
      <c r="G84">
        <v>31.68</v>
      </c>
      <c r="H84">
        <v>104.76</v>
      </c>
      <c r="I84">
        <v>24.18</v>
      </c>
      <c r="J84">
        <v>79.959999999999994</v>
      </c>
      <c r="K84">
        <v>72</v>
      </c>
      <c r="T84">
        <v>4</v>
      </c>
      <c r="U84">
        <v>2</v>
      </c>
      <c r="V84" t="s">
        <v>83</v>
      </c>
      <c r="W84" t="s">
        <v>241</v>
      </c>
      <c r="X84">
        <v>25</v>
      </c>
      <c r="Y84">
        <v>23</v>
      </c>
      <c r="Z84" t="s">
        <v>237</v>
      </c>
      <c r="AA84" t="s">
        <v>238</v>
      </c>
      <c r="AB84" t="s">
        <v>77</v>
      </c>
      <c r="AC84" t="s">
        <v>78</v>
      </c>
      <c r="AD84" t="s">
        <v>239</v>
      </c>
      <c r="AG84" t="s">
        <v>240</v>
      </c>
      <c r="AH84">
        <v>0</v>
      </c>
      <c r="AI84">
        <v>183</v>
      </c>
      <c r="AJ84">
        <v>12</v>
      </c>
      <c r="AK84">
        <v>885</v>
      </c>
      <c r="AL84">
        <v>1.5</v>
      </c>
    </row>
    <row r="85" spans="1:38" x14ac:dyDescent="0.3">
      <c r="A85" t="s">
        <v>233</v>
      </c>
      <c r="B85">
        <v>122012</v>
      </c>
      <c r="C85">
        <v>3</v>
      </c>
      <c r="D85" t="s">
        <v>234</v>
      </c>
      <c r="E85" t="s">
        <v>235</v>
      </c>
      <c r="F85">
        <v>590</v>
      </c>
      <c r="G85">
        <v>33.049999999999997</v>
      </c>
      <c r="H85">
        <v>109.28</v>
      </c>
      <c r="I85">
        <v>25.7</v>
      </c>
      <c r="J85">
        <v>84.98</v>
      </c>
      <c r="K85">
        <v>150</v>
      </c>
      <c r="T85">
        <v>3</v>
      </c>
      <c r="U85">
        <v>2</v>
      </c>
      <c r="V85" t="s">
        <v>83</v>
      </c>
      <c r="W85" t="s">
        <v>242</v>
      </c>
      <c r="X85">
        <v>25</v>
      </c>
      <c r="Y85">
        <v>23</v>
      </c>
      <c r="Z85" t="s">
        <v>237</v>
      </c>
      <c r="AA85" t="s">
        <v>238</v>
      </c>
      <c r="AB85" t="s">
        <v>77</v>
      </c>
      <c r="AC85" t="s">
        <v>78</v>
      </c>
      <c r="AD85" t="s">
        <v>239</v>
      </c>
      <c r="AG85" t="s">
        <v>240</v>
      </c>
      <c r="AH85">
        <v>0</v>
      </c>
      <c r="AI85">
        <v>183</v>
      </c>
      <c r="AJ85">
        <v>12</v>
      </c>
      <c r="AK85">
        <v>885</v>
      </c>
      <c r="AL85">
        <v>1.5</v>
      </c>
    </row>
    <row r="86" spans="1:38" x14ac:dyDescent="0.3">
      <c r="A86" t="s">
        <v>233</v>
      </c>
      <c r="B86">
        <v>122012</v>
      </c>
      <c r="C86">
        <v>4</v>
      </c>
      <c r="D86" t="s">
        <v>234</v>
      </c>
      <c r="E86" t="s">
        <v>235</v>
      </c>
      <c r="F86">
        <v>590</v>
      </c>
      <c r="G86">
        <v>33.42</v>
      </c>
      <c r="H86">
        <v>110.48</v>
      </c>
      <c r="I86">
        <v>25.7</v>
      </c>
      <c r="J86">
        <v>84.98</v>
      </c>
      <c r="K86">
        <v>297</v>
      </c>
      <c r="T86">
        <v>3</v>
      </c>
      <c r="U86">
        <v>2</v>
      </c>
      <c r="V86" t="s">
        <v>83</v>
      </c>
      <c r="W86" t="s">
        <v>231</v>
      </c>
      <c r="X86">
        <v>25</v>
      </c>
      <c r="Y86">
        <v>23</v>
      </c>
      <c r="Z86" t="s">
        <v>237</v>
      </c>
      <c r="AA86" t="s">
        <v>238</v>
      </c>
      <c r="AB86" t="s">
        <v>77</v>
      </c>
      <c r="AC86" t="s">
        <v>78</v>
      </c>
      <c r="AD86" t="s">
        <v>239</v>
      </c>
      <c r="AG86" t="s">
        <v>240</v>
      </c>
      <c r="AH86">
        <v>0</v>
      </c>
      <c r="AI86">
        <v>183</v>
      </c>
      <c r="AJ86">
        <v>12</v>
      </c>
      <c r="AK86">
        <v>885</v>
      </c>
      <c r="AL86">
        <v>1.5</v>
      </c>
    </row>
    <row r="87" spans="1:38" x14ac:dyDescent="0.3">
      <c r="A87" t="s">
        <v>233</v>
      </c>
      <c r="B87">
        <v>125927</v>
      </c>
      <c r="C87">
        <v>1</v>
      </c>
      <c r="D87" t="s">
        <v>243</v>
      </c>
      <c r="E87" t="s">
        <v>244</v>
      </c>
      <c r="F87">
        <v>345</v>
      </c>
      <c r="G87">
        <v>33.229999999999997</v>
      </c>
      <c r="H87">
        <v>109.86</v>
      </c>
      <c r="I87">
        <v>25.7</v>
      </c>
      <c r="J87">
        <v>84.99</v>
      </c>
      <c r="K87">
        <v>173</v>
      </c>
      <c r="T87">
        <v>3</v>
      </c>
      <c r="U87">
        <v>2</v>
      </c>
      <c r="V87" t="s">
        <v>83</v>
      </c>
      <c r="W87" t="s">
        <v>159</v>
      </c>
      <c r="X87">
        <v>24</v>
      </c>
      <c r="Y87">
        <v>19</v>
      </c>
      <c r="Z87" t="s">
        <v>245</v>
      </c>
      <c r="AA87" t="s">
        <v>246</v>
      </c>
      <c r="AB87" t="s">
        <v>77</v>
      </c>
      <c r="AC87" t="s">
        <v>78</v>
      </c>
      <c r="AD87" t="s">
        <v>239</v>
      </c>
      <c r="AG87" t="s">
        <v>137</v>
      </c>
      <c r="AH87">
        <v>0</v>
      </c>
      <c r="AI87">
        <v>0</v>
      </c>
      <c r="AJ87">
        <v>0</v>
      </c>
      <c r="AK87">
        <v>563</v>
      </c>
      <c r="AL87">
        <v>1.63</v>
      </c>
    </row>
    <row r="88" spans="1:38" x14ac:dyDescent="0.3">
      <c r="A88" t="s">
        <v>233</v>
      </c>
      <c r="B88">
        <v>125927</v>
      </c>
      <c r="C88">
        <v>2</v>
      </c>
      <c r="D88" t="s">
        <v>243</v>
      </c>
      <c r="E88" t="s">
        <v>244</v>
      </c>
      <c r="F88">
        <v>345</v>
      </c>
      <c r="G88">
        <v>33.200000000000003</v>
      </c>
      <c r="H88">
        <v>109.76</v>
      </c>
      <c r="I88">
        <v>25.7</v>
      </c>
      <c r="J88">
        <v>84.99</v>
      </c>
      <c r="K88">
        <v>84</v>
      </c>
      <c r="T88">
        <v>3</v>
      </c>
      <c r="U88">
        <v>2</v>
      </c>
      <c r="V88" t="s">
        <v>83</v>
      </c>
      <c r="W88" t="s">
        <v>242</v>
      </c>
      <c r="X88">
        <v>24</v>
      </c>
      <c r="Y88">
        <v>19</v>
      </c>
      <c r="Z88" t="s">
        <v>245</v>
      </c>
      <c r="AA88" t="s">
        <v>246</v>
      </c>
      <c r="AB88" t="s">
        <v>77</v>
      </c>
      <c r="AC88" t="s">
        <v>78</v>
      </c>
      <c r="AD88" t="s">
        <v>239</v>
      </c>
      <c r="AG88" t="s">
        <v>137</v>
      </c>
      <c r="AH88">
        <v>0</v>
      </c>
      <c r="AI88">
        <v>0</v>
      </c>
      <c r="AJ88">
        <v>0</v>
      </c>
      <c r="AK88">
        <v>563</v>
      </c>
      <c r="AL88">
        <v>1.63</v>
      </c>
    </row>
    <row r="89" spans="1:38" x14ac:dyDescent="0.3">
      <c r="A89" t="s">
        <v>233</v>
      </c>
      <c r="B89">
        <v>125927</v>
      </c>
      <c r="C89">
        <v>3</v>
      </c>
      <c r="D89" t="s">
        <v>243</v>
      </c>
      <c r="E89" t="s">
        <v>244</v>
      </c>
      <c r="F89">
        <v>345</v>
      </c>
      <c r="G89">
        <v>33.200000000000003</v>
      </c>
      <c r="H89">
        <v>109.78</v>
      </c>
      <c r="I89">
        <v>25.7</v>
      </c>
      <c r="J89">
        <v>84.99</v>
      </c>
      <c r="K89">
        <v>1</v>
      </c>
      <c r="T89">
        <v>3</v>
      </c>
      <c r="U89">
        <v>2</v>
      </c>
      <c r="V89" t="s">
        <v>83</v>
      </c>
      <c r="W89" t="s">
        <v>247</v>
      </c>
      <c r="X89">
        <v>24</v>
      </c>
      <c r="Y89">
        <v>19</v>
      </c>
      <c r="Z89" t="s">
        <v>245</v>
      </c>
      <c r="AA89" t="s">
        <v>246</v>
      </c>
      <c r="AB89" t="s">
        <v>77</v>
      </c>
      <c r="AC89" t="s">
        <v>78</v>
      </c>
      <c r="AD89" t="s">
        <v>239</v>
      </c>
      <c r="AG89" t="s">
        <v>137</v>
      </c>
      <c r="AH89">
        <v>0</v>
      </c>
      <c r="AI89">
        <v>0</v>
      </c>
      <c r="AJ89">
        <v>0</v>
      </c>
      <c r="AK89">
        <v>563</v>
      </c>
      <c r="AL89">
        <v>1.63</v>
      </c>
    </row>
    <row r="90" spans="1:38" x14ac:dyDescent="0.3">
      <c r="A90" t="s">
        <v>233</v>
      </c>
      <c r="B90">
        <v>125927</v>
      </c>
      <c r="C90">
        <v>4</v>
      </c>
      <c r="D90" t="s">
        <v>243</v>
      </c>
      <c r="E90" t="s">
        <v>244</v>
      </c>
      <c r="F90">
        <v>345</v>
      </c>
      <c r="G90">
        <v>39.44</v>
      </c>
      <c r="H90">
        <v>130.41</v>
      </c>
      <c r="I90">
        <v>30.73</v>
      </c>
      <c r="J90">
        <v>101.59</v>
      </c>
      <c r="K90">
        <v>87</v>
      </c>
      <c r="T90">
        <v>3</v>
      </c>
      <c r="U90">
        <v>2</v>
      </c>
      <c r="V90" t="s">
        <v>83</v>
      </c>
      <c r="W90">
        <v>130</v>
      </c>
      <c r="X90">
        <v>24</v>
      </c>
      <c r="Y90">
        <v>19</v>
      </c>
      <c r="Z90" t="s">
        <v>245</v>
      </c>
      <c r="AA90" t="s">
        <v>246</v>
      </c>
      <c r="AB90" t="s">
        <v>77</v>
      </c>
      <c r="AC90" t="s">
        <v>78</v>
      </c>
      <c r="AD90" t="s">
        <v>239</v>
      </c>
      <c r="AG90" t="s">
        <v>137</v>
      </c>
      <c r="AH90">
        <v>0</v>
      </c>
      <c r="AI90">
        <v>0</v>
      </c>
      <c r="AJ90">
        <v>0</v>
      </c>
      <c r="AK90">
        <v>563</v>
      </c>
      <c r="AL90">
        <v>1.63</v>
      </c>
    </row>
    <row r="91" spans="1:38" x14ac:dyDescent="0.3">
      <c r="A91" t="s">
        <v>248</v>
      </c>
      <c r="B91">
        <v>14808</v>
      </c>
      <c r="C91">
        <v>1</v>
      </c>
      <c r="D91" t="s">
        <v>249</v>
      </c>
      <c r="E91" t="s">
        <v>250</v>
      </c>
      <c r="F91">
        <v>92</v>
      </c>
      <c r="G91">
        <v>23.91</v>
      </c>
      <c r="H91">
        <v>79.069999999999993</v>
      </c>
      <c r="I91">
        <v>18.079999999999998</v>
      </c>
      <c r="J91">
        <v>59.8</v>
      </c>
      <c r="K91">
        <v>45</v>
      </c>
      <c r="T91">
        <v>3</v>
      </c>
      <c r="U91">
        <v>1</v>
      </c>
      <c r="V91" t="s">
        <v>83</v>
      </c>
      <c r="W91">
        <v>79</v>
      </c>
      <c r="X91">
        <v>12</v>
      </c>
      <c r="Y91">
        <v>8</v>
      </c>
      <c r="Z91" t="s">
        <v>251</v>
      </c>
      <c r="AA91" t="s">
        <v>252</v>
      </c>
      <c r="AB91" t="s">
        <v>77</v>
      </c>
      <c r="AC91" t="s">
        <v>78</v>
      </c>
      <c r="AD91" t="s">
        <v>253</v>
      </c>
      <c r="AG91" t="s">
        <v>254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">
      <c r="A92" t="s">
        <v>248</v>
      </c>
      <c r="B92">
        <v>14808</v>
      </c>
      <c r="C92">
        <v>2</v>
      </c>
      <c r="D92" t="s">
        <v>249</v>
      </c>
      <c r="E92" t="s">
        <v>250</v>
      </c>
      <c r="F92">
        <v>92</v>
      </c>
      <c r="G92">
        <v>32.29</v>
      </c>
      <c r="H92">
        <v>106.75</v>
      </c>
      <c r="I92">
        <v>25.7</v>
      </c>
      <c r="J92">
        <v>84.98</v>
      </c>
      <c r="K92">
        <v>35</v>
      </c>
      <c r="T92">
        <v>3</v>
      </c>
      <c r="U92">
        <v>2</v>
      </c>
      <c r="V92" t="s">
        <v>83</v>
      </c>
      <c r="W92">
        <v>106</v>
      </c>
      <c r="X92">
        <v>12</v>
      </c>
      <c r="Y92">
        <v>8</v>
      </c>
      <c r="Z92" t="s">
        <v>251</v>
      </c>
      <c r="AA92" t="s">
        <v>252</v>
      </c>
      <c r="AB92" t="s">
        <v>77</v>
      </c>
      <c r="AC92" t="s">
        <v>78</v>
      </c>
      <c r="AD92" t="s">
        <v>253</v>
      </c>
      <c r="AG92" t="s">
        <v>254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">
      <c r="A93" t="s">
        <v>248</v>
      </c>
      <c r="B93">
        <v>14808</v>
      </c>
      <c r="C93">
        <v>3</v>
      </c>
      <c r="D93" t="s">
        <v>249</v>
      </c>
      <c r="E93" t="s">
        <v>250</v>
      </c>
      <c r="F93">
        <v>92</v>
      </c>
      <c r="G93">
        <v>35.06</v>
      </c>
      <c r="H93">
        <v>115.91</v>
      </c>
      <c r="I93">
        <v>28.22</v>
      </c>
      <c r="J93">
        <v>93.32</v>
      </c>
      <c r="K93">
        <v>12</v>
      </c>
      <c r="T93">
        <v>3</v>
      </c>
      <c r="U93">
        <v>2</v>
      </c>
      <c r="V93" t="s">
        <v>83</v>
      </c>
      <c r="W93">
        <v>115</v>
      </c>
      <c r="X93">
        <v>12</v>
      </c>
      <c r="Y93">
        <v>8</v>
      </c>
      <c r="Z93" t="s">
        <v>251</v>
      </c>
      <c r="AA93" t="s">
        <v>252</v>
      </c>
      <c r="AB93" t="s">
        <v>77</v>
      </c>
      <c r="AC93" t="s">
        <v>78</v>
      </c>
      <c r="AD93" t="s">
        <v>253</v>
      </c>
      <c r="AG93" t="s">
        <v>254</v>
      </c>
      <c r="AH93">
        <v>0</v>
      </c>
      <c r="AI93">
        <v>0</v>
      </c>
      <c r="AJ93">
        <v>0</v>
      </c>
      <c r="AK93">
        <v>0</v>
      </c>
      <c r="AL93">
        <v>0</v>
      </c>
    </row>
    <row r="94" spans="1:38" x14ac:dyDescent="0.3">
      <c r="A94" t="s">
        <v>248</v>
      </c>
      <c r="B94">
        <v>2734</v>
      </c>
      <c r="C94">
        <v>1</v>
      </c>
      <c r="D94" t="s">
        <v>255</v>
      </c>
      <c r="E94" t="s">
        <v>256</v>
      </c>
      <c r="F94">
        <v>260</v>
      </c>
      <c r="G94">
        <v>24.24</v>
      </c>
      <c r="H94">
        <v>80.16</v>
      </c>
      <c r="I94">
        <v>18.079999999999998</v>
      </c>
      <c r="J94">
        <v>59.79</v>
      </c>
      <c r="K94">
        <v>96</v>
      </c>
      <c r="T94">
        <v>3</v>
      </c>
      <c r="U94">
        <v>1</v>
      </c>
      <c r="V94" t="s">
        <v>74</v>
      </c>
      <c r="W94">
        <v>80</v>
      </c>
      <c r="X94">
        <v>16</v>
      </c>
      <c r="Y94">
        <v>12</v>
      </c>
      <c r="Z94" t="s">
        <v>257</v>
      </c>
      <c r="AA94" t="s">
        <v>258</v>
      </c>
      <c r="AB94" t="s">
        <v>77</v>
      </c>
      <c r="AC94" t="s">
        <v>78</v>
      </c>
      <c r="AD94" t="s">
        <v>253</v>
      </c>
      <c r="AG94" t="s">
        <v>259</v>
      </c>
      <c r="AH94">
        <v>0</v>
      </c>
      <c r="AI94">
        <v>323</v>
      </c>
      <c r="AJ94">
        <v>21</v>
      </c>
      <c r="AK94">
        <v>0</v>
      </c>
      <c r="AL94">
        <v>0</v>
      </c>
    </row>
    <row r="95" spans="1:38" x14ac:dyDescent="0.3">
      <c r="A95" t="s">
        <v>248</v>
      </c>
      <c r="B95">
        <v>2734</v>
      </c>
      <c r="C95">
        <v>2</v>
      </c>
      <c r="D95" t="s">
        <v>255</v>
      </c>
      <c r="E95" t="s">
        <v>256</v>
      </c>
      <c r="F95">
        <v>260</v>
      </c>
      <c r="G95">
        <v>26.02</v>
      </c>
      <c r="H95">
        <v>86.04</v>
      </c>
      <c r="I95">
        <v>19.52</v>
      </c>
      <c r="J95">
        <v>64.56</v>
      </c>
      <c r="K95">
        <v>13</v>
      </c>
      <c r="T95">
        <v>3</v>
      </c>
      <c r="U95">
        <v>1</v>
      </c>
      <c r="V95" t="s">
        <v>74</v>
      </c>
      <c r="W95">
        <v>86</v>
      </c>
      <c r="X95">
        <v>16</v>
      </c>
      <c r="Y95">
        <v>12</v>
      </c>
      <c r="Z95" t="s">
        <v>257</v>
      </c>
      <c r="AA95" t="s">
        <v>258</v>
      </c>
      <c r="AB95" t="s">
        <v>77</v>
      </c>
      <c r="AC95" t="s">
        <v>78</v>
      </c>
      <c r="AD95" t="s">
        <v>253</v>
      </c>
      <c r="AG95" t="s">
        <v>259</v>
      </c>
      <c r="AH95">
        <v>0</v>
      </c>
      <c r="AI95">
        <v>323</v>
      </c>
      <c r="AJ95">
        <v>21</v>
      </c>
      <c r="AK95">
        <v>0</v>
      </c>
      <c r="AL95">
        <v>0</v>
      </c>
    </row>
    <row r="96" spans="1:38" x14ac:dyDescent="0.3">
      <c r="A96" t="s">
        <v>248</v>
      </c>
      <c r="B96">
        <v>2734</v>
      </c>
      <c r="C96">
        <v>3</v>
      </c>
      <c r="D96" t="s">
        <v>255</v>
      </c>
      <c r="E96" t="s">
        <v>256</v>
      </c>
      <c r="F96">
        <v>260</v>
      </c>
      <c r="G96">
        <v>26.89</v>
      </c>
      <c r="H96">
        <v>88.91</v>
      </c>
      <c r="I96">
        <v>20.12</v>
      </c>
      <c r="J96">
        <v>66.540000000000006</v>
      </c>
      <c r="K96">
        <v>44</v>
      </c>
      <c r="T96">
        <v>3</v>
      </c>
      <c r="U96">
        <v>1</v>
      </c>
      <c r="V96" t="s">
        <v>74</v>
      </c>
      <c r="W96">
        <v>88</v>
      </c>
      <c r="X96">
        <v>16</v>
      </c>
      <c r="Y96">
        <v>12</v>
      </c>
      <c r="Z96" t="s">
        <v>257</v>
      </c>
      <c r="AA96" t="s">
        <v>258</v>
      </c>
      <c r="AB96" t="s">
        <v>77</v>
      </c>
      <c r="AC96" t="s">
        <v>78</v>
      </c>
      <c r="AD96" t="s">
        <v>253</v>
      </c>
      <c r="AG96" t="s">
        <v>259</v>
      </c>
      <c r="AH96">
        <v>0</v>
      </c>
      <c r="AI96">
        <v>323</v>
      </c>
      <c r="AJ96">
        <v>21</v>
      </c>
      <c r="AK96">
        <v>0</v>
      </c>
      <c r="AL96">
        <v>0</v>
      </c>
    </row>
    <row r="97" spans="1:38" x14ac:dyDescent="0.3">
      <c r="A97" t="s">
        <v>248</v>
      </c>
      <c r="B97">
        <v>2734</v>
      </c>
      <c r="C97">
        <v>4</v>
      </c>
      <c r="D97" t="s">
        <v>255</v>
      </c>
      <c r="E97" t="s">
        <v>256</v>
      </c>
      <c r="F97">
        <v>260</v>
      </c>
      <c r="G97">
        <v>27.64</v>
      </c>
      <c r="H97">
        <v>91.39</v>
      </c>
      <c r="I97">
        <v>20.61</v>
      </c>
      <c r="J97">
        <v>68.16</v>
      </c>
      <c r="K97">
        <v>80</v>
      </c>
      <c r="T97">
        <v>3</v>
      </c>
      <c r="U97">
        <v>1</v>
      </c>
      <c r="V97" t="s">
        <v>74</v>
      </c>
      <c r="W97">
        <v>91</v>
      </c>
      <c r="X97">
        <v>16</v>
      </c>
      <c r="Y97">
        <v>12</v>
      </c>
      <c r="Z97" t="s">
        <v>257</v>
      </c>
      <c r="AA97" t="s">
        <v>258</v>
      </c>
      <c r="AB97" t="s">
        <v>77</v>
      </c>
      <c r="AC97" t="s">
        <v>78</v>
      </c>
      <c r="AD97" t="s">
        <v>253</v>
      </c>
      <c r="AG97" t="s">
        <v>259</v>
      </c>
      <c r="AH97">
        <v>0</v>
      </c>
      <c r="AI97">
        <v>323</v>
      </c>
      <c r="AJ97">
        <v>21</v>
      </c>
      <c r="AK97">
        <v>0</v>
      </c>
      <c r="AL97">
        <v>0</v>
      </c>
    </row>
    <row r="98" spans="1:38" x14ac:dyDescent="0.3">
      <c r="A98" t="s">
        <v>248</v>
      </c>
      <c r="B98">
        <v>2734</v>
      </c>
      <c r="C98">
        <v>5</v>
      </c>
      <c r="D98" t="s">
        <v>255</v>
      </c>
      <c r="E98" t="s">
        <v>256</v>
      </c>
      <c r="F98">
        <v>260</v>
      </c>
      <c r="G98">
        <v>29.04</v>
      </c>
      <c r="H98">
        <v>96.02</v>
      </c>
      <c r="I98">
        <v>21.72</v>
      </c>
      <c r="J98">
        <v>71.819999999999993</v>
      </c>
      <c r="K98">
        <v>15</v>
      </c>
      <c r="T98">
        <v>3</v>
      </c>
      <c r="U98">
        <v>1</v>
      </c>
      <c r="V98" t="s">
        <v>74</v>
      </c>
      <c r="W98">
        <v>96</v>
      </c>
      <c r="X98">
        <v>16</v>
      </c>
      <c r="Y98">
        <v>12</v>
      </c>
      <c r="Z98" t="s">
        <v>257</v>
      </c>
      <c r="AA98" t="s">
        <v>258</v>
      </c>
      <c r="AB98" t="s">
        <v>77</v>
      </c>
      <c r="AC98" t="s">
        <v>78</v>
      </c>
      <c r="AD98" t="s">
        <v>253</v>
      </c>
      <c r="AG98" t="s">
        <v>259</v>
      </c>
      <c r="AH98">
        <v>0</v>
      </c>
      <c r="AI98">
        <v>323</v>
      </c>
      <c r="AJ98">
        <v>21</v>
      </c>
      <c r="AK98">
        <v>0</v>
      </c>
      <c r="AL98">
        <v>0</v>
      </c>
    </row>
    <row r="99" spans="1:38" x14ac:dyDescent="0.3">
      <c r="A99" t="s">
        <v>248</v>
      </c>
      <c r="B99">
        <v>2734</v>
      </c>
      <c r="C99">
        <v>6</v>
      </c>
      <c r="D99" t="s">
        <v>255</v>
      </c>
      <c r="E99" t="s">
        <v>256</v>
      </c>
      <c r="F99">
        <v>260</v>
      </c>
      <c r="G99">
        <v>31.62</v>
      </c>
      <c r="H99">
        <v>104.53</v>
      </c>
      <c r="I99">
        <v>23.74</v>
      </c>
      <c r="J99">
        <v>78.48</v>
      </c>
      <c r="K99">
        <v>12</v>
      </c>
      <c r="T99">
        <v>3</v>
      </c>
      <c r="U99">
        <v>1</v>
      </c>
      <c r="V99" t="s">
        <v>74</v>
      </c>
      <c r="W99">
        <v>104</v>
      </c>
      <c r="X99">
        <v>16</v>
      </c>
      <c r="Y99">
        <v>12</v>
      </c>
      <c r="Z99" t="s">
        <v>257</v>
      </c>
      <c r="AA99" t="s">
        <v>258</v>
      </c>
      <c r="AB99" t="s">
        <v>77</v>
      </c>
      <c r="AC99" t="s">
        <v>78</v>
      </c>
      <c r="AD99" t="s">
        <v>253</v>
      </c>
      <c r="AG99" t="s">
        <v>259</v>
      </c>
      <c r="AH99">
        <v>0</v>
      </c>
      <c r="AI99">
        <v>323</v>
      </c>
      <c r="AJ99">
        <v>21</v>
      </c>
      <c r="AK99">
        <v>0</v>
      </c>
      <c r="AL99">
        <v>0</v>
      </c>
    </row>
    <row r="100" spans="1:38" x14ac:dyDescent="0.3">
      <c r="A100" t="s">
        <v>248</v>
      </c>
      <c r="B100">
        <v>7986</v>
      </c>
      <c r="C100">
        <v>1</v>
      </c>
      <c r="D100" t="s">
        <v>260</v>
      </c>
      <c r="E100" t="s">
        <v>261</v>
      </c>
      <c r="F100">
        <v>132</v>
      </c>
      <c r="G100">
        <v>17.93</v>
      </c>
      <c r="H100">
        <v>59.29</v>
      </c>
      <c r="I100">
        <v>13.58</v>
      </c>
      <c r="J100">
        <v>44.91</v>
      </c>
      <c r="K100">
        <v>6</v>
      </c>
      <c r="T100">
        <v>2</v>
      </c>
      <c r="U100">
        <v>1</v>
      </c>
      <c r="V100" t="s">
        <v>83</v>
      </c>
      <c r="W100">
        <v>59</v>
      </c>
      <c r="X100">
        <v>6</v>
      </c>
      <c r="Y100">
        <v>6</v>
      </c>
      <c r="Z100" t="s">
        <v>262</v>
      </c>
      <c r="AA100" t="s">
        <v>263</v>
      </c>
      <c r="AB100" t="s">
        <v>77</v>
      </c>
      <c r="AC100" t="s">
        <v>78</v>
      </c>
      <c r="AD100" t="s">
        <v>253</v>
      </c>
      <c r="AG100" t="s">
        <v>264</v>
      </c>
      <c r="AH100">
        <v>0</v>
      </c>
      <c r="AI100">
        <v>171</v>
      </c>
      <c r="AJ100">
        <v>30</v>
      </c>
      <c r="AK100">
        <v>0</v>
      </c>
      <c r="AL100">
        <v>0</v>
      </c>
    </row>
    <row r="101" spans="1:38" x14ac:dyDescent="0.3">
      <c r="A101" t="s">
        <v>248</v>
      </c>
      <c r="B101">
        <v>7986</v>
      </c>
      <c r="C101">
        <v>2</v>
      </c>
      <c r="D101" t="s">
        <v>260</v>
      </c>
      <c r="E101" t="s">
        <v>261</v>
      </c>
      <c r="F101">
        <v>132</v>
      </c>
      <c r="G101">
        <v>19.559999999999999</v>
      </c>
      <c r="H101">
        <v>64.69</v>
      </c>
      <c r="I101">
        <v>15.21</v>
      </c>
      <c r="J101">
        <v>50.31</v>
      </c>
      <c r="K101">
        <v>18</v>
      </c>
      <c r="T101">
        <v>3</v>
      </c>
      <c r="U101">
        <v>1</v>
      </c>
      <c r="V101" t="s">
        <v>83</v>
      </c>
      <c r="W101" t="s">
        <v>265</v>
      </c>
      <c r="X101">
        <v>6</v>
      </c>
      <c r="Y101">
        <v>6</v>
      </c>
      <c r="Z101" t="s">
        <v>262</v>
      </c>
      <c r="AA101" t="s">
        <v>263</v>
      </c>
      <c r="AB101" t="s">
        <v>77</v>
      </c>
      <c r="AC101" t="s">
        <v>78</v>
      </c>
      <c r="AD101" t="s">
        <v>253</v>
      </c>
      <c r="AG101" t="s">
        <v>264</v>
      </c>
      <c r="AH101">
        <v>0</v>
      </c>
      <c r="AI101">
        <v>171</v>
      </c>
      <c r="AJ101">
        <v>30</v>
      </c>
      <c r="AK101">
        <v>0</v>
      </c>
      <c r="AL101">
        <v>0</v>
      </c>
    </row>
    <row r="102" spans="1:38" x14ac:dyDescent="0.3">
      <c r="A102" t="s">
        <v>248</v>
      </c>
      <c r="B102">
        <v>7986</v>
      </c>
      <c r="C102">
        <v>3</v>
      </c>
      <c r="D102" t="s">
        <v>260</v>
      </c>
      <c r="E102" t="s">
        <v>261</v>
      </c>
      <c r="F102">
        <v>132</v>
      </c>
      <c r="G102">
        <v>20.38</v>
      </c>
      <c r="H102">
        <v>67.39</v>
      </c>
      <c r="I102">
        <v>16.03</v>
      </c>
      <c r="J102">
        <v>53.01</v>
      </c>
      <c r="K102">
        <v>42</v>
      </c>
      <c r="T102">
        <v>3</v>
      </c>
      <c r="U102">
        <v>1</v>
      </c>
      <c r="V102" t="s">
        <v>83</v>
      </c>
      <c r="W102" t="s">
        <v>266</v>
      </c>
      <c r="X102">
        <v>6</v>
      </c>
      <c r="Y102">
        <v>6</v>
      </c>
      <c r="Z102" t="s">
        <v>262</v>
      </c>
      <c r="AA102" t="s">
        <v>263</v>
      </c>
      <c r="AB102" t="s">
        <v>77</v>
      </c>
      <c r="AC102" t="s">
        <v>78</v>
      </c>
      <c r="AD102" t="s">
        <v>253</v>
      </c>
      <c r="AG102" t="s">
        <v>264</v>
      </c>
      <c r="AH102">
        <v>0</v>
      </c>
      <c r="AI102">
        <v>171</v>
      </c>
      <c r="AJ102">
        <v>30</v>
      </c>
      <c r="AK102">
        <v>0</v>
      </c>
      <c r="AL102">
        <v>0</v>
      </c>
    </row>
    <row r="103" spans="1:38" x14ac:dyDescent="0.3">
      <c r="A103" t="s">
        <v>248</v>
      </c>
      <c r="B103">
        <v>7986</v>
      </c>
      <c r="C103">
        <v>4</v>
      </c>
      <c r="D103" t="s">
        <v>260</v>
      </c>
      <c r="E103" t="s">
        <v>261</v>
      </c>
      <c r="F103">
        <v>132</v>
      </c>
      <c r="G103">
        <v>20.420000000000002</v>
      </c>
      <c r="H103">
        <v>67.53</v>
      </c>
      <c r="I103">
        <v>15.63</v>
      </c>
      <c r="J103">
        <v>51.7</v>
      </c>
      <c r="K103">
        <v>6</v>
      </c>
      <c r="T103">
        <v>2</v>
      </c>
      <c r="U103">
        <v>1</v>
      </c>
      <c r="V103" t="s">
        <v>83</v>
      </c>
      <c r="W103" t="s">
        <v>267</v>
      </c>
      <c r="X103">
        <v>6</v>
      </c>
      <c r="Y103">
        <v>6</v>
      </c>
      <c r="Z103" t="s">
        <v>262</v>
      </c>
      <c r="AA103" t="s">
        <v>263</v>
      </c>
      <c r="AB103" t="s">
        <v>77</v>
      </c>
      <c r="AC103" t="s">
        <v>78</v>
      </c>
      <c r="AD103" t="s">
        <v>253</v>
      </c>
      <c r="AG103" t="s">
        <v>264</v>
      </c>
      <c r="AH103">
        <v>0</v>
      </c>
      <c r="AI103">
        <v>171</v>
      </c>
      <c r="AJ103">
        <v>30</v>
      </c>
      <c r="AK103">
        <v>0</v>
      </c>
      <c r="AL103">
        <v>0</v>
      </c>
    </row>
    <row r="104" spans="1:38" x14ac:dyDescent="0.3">
      <c r="A104" t="s">
        <v>248</v>
      </c>
      <c r="B104">
        <v>7986</v>
      </c>
      <c r="C104">
        <v>5</v>
      </c>
      <c r="D104" t="s">
        <v>260</v>
      </c>
      <c r="E104" t="s">
        <v>261</v>
      </c>
      <c r="F104">
        <v>132</v>
      </c>
      <c r="G104">
        <v>22.01</v>
      </c>
      <c r="H104">
        <v>72.790000000000006</v>
      </c>
      <c r="I104">
        <v>17.66</v>
      </c>
      <c r="J104">
        <v>58.41</v>
      </c>
      <c r="K104">
        <v>6</v>
      </c>
      <c r="T104">
        <v>3</v>
      </c>
      <c r="U104">
        <v>1</v>
      </c>
      <c r="V104" t="s">
        <v>83</v>
      </c>
      <c r="W104">
        <v>72</v>
      </c>
      <c r="X104">
        <v>6</v>
      </c>
      <c r="Y104">
        <v>6</v>
      </c>
      <c r="Z104" t="s">
        <v>262</v>
      </c>
      <c r="AA104" t="s">
        <v>263</v>
      </c>
      <c r="AB104" t="s">
        <v>77</v>
      </c>
      <c r="AC104" t="s">
        <v>78</v>
      </c>
      <c r="AD104" t="s">
        <v>253</v>
      </c>
      <c r="AG104" t="s">
        <v>264</v>
      </c>
      <c r="AH104">
        <v>0</v>
      </c>
      <c r="AI104">
        <v>171</v>
      </c>
      <c r="AJ104">
        <v>30</v>
      </c>
      <c r="AK104">
        <v>0</v>
      </c>
      <c r="AL104">
        <v>0</v>
      </c>
    </row>
    <row r="105" spans="1:38" x14ac:dyDescent="0.3">
      <c r="A105" t="s">
        <v>248</v>
      </c>
      <c r="B105">
        <v>7986</v>
      </c>
      <c r="C105">
        <v>6</v>
      </c>
      <c r="D105" t="s">
        <v>260</v>
      </c>
      <c r="E105" t="s">
        <v>261</v>
      </c>
      <c r="F105">
        <v>132</v>
      </c>
      <c r="G105">
        <v>23.27</v>
      </c>
      <c r="H105">
        <v>76.94</v>
      </c>
      <c r="I105">
        <v>18.48</v>
      </c>
      <c r="J105">
        <v>61.11</v>
      </c>
      <c r="K105">
        <v>54</v>
      </c>
      <c r="T105">
        <v>3</v>
      </c>
      <c r="U105">
        <v>1</v>
      </c>
      <c r="V105" t="s">
        <v>83</v>
      </c>
      <c r="W105">
        <v>76</v>
      </c>
      <c r="X105">
        <v>6</v>
      </c>
      <c r="Y105">
        <v>6</v>
      </c>
      <c r="Z105" t="s">
        <v>262</v>
      </c>
      <c r="AA105" t="s">
        <v>263</v>
      </c>
      <c r="AB105" t="s">
        <v>77</v>
      </c>
      <c r="AC105" t="s">
        <v>78</v>
      </c>
      <c r="AD105" t="s">
        <v>253</v>
      </c>
      <c r="AG105" t="s">
        <v>264</v>
      </c>
      <c r="AH105">
        <v>0</v>
      </c>
      <c r="AI105">
        <v>171</v>
      </c>
      <c r="AJ105">
        <v>30</v>
      </c>
      <c r="AK105">
        <v>0</v>
      </c>
      <c r="AL105">
        <v>0</v>
      </c>
    </row>
    <row r="106" spans="1:38" x14ac:dyDescent="0.3">
      <c r="A106" t="s">
        <v>248</v>
      </c>
      <c r="B106">
        <v>108819</v>
      </c>
      <c r="C106">
        <v>1</v>
      </c>
      <c r="D106" t="s">
        <v>268</v>
      </c>
      <c r="E106" t="s">
        <v>269</v>
      </c>
      <c r="F106">
        <v>536</v>
      </c>
      <c r="G106">
        <v>24.93</v>
      </c>
      <c r="H106">
        <v>82.43</v>
      </c>
      <c r="I106">
        <v>18.12</v>
      </c>
      <c r="J106">
        <v>59.92</v>
      </c>
      <c r="K106">
        <v>376</v>
      </c>
      <c r="T106">
        <v>3</v>
      </c>
      <c r="U106">
        <v>2</v>
      </c>
      <c r="V106" t="s">
        <v>83</v>
      </c>
      <c r="W106">
        <v>82</v>
      </c>
      <c r="X106">
        <v>27</v>
      </c>
      <c r="Y106">
        <v>19</v>
      </c>
      <c r="Z106" t="s">
        <v>270</v>
      </c>
      <c r="AA106" t="s">
        <v>271</v>
      </c>
      <c r="AB106" t="s">
        <v>77</v>
      </c>
      <c r="AC106" t="s">
        <v>78</v>
      </c>
      <c r="AD106" t="s">
        <v>253</v>
      </c>
      <c r="AG106" t="s">
        <v>272</v>
      </c>
      <c r="AH106">
        <v>0</v>
      </c>
      <c r="AI106">
        <v>239</v>
      </c>
      <c r="AJ106">
        <v>18</v>
      </c>
      <c r="AK106">
        <v>616</v>
      </c>
      <c r="AL106">
        <v>1.1499999999999999</v>
      </c>
    </row>
    <row r="107" spans="1:38" x14ac:dyDescent="0.3">
      <c r="A107" t="s">
        <v>248</v>
      </c>
      <c r="B107">
        <v>108819</v>
      </c>
      <c r="C107">
        <v>2</v>
      </c>
      <c r="D107" t="s">
        <v>268</v>
      </c>
      <c r="E107" t="s">
        <v>269</v>
      </c>
      <c r="F107">
        <v>536</v>
      </c>
      <c r="G107">
        <v>29.76</v>
      </c>
      <c r="H107">
        <v>98.4</v>
      </c>
      <c r="I107">
        <v>21.77</v>
      </c>
      <c r="J107">
        <v>71.989999999999995</v>
      </c>
      <c r="K107">
        <v>27</v>
      </c>
      <c r="T107">
        <v>3</v>
      </c>
      <c r="U107">
        <v>2</v>
      </c>
      <c r="V107" t="s">
        <v>83</v>
      </c>
      <c r="W107" t="s">
        <v>226</v>
      </c>
      <c r="X107">
        <v>27</v>
      </c>
      <c r="Y107">
        <v>19</v>
      </c>
      <c r="Z107" t="s">
        <v>270</v>
      </c>
      <c r="AA107" t="s">
        <v>271</v>
      </c>
      <c r="AB107" t="s">
        <v>77</v>
      </c>
      <c r="AC107" t="s">
        <v>78</v>
      </c>
      <c r="AD107" t="s">
        <v>253</v>
      </c>
      <c r="AG107" t="s">
        <v>272</v>
      </c>
      <c r="AH107">
        <v>0</v>
      </c>
      <c r="AI107">
        <v>239</v>
      </c>
      <c r="AJ107">
        <v>18</v>
      </c>
      <c r="AK107">
        <v>616</v>
      </c>
      <c r="AL107">
        <v>1.1499999999999999</v>
      </c>
    </row>
    <row r="108" spans="1:38" x14ac:dyDescent="0.3">
      <c r="A108" t="s">
        <v>248</v>
      </c>
      <c r="B108">
        <v>108819</v>
      </c>
      <c r="C108">
        <v>3</v>
      </c>
      <c r="D108" t="s">
        <v>268</v>
      </c>
      <c r="E108" t="s">
        <v>269</v>
      </c>
      <c r="F108">
        <v>536</v>
      </c>
      <c r="G108">
        <v>29.95</v>
      </c>
      <c r="H108">
        <v>99.02</v>
      </c>
      <c r="I108">
        <v>21.75</v>
      </c>
      <c r="J108">
        <v>71.92</v>
      </c>
      <c r="K108">
        <v>27</v>
      </c>
      <c r="T108">
        <v>3</v>
      </c>
      <c r="U108">
        <v>2</v>
      </c>
      <c r="V108" t="s">
        <v>83</v>
      </c>
      <c r="W108" t="s">
        <v>273</v>
      </c>
      <c r="X108">
        <v>27</v>
      </c>
      <c r="Y108">
        <v>19</v>
      </c>
      <c r="Z108" t="s">
        <v>270</v>
      </c>
      <c r="AA108" t="s">
        <v>271</v>
      </c>
      <c r="AB108" t="s">
        <v>77</v>
      </c>
      <c r="AC108" t="s">
        <v>78</v>
      </c>
      <c r="AD108" t="s">
        <v>253</v>
      </c>
      <c r="AG108" t="s">
        <v>272</v>
      </c>
      <c r="AH108">
        <v>0</v>
      </c>
      <c r="AI108">
        <v>239</v>
      </c>
      <c r="AJ108">
        <v>18</v>
      </c>
      <c r="AK108">
        <v>616</v>
      </c>
      <c r="AL108">
        <v>1.1499999999999999</v>
      </c>
    </row>
    <row r="109" spans="1:38" x14ac:dyDescent="0.3">
      <c r="A109" t="s">
        <v>248</v>
      </c>
      <c r="B109">
        <v>108819</v>
      </c>
      <c r="C109">
        <v>4</v>
      </c>
      <c r="D109" t="s">
        <v>268</v>
      </c>
      <c r="E109" t="s">
        <v>269</v>
      </c>
      <c r="F109">
        <v>536</v>
      </c>
      <c r="G109">
        <v>35.08</v>
      </c>
      <c r="H109">
        <v>115.97</v>
      </c>
      <c r="I109">
        <v>25.69</v>
      </c>
      <c r="J109">
        <v>84.94</v>
      </c>
      <c r="K109">
        <v>106</v>
      </c>
      <c r="T109">
        <v>4</v>
      </c>
      <c r="U109">
        <v>2</v>
      </c>
      <c r="V109" t="s">
        <v>83</v>
      </c>
      <c r="W109">
        <v>115</v>
      </c>
      <c r="X109">
        <v>27</v>
      </c>
      <c r="Y109">
        <v>19</v>
      </c>
      <c r="Z109" t="s">
        <v>270</v>
      </c>
      <c r="AA109" t="s">
        <v>271</v>
      </c>
      <c r="AB109" t="s">
        <v>77</v>
      </c>
      <c r="AC109" t="s">
        <v>78</v>
      </c>
      <c r="AD109" t="s">
        <v>253</v>
      </c>
      <c r="AG109" t="s">
        <v>272</v>
      </c>
      <c r="AH109">
        <v>0</v>
      </c>
      <c r="AI109">
        <v>239</v>
      </c>
      <c r="AJ109">
        <v>18</v>
      </c>
      <c r="AK109">
        <v>616</v>
      </c>
      <c r="AL109">
        <v>1.1499999999999999</v>
      </c>
    </row>
    <row r="110" spans="1:38" x14ac:dyDescent="0.3">
      <c r="A110" t="s">
        <v>274</v>
      </c>
      <c r="B110">
        <v>27417</v>
      </c>
      <c r="C110">
        <v>1</v>
      </c>
      <c r="D110" t="s">
        <v>275</v>
      </c>
      <c r="E110" t="s">
        <v>276</v>
      </c>
      <c r="F110">
        <v>272</v>
      </c>
      <c r="G110">
        <v>33.86</v>
      </c>
      <c r="H110">
        <v>111.95</v>
      </c>
      <c r="I110">
        <v>25.61</v>
      </c>
      <c r="J110">
        <v>84.68</v>
      </c>
      <c r="K110">
        <v>272</v>
      </c>
      <c r="T110">
        <v>3</v>
      </c>
      <c r="U110">
        <v>2</v>
      </c>
      <c r="V110" t="s">
        <v>83</v>
      </c>
      <c r="W110">
        <v>111</v>
      </c>
      <c r="X110">
        <v>15</v>
      </c>
      <c r="Y110">
        <v>8</v>
      </c>
      <c r="Z110" t="s">
        <v>277</v>
      </c>
      <c r="AA110" t="s">
        <v>278</v>
      </c>
      <c r="AB110" t="s">
        <v>77</v>
      </c>
      <c r="AC110" t="s">
        <v>78</v>
      </c>
      <c r="AD110" t="s">
        <v>279</v>
      </c>
      <c r="AG110" t="s">
        <v>280</v>
      </c>
      <c r="AH110">
        <v>0</v>
      </c>
      <c r="AI110">
        <v>151</v>
      </c>
      <c r="AJ110">
        <v>17</v>
      </c>
      <c r="AK110">
        <v>354</v>
      </c>
      <c r="AL110">
        <v>1.3</v>
      </c>
    </row>
    <row r="111" spans="1:38" x14ac:dyDescent="0.3">
      <c r="A111" t="s">
        <v>274</v>
      </c>
      <c r="B111">
        <v>121990</v>
      </c>
      <c r="C111">
        <v>1</v>
      </c>
      <c r="D111" t="s">
        <v>281</v>
      </c>
      <c r="E111" t="s">
        <v>282</v>
      </c>
      <c r="F111">
        <v>698</v>
      </c>
      <c r="G111">
        <v>29.98</v>
      </c>
      <c r="H111">
        <v>99.13</v>
      </c>
      <c r="I111">
        <v>22.93</v>
      </c>
      <c r="J111">
        <v>75.81</v>
      </c>
      <c r="K111">
        <v>100</v>
      </c>
      <c r="T111">
        <v>3</v>
      </c>
      <c r="U111">
        <v>2</v>
      </c>
      <c r="V111" t="s">
        <v>83</v>
      </c>
      <c r="W111">
        <v>99</v>
      </c>
      <c r="X111">
        <v>25</v>
      </c>
      <c r="Y111">
        <v>24</v>
      </c>
      <c r="Z111" t="s">
        <v>283</v>
      </c>
      <c r="AA111" t="s">
        <v>284</v>
      </c>
      <c r="AB111" t="s">
        <v>77</v>
      </c>
      <c r="AC111" t="s">
        <v>78</v>
      </c>
      <c r="AD111" t="s">
        <v>279</v>
      </c>
      <c r="AG111" t="s">
        <v>285</v>
      </c>
      <c r="AH111">
        <v>0</v>
      </c>
      <c r="AI111">
        <v>179</v>
      </c>
      <c r="AJ111">
        <v>12</v>
      </c>
      <c r="AK111">
        <v>1018</v>
      </c>
      <c r="AL111">
        <v>1.46</v>
      </c>
    </row>
    <row r="112" spans="1:38" x14ac:dyDescent="0.3">
      <c r="A112" t="s">
        <v>274</v>
      </c>
      <c r="B112">
        <v>121990</v>
      </c>
      <c r="C112">
        <v>2</v>
      </c>
      <c r="D112" t="s">
        <v>281</v>
      </c>
      <c r="E112" t="s">
        <v>282</v>
      </c>
      <c r="F112">
        <v>698</v>
      </c>
      <c r="G112">
        <v>33.32</v>
      </c>
      <c r="H112">
        <v>110.17</v>
      </c>
      <c r="I112">
        <v>25.68</v>
      </c>
      <c r="J112">
        <v>84.92</v>
      </c>
      <c r="K112">
        <v>598</v>
      </c>
      <c r="T112">
        <v>3</v>
      </c>
      <c r="U112">
        <v>2</v>
      </c>
      <c r="V112" t="s">
        <v>83</v>
      </c>
      <c r="W112">
        <v>110</v>
      </c>
      <c r="X112">
        <v>25</v>
      </c>
      <c r="Y112">
        <v>24</v>
      </c>
      <c r="Z112" t="s">
        <v>283</v>
      </c>
      <c r="AA112" t="s">
        <v>284</v>
      </c>
      <c r="AB112" t="s">
        <v>77</v>
      </c>
      <c r="AC112" t="s">
        <v>78</v>
      </c>
      <c r="AD112" t="s">
        <v>279</v>
      </c>
      <c r="AG112" t="s">
        <v>285</v>
      </c>
      <c r="AH112">
        <v>0</v>
      </c>
      <c r="AI112">
        <v>179</v>
      </c>
      <c r="AJ112">
        <v>12</v>
      </c>
      <c r="AK112">
        <v>1018</v>
      </c>
      <c r="AL112">
        <v>1.46</v>
      </c>
    </row>
    <row r="113" spans="1:38" x14ac:dyDescent="0.3">
      <c r="A113" t="s">
        <v>274</v>
      </c>
      <c r="B113">
        <v>27293</v>
      </c>
      <c r="C113">
        <v>1</v>
      </c>
      <c r="D113" t="s">
        <v>286</v>
      </c>
      <c r="E113" t="s">
        <v>287</v>
      </c>
      <c r="F113">
        <v>394</v>
      </c>
      <c r="G113">
        <v>33.04</v>
      </c>
      <c r="H113">
        <v>109.24</v>
      </c>
      <c r="I113">
        <v>25.7</v>
      </c>
      <c r="J113">
        <v>84.99</v>
      </c>
      <c r="K113">
        <v>176</v>
      </c>
      <c r="T113">
        <v>3</v>
      </c>
      <c r="U113">
        <v>2</v>
      </c>
      <c r="V113" t="s">
        <v>74</v>
      </c>
      <c r="W113" t="s">
        <v>159</v>
      </c>
      <c r="X113">
        <v>14</v>
      </c>
      <c r="Y113">
        <v>9</v>
      </c>
      <c r="Z113" t="s">
        <v>288</v>
      </c>
      <c r="AA113" t="s">
        <v>289</v>
      </c>
      <c r="AB113" t="s">
        <v>77</v>
      </c>
      <c r="AC113" t="s">
        <v>78</v>
      </c>
      <c r="AD113" t="s">
        <v>279</v>
      </c>
      <c r="AG113" t="s">
        <v>290</v>
      </c>
      <c r="AH113">
        <v>0</v>
      </c>
      <c r="AI113">
        <v>151</v>
      </c>
      <c r="AJ113">
        <v>22</v>
      </c>
      <c r="AK113">
        <v>490</v>
      </c>
      <c r="AL113">
        <v>1.24</v>
      </c>
    </row>
    <row r="114" spans="1:38" x14ac:dyDescent="0.3">
      <c r="A114" t="s">
        <v>274</v>
      </c>
      <c r="B114">
        <v>27293</v>
      </c>
      <c r="C114">
        <v>2</v>
      </c>
      <c r="D114" t="s">
        <v>286</v>
      </c>
      <c r="E114" t="s">
        <v>287</v>
      </c>
      <c r="F114">
        <v>394</v>
      </c>
      <c r="G114">
        <v>33.39</v>
      </c>
      <c r="H114">
        <v>110.41</v>
      </c>
      <c r="I114">
        <v>25.69</v>
      </c>
      <c r="J114">
        <v>84.95</v>
      </c>
      <c r="K114">
        <v>218</v>
      </c>
      <c r="T114">
        <v>3</v>
      </c>
      <c r="U114">
        <v>2</v>
      </c>
      <c r="V114" t="s">
        <v>74</v>
      </c>
      <c r="W114" t="s">
        <v>232</v>
      </c>
      <c r="X114">
        <v>14</v>
      </c>
      <c r="Y114">
        <v>9</v>
      </c>
      <c r="Z114" t="s">
        <v>288</v>
      </c>
      <c r="AA114" t="s">
        <v>289</v>
      </c>
      <c r="AB114" t="s">
        <v>77</v>
      </c>
      <c r="AC114" t="s">
        <v>78</v>
      </c>
      <c r="AD114" t="s">
        <v>279</v>
      </c>
      <c r="AG114" t="s">
        <v>290</v>
      </c>
      <c r="AH114">
        <v>0</v>
      </c>
      <c r="AI114">
        <v>151</v>
      </c>
      <c r="AJ114">
        <v>22</v>
      </c>
      <c r="AK114">
        <v>490</v>
      </c>
      <c r="AL114">
        <v>1.24</v>
      </c>
    </row>
    <row r="115" spans="1:38" x14ac:dyDescent="0.3">
      <c r="A115" t="s">
        <v>274</v>
      </c>
      <c r="B115">
        <v>27556</v>
      </c>
      <c r="C115">
        <v>1</v>
      </c>
      <c r="D115" t="s">
        <v>291</v>
      </c>
      <c r="E115" t="s">
        <v>292</v>
      </c>
      <c r="F115">
        <v>203</v>
      </c>
      <c r="G115">
        <v>32.99</v>
      </c>
      <c r="H115">
        <v>109.08</v>
      </c>
      <c r="I115">
        <v>25.64</v>
      </c>
      <c r="J115">
        <v>84.77</v>
      </c>
      <c r="K115">
        <v>203</v>
      </c>
      <c r="T115">
        <v>3</v>
      </c>
      <c r="U115">
        <v>2</v>
      </c>
      <c r="V115" t="s">
        <v>83</v>
      </c>
      <c r="W115">
        <v>109</v>
      </c>
      <c r="X115">
        <v>15</v>
      </c>
      <c r="Y115">
        <v>6</v>
      </c>
      <c r="Z115" t="s">
        <v>293</v>
      </c>
      <c r="AA115" t="s">
        <v>294</v>
      </c>
      <c r="AB115" t="s">
        <v>77</v>
      </c>
      <c r="AC115" t="s">
        <v>78</v>
      </c>
      <c r="AD115" t="s">
        <v>279</v>
      </c>
      <c r="AG115" t="s">
        <v>295</v>
      </c>
      <c r="AH115">
        <v>0</v>
      </c>
      <c r="AI115">
        <v>149</v>
      </c>
      <c r="AJ115">
        <v>19</v>
      </c>
      <c r="AK115">
        <v>242</v>
      </c>
      <c r="AL115">
        <v>1.19</v>
      </c>
    </row>
    <row r="116" spans="1:38" x14ac:dyDescent="0.3">
      <c r="A116" t="s">
        <v>274</v>
      </c>
      <c r="B116">
        <v>129506</v>
      </c>
      <c r="C116">
        <v>1</v>
      </c>
      <c r="D116" t="s">
        <v>296</v>
      </c>
      <c r="E116" t="s">
        <v>282</v>
      </c>
      <c r="F116">
        <v>614</v>
      </c>
      <c r="G116">
        <v>21.71</v>
      </c>
      <c r="H116">
        <v>71.790000000000006</v>
      </c>
      <c r="I116">
        <v>15.1</v>
      </c>
      <c r="J116">
        <v>49.93</v>
      </c>
      <c r="K116">
        <v>141</v>
      </c>
      <c r="T116">
        <v>2</v>
      </c>
      <c r="U116">
        <v>1</v>
      </c>
      <c r="V116" t="s">
        <v>83</v>
      </c>
      <c r="W116" t="s">
        <v>297</v>
      </c>
      <c r="X116">
        <v>21</v>
      </c>
      <c r="Y116">
        <v>11</v>
      </c>
      <c r="Z116" t="s">
        <v>298</v>
      </c>
      <c r="AA116" t="s">
        <v>299</v>
      </c>
      <c r="AB116" t="s">
        <v>77</v>
      </c>
      <c r="AC116" t="s">
        <v>78</v>
      </c>
      <c r="AD116" t="s">
        <v>279</v>
      </c>
      <c r="AG116" t="s">
        <v>300</v>
      </c>
      <c r="AH116">
        <v>0</v>
      </c>
      <c r="AI116">
        <v>159</v>
      </c>
      <c r="AJ116">
        <v>14</v>
      </c>
      <c r="AK116">
        <v>673</v>
      </c>
      <c r="AL116">
        <v>1.1000000000000001</v>
      </c>
    </row>
    <row r="117" spans="1:38" x14ac:dyDescent="0.3">
      <c r="A117" t="s">
        <v>274</v>
      </c>
      <c r="B117">
        <v>129506</v>
      </c>
      <c r="C117">
        <v>2</v>
      </c>
      <c r="D117" t="s">
        <v>296</v>
      </c>
      <c r="E117" t="s">
        <v>282</v>
      </c>
      <c r="F117">
        <v>614</v>
      </c>
      <c r="G117">
        <v>21.73</v>
      </c>
      <c r="H117">
        <v>71.86</v>
      </c>
      <c r="I117">
        <v>15.11</v>
      </c>
      <c r="J117">
        <v>49.98</v>
      </c>
      <c r="K117">
        <v>63</v>
      </c>
      <c r="T117">
        <v>2</v>
      </c>
      <c r="U117">
        <v>1</v>
      </c>
      <c r="V117" t="s">
        <v>83</v>
      </c>
      <c r="W117" t="s">
        <v>301</v>
      </c>
      <c r="X117">
        <v>21</v>
      </c>
      <c r="Y117">
        <v>11</v>
      </c>
      <c r="Z117" t="s">
        <v>298</v>
      </c>
      <c r="AA117" t="s">
        <v>299</v>
      </c>
      <c r="AB117" t="s">
        <v>77</v>
      </c>
      <c r="AC117" t="s">
        <v>78</v>
      </c>
      <c r="AD117" t="s">
        <v>279</v>
      </c>
      <c r="AG117" t="s">
        <v>300</v>
      </c>
      <c r="AH117">
        <v>0</v>
      </c>
      <c r="AI117">
        <v>159</v>
      </c>
      <c r="AJ117">
        <v>14</v>
      </c>
      <c r="AK117">
        <v>673</v>
      </c>
      <c r="AL117">
        <v>1.1000000000000001</v>
      </c>
    </row>
    <row r="118" spans="1:38" x14ac:dyDescent="0.3">
      <c r="A118" t="s">
        <v>274</v>
      </c>
      <c r="B118">
        <v>129506</v>
      </c>
      <c r="C118">
        <v>3</v>
      </c>
      <c r="D118" t="s">
        <v>296</v>
      </c>
      <c r="E118" t="s">
        <v>282</v>
      </c>
      <c r="F118">
        <v>614</v>
      </c>
      <c r="G118">
        <v>26.07</v>
      </c>
      <c r="H118">
        <v>86.2</v>
      </c>
      <c r="I118">
        <v>18.13</v>
      </c>
      <c r="J118">
        <v>59.95</v>
      </c>
      <c r="K118">
        <v>344</v>
      </c>
      <c r="T118">
        <v>3</v>
      </c>
      <c r="U118">
        <v>2</v>
      </c>
      <c r="V118" t="s">
        <v>83</v>
      </c>
      <c r="W118" t="s">
        <v>302</v>
      </c>
      <c r="X118">
        <v>21</v>
      </c>
      <c r="Y118">
        <v>11</v>
      </c>
      <c r="Z118" t="s">
        <v>298</v>
      </c>
      <c r="AA118" t="s">
        <v>299</v>
      </c>
      <c r="AB118" t="s">
        <v>77</v>
      </c>
      <c r="AC118" t="s">
        <v>78</v>
      </c>
      <c r="AD118" t="s">
        <v>279</v>
      </c>
      <c r="AG118" t="s">
        <v>300</v>
      </c>
      <c r="AH118">
        <v>0</v>
      </c>
      <c r="AI118">
        <v>159</v>
      </c>
      <c r="AJ118">
        <v>14</v>
      </c>
      <c r="AK118">
        <v>673</v>
      </c>
      <c r="AL118">
        <v>1.1000000000000001</v>
      </c>
    </row>
    <row r="119" spans="1:38" x14ac:dyDescent="0.3">
      <c r="A119" t="s">
        <v>274</v>
      </c>
      <c r="B119">
        <v>129506</v>
      </c>
      <c r="C119">
        <v>4</v>
      </c>
      <c r="D119" t="s">
        <v>296</v>
      </c>
      <c r="E119" t="s">
        <v>282</v>
      </c>
      <c r="F119">
        <v>614</v>
      </c>
      <c r="G119">
        <v>26.07</v>
      </c>
      <c r="H119">
        <v>86.21</v>
      </c>
      <c r="I119">
        <v>18.13</v>
      </c>
      <c r="J119">
        <v>59.96</v>
      </c>
      <c r="K119">
        <v>66</v>
      </c>
      <c r="T119">
        <v>3</v>
      </c>
      <c r="U119">
        <v>2</v>
      </c>
      <c r="V119" t="s">
        <v>83</v>
      </c>
      <c r="W119" t="s">
        <v>303</v>
      </c>
      <c r="X119">
        <v>21</v>
      </c>
      <c r="Y119">
        <v>11</v>
      </c>
      <c r="Z119" t="s">
        <v>298</v>
      </c>
      <c r="AA119" t="s">
        <v>299</v>
      </c>
      <c r="AB119" t="s">
        <v>77</v>
      </c>
      <c r="AC119" t="s">
        <v>78</v>
      </c>
      <c r="AD119" t="s">
        <v>279</v>
      </c>
      <c r="AG119" t="s">
        <v>300</v>
      </c>
      <c r="AH119">
        <v>0</v>
      </c>
      <c r="AI119">
        <v>159</v>
      </c>
      <c r="AJ119">
        <v>14</v>
      </c>
      <c r="AK119">
        <v>673</v>
      </c>
      <c r="AL119">
        <v>1.1000000000000001</v>
      </c>
    </row>
    <row r="120" spans="1:38" x14ac:dyDescent="0.3">
      <c r="A120" t="s">
        <v>274</v>
      </c>
      <c r="B120">
        <v>26789</v>
      </c>
      <c r="C120">
        <v>1</v>
      </c>
      <c r="D120" t="s">
        <v>304</v>
      </c>
      <c r="E120" t="s">
        <v>276</v>
      </c>
      <c r="F120">
        <v>300</v>
      </c>
      <c r="G120">
        <v>43.16</v>
      </c>
      <c r="H120">
        <v>142.69999999999999</v>
      </c>
      <c r="I120">
        <v>36.380000000000003</v>
      </c>
      <c r="J120">
        <v>120.28</v>
      </c>
      <c r="K120">
        <v>94</v>
      </c>
      <c r="T120">
        <v>3</v>
      </c>
      <c r="U120">
        <v>2</v>
      </c>
      <c r="V120" t="s">
        <v>83</v>
      </c>
      <c r="W120">
        <v>142</v>
      </c>
      <c r="X120">
        <v>14</v>
      </c>
      <c r="Y120">
        <v>9</v>
      </c>
      <c r="Z120" t="s">
        <v>305</v>
      </c>
      <c r="AA120" t="s">
        <v>306</v>
      </c>
      <c r="AB120" t="s">
        <v>77</v>
      </c>
      <c r="AC120" t="s">
        <v>78</v>
      </c>
      <c r="AD120" t="s">
        <v>279</v>
      </c>
      <c r="AG120" t="s">
        <v>307</v>
      </c>
      <c r="AH120">
        <v>0</v>
      </c>
      <c r="AI120">
        <v>151</v>
      </c>
      <c r="AJ120">
        <v>16</v>
      </c>
      <c r="AK120">
        <v>634</v>
      </c>
      <c r="AL120">
        <v>2.11</v>
      </c>
    </row>
    <row r="121" spans="1:38" x14ac:dyDescent="0.3">
      <c r="A121" t="s">
        <v>274</v>
      </c>
      <c r="B121">
        <v>26789</v>
      </c>
      <c r="C121">
        <v>2</v>
      </c>
      <c r="D121" t="s">
        <v>304</v>
      </c>
      <c r="E121" t="s">
        <v>276</v>
      </c>
      <c r="F121">
        <v>300</v>
      </c>
      <c r="G121">
        <v>48.62</v>
      </c>
      <c r="H121">
        <v>160.74</v>
      </c>
      <c r="I121">
        <v>40.83</v>
      </c>
      <c r="J121">
        <v>134.97999999999999</v>
      </c>
      <c r="K121">
        <v>100</v>
      </c>
      <c r="T121">
        <v>4</v>
      </c>
      <c r="U121">
        <v>2</v>
      </c>
      <c r="V121" t="s">
        <v>83</v>
      </c>
      <c r="W121">
        <v>160</v>
      </c>
      <c r="X121">
        <v>14</v>
      </c>
      <c r="Y121">
        <v>9</v>
      </c>
      <c r="Z121" t="s">
        <v>305</v>
      </c>
      <c r="AA121" t="s">
        <v>306</v>
      </c>
      <c r="AB121" t="s">
        <v>77</v>
      </c>
      <c r="AC121" t="s">
        <v>78</v>
      </c>
      <c r="AD121" t="s">
        <v>279</v>
      </c>
      <c r="AG121" t="s">
        <v>307</v>
      </c>
      <c r="AH121">
        <v>0</v>
      </c>
      <c r="AI121">
        <v>151</v>
      </c>
      <c r="AJ121">
        <v>16</v>
      </c>
      <c r="AK121">
        <v>634</v>
      </c>
      <c r="AL121">
        <v>2.11</v>
      </c>
    </row>
    <row r="122" spans="1:38" x14ac:dyDescent="0.3">
      <c r="A122" t="s">
        <v>274</v>
      </c>
      <c r="B122">
        <v>26789</v>
      </c>
      <c r="C122">
        <v>3</v>
      </c>
      <c r="D122" t="s">
        <v>304</v>
      </c>
      <c r="E122" t="s">
        <v>276</v>
      </c>
      <c r="F122">
        <v>300</v>
      </c>
      <c r="G122">
        <v>52.12</v>
      </c>
      <c r="H122">
        <v>172.33</v>
      </c>
      <c r="I122">
        <v>43.13</v>
      </c>
      <c r="J122">
        <v>142.61000000000001</v>
      </c>
      <c r="K122">
        <v>85</v>
      </c>
      <c r="T122">
        <v>4</v>
      </c>
      <c r="U122">
        <v>2</v>
      </c>
      <c r="V122" t="s">
        <v>83</v>
      </c>
      <c r="W122">
        <v>172</v>
      </c>
      <c r="X122">
        <v>14</v>
      </c>
      <c r="Y122">
        <v>9</v>
      </c>
      <c r="Z122" t="s">
        <v>305</v>
      </c>
      <c r="AA122" t="s">
        <v>306</v>
      </c>
      <c r="AB122" t="s">
        <v>77</v>
      </c>
      <c r="AC122" t="s">
        <v>78</v>
      </c>
      <c r="AD122" t="s">
        <v>279</v>
      </c>
      <c r="AG122" t="s">
        <v>307</v>
      </c>
      <c r="AH122">
        <v>0</v>
      </c>
      <c r="AI122">
        <v>151</v>
      </c>
      <c r="AJ122">
        <v>16</v>
      </c>
      <c r="AK122">
        <v>634</v>
      </c>
      <c r="AL122">
        <v>2.11</v>
      </c>
    </row>
    <row r="123" spans="1:38" x14ac:dyDescent="0.3">
      <c r="A123" t="s">
        <v>274</v>
      </c>
      <c r="B123">
        <v>26789</v>
      </c>
      <c r="C123">
        <v>4</v>
      </c>
      <c r="D123" t="s">
        <v>304</v>
      </c>
      <c r="E123" t="s">
        <v>276</v>
      </c>
      <c r="F123">
        <v>300</v>
      </c>
      <c r="G123">
        <v>63.06</v>
      </c>
      <c r="H123">
        <v>208.47</v>
      </c>
      <c r="I123">
        <v>53.19</v>
      </c>
      <c r="J123">
        <v>175.85</v>
      </c>
      <c r="K123">
        <v>8</v>
      </c>
      <c r="T123">
        <v>4</v>
      </c>
      <c r="U123">
        <v>3</v>
      </c>
      <c r="V123" t="s">
        <v>83</v>
      </c>
      <c r="W123">
        <v>208</v>
      </c>
      <c r="X123">
        <v>14</v>
      </c>
      <c r="Y123">
        <v>9</v>
      </c>
      <c r="Z123" t="s">
        <v>305</v>
      </c>
      <c r="AA123" t="s">
        <v>306</v>
      </c>
      <c r="AB123" t="s">
        <v>77</v>
      </c>
      <c r="AC123" t="s">
        <v>78</v>
      </c>
      <c r="AD123" t="s">
        <v>279</v>
      </c>
      <c r="AG123" t="s">
        <v>307</v>
      </c>
      <c r="AH123">
        <v>0</v>
      </c>
      <c r="AI123">
        <v>151</v>
      </c>
      <c r="AJ123">
        <v>16</v>
      </c>
      <c r="AK123">
        <v>634</v>
      </c>
      <c r="AL123">
        <v>2.11</v>
      </c>
    </row>
    <row r="124" spans="1:38" x14ac:dyDescent="0.3">
      <c r="A124" t="s">
        <v>274</v>
      </c>
      <c r="B124">
        <v>26789</v>
      </c>
      <c r="C124">
        <v>5</v>
      </c>
      <c r="D124" t="s">
        <v>304</v>
      </c>
      <c r="E124" t="s">
        <v>276</v>
      </c>
      <c r="F124">
        <v>300</v>
      </c>
      <c r="G124">
        <v>66.84</v>
      </c>
      <c r="H124">
        <v>220.99</v>
      </c>
      <c r="I124">
        <v>54.96</v>
      </c>
      <c r="J124">
        <v>181.71</v>
      </c>
      <c r="K124">
        <v>5</v>
      </c>
      <c r="T124">
        <v>4</v>
      </c>
      <c r="U124">
        <v>2</v>
      </c>
      <c r="V124" t="s">
        <v>83</v>
      </c>
      <c r="W124">
        <v>220</v>
      </c>
      <c r="X124">
        <v>14</v>
      </c>
      <c r="Y124">
        <v>9</v>
      </c>
      <c r="Z124" t="s">
        <v>305</v>
      </c>
      <c r="AA124" t="s">
        <v>306</v>
      </c>
      <c r="AB124" t="s">
        <v>77</v>
      </c>
      <c r="AC124" t="s">
        <v>78</v>
      </c>
      <c r="AD124" t="s">
        <v>279</v>
      </c>
      <c r="AG124" t="s">
        <v>307</v>
      </c>
      <c r="AH124">
        <v>0</v>
      </c>
      <c r="AI124">
        <v>151</v>
      </c>
      <c r="AJ124">
        <v>16</v>
      </c>
      <c r="AK124">
        <v>634</v>
      </c>
      <c r="AL124">
        <v>2.11</v>
      </c>
    </row>
    <row r="125" spans="1:38" x14ac:dyDescent="0.3">
      <c r="A125" t="s">
        <v>274</v>
      </c>
      <c r="B125">
        <v>26789</v>
      </c>
      <c r="C125">
        <v>6</v>
      </c>
      <c r="D125" t="s">
        <v>304</v>
      </c>
      <c r="E125" t="s">
        <v>276</v>
      </c>
      <c r="F125">
        <v>300</v>
      </c>
      <c r="G125">
        <v>74.959999999999994</v>
      </c>
      <c r="H125">
        <v>247.82</v>
      </c>
      <c r="I125">
        <v>61.62</v>
      </c>
      <c r="J125">
        <v>203.73</v>
      </c>
      <c r="K125">
        <v>8</v>
      </c>
      <c r="T125">
        <v>5</v>
      </c>
      <c r="U125">
        <v>3</v>
      </c>
      <c r="V125" t="s">
        <v>83</v>
      </c>
      <c r="W125">
        <v>247</v>
      </c>
      <c r="X125">
        <v>14</v>
      </c>
      <c r="Y125">
        <v>9</v>
      </c>
      <c r="Z125" t="s">
        <v>305</v>
      </c>
      <c r="AA125" t="s">
        <v>306</v>
      </c>
      <c r="AB125" t="s">
        <v>77</v>
      </c>
      <c r="AC125" t="s">
        <v>78</v>
      </c>
      <c r="AD125" t="s">
        <v>279</v>
      </c>
      <c r="AG125" t="s">
        <v>307</v>
      </c>
      <c r="AH125">
        <v>0</v>
      </c>
      <c r="AI125">
        <v>151</v>
      </c>
      <c r="AJ125">
        <v>16</v>
      </c>
      <c r="AK125">
        <v>634</v>
      </c>
      <c r="AL125">
        <v>2.11</v>
      </c>
    </row>
    <row r="126" spans="1:38" x14ac:dyDescent="0.3">
      <c r="A126" t="s">
        <v>274</v>
      </c>
      <c r="B126">
        <v>100547</v>
      </c>
      <c r="C126">
        <v>1</v>
      </c>
      <c r="D126" t="s">
        <v>308</v>
      </c>
      <c r="E126" t="s">
        <v>309</v>
      </c>
      <c r="F126">
        <v>321</v>
      </c>
      <c r="G126">
        <v>34.46</v>
      </c>
      <c r="H126">
        <v>113.94</v>
      </c>
      <c r="I126">
        <v>25.71</v>
      </c>
      <c r="J126">
        <v>85</v>
      </c>
      <c r="K126">
        <v>291</v>
      </c>
      <c r="T126">
        <v>3</v>
      </c>
      <c r="U126">
        <v>2</v>
      </c>
      <c r="V126" t="s">
        <v>83</v>
      </c>
      <c r="W126" t="s">
        <v>310</v>
      </c>
      <c r="X126">
        <v>15</v>
      </c>
      <c r="Y126">
        <v>7</v>
      </c>
      <c r="Z126" t="s">
        <v>311</v>
      </c>
      <c r="AA126" t="s">
        <v>312</v>
      </c>
      <c r="AB126" t="s">
        <v>77</v>
      </c>
      <c r="AC126" t="s">
        <v>78</v>
      </c>
      <c r="AD126" t="s">
        <v>279</v>
      </c>
      <c r="AG126" t="s">
        <v>313</v>
      </c>
      <c r="AH126">
        <v>0</v>
      </c>
      <c r="AI126">
        <v>150</v>
      </c>
      <c r="AJ126">
        <v>20</v>
      </c>
      <c r="AK126">
        <v>414</v>
      </c>
      <c r="AL126">
        <v>1.29</v>
      </c>
    </row>
    <row r="127" spans="1:38" x14ac:dyDescent="0.3">
      <c r="A127" t="s">
        <v>274</v>
      </c>
      <c r="B127">
        <v>100547</v>
      </c>
      <c r="C127">
        <v>2</v>
      </c>
      <c r="D127" t="s">
        <v>308</v>
      </c>
      <c r="E127" t="s">
        <v>309</v>
      </c>
      <c r="F127">
        <v>321</v>
      </c>
      <c r="G127">
        <v>34.47</v>
      </c>
      <c r="H127">
        <v>113.97</v>
      </c>
      <c r="I127">
        <v>25.71</v>
      </c>
      <c r="J127">
        <v>85</v>
      </c>
      <c r="K127">
        <v>30</v>
      </c>
      <c r="T127">
        <v>3</v>
      </c>
      <c r="U127">
        <v>2</v>
      </c>
      <c r="V127" t="s">
        <v>83</v>
      </c>
      <c r="W127" t="s">
        <v>314</v>
      </c>
      <c r="X127">
        <v>15</v>
      </c>
      <c r="Y127">
        <v>7</v>
      </c>
      <c r="Z127" t="s">
        <v>311</v>
      </c>
      <c r="AA127" t="s">
        <v>312</v>
      </c>
      <c r="AB127" t="s">
        <v>77</v>
      </c>
      <c r="AC127" t="s">
        <v>78</v>
      </c>
      <c r="AD127" t="s">
        <v>279</v>
      </c>
      <c r="AG127" t="s">
        <v>313</v>
      </c>
      <c r="AH127">
        <v>0</v>
      </c>
      <c r="AI127">
        <v>150</v>
      </c>
      <c r="AJ127">
        <v>20</v>
      </c>
      <c r="AK127">
        <v>414</v>
      </c>
      <c r="AL127">
        <v>1.29</v>
      </c>
    </row>
    <row r="128" spans="1:38" x14ac:dyDescent="0.3">
      <c r="A128" t="s">
        <v>274</v>
      </c>
      <c r="B128">
        <v>126652</v>
      </c>
      <c r="C128">
        <v>1</v>
      </c>
      <c r="D128" t="s">
        <v>315</v>
      </c>
      <c r="E128" t="s">
        <v>316</v>
      </c>
      <c r="F128">
        <v>651</v>
      </c>
      <c r="G128">
        <v>30.3</v>
      </c>
      <c r="H128">
        <v>100.17</v>
      </c>
      <c r="I128">
        <v>22.9</v>
      </c>
      <c r="J128">
        <v>75.73</v>
      </c>
      <c r="K128">
        <v>229</v>
      </c>
      <c r="T128">
        <v>3</v>
      </c>
      <c r="U128">
        <v>2</v>
      </c>
      <c r="V128" t="s">
        <v>83</v>
      </c>
      <c r="W128">
        <v>100</v>
      </c>
      <c r="X128">
        <v>25</v>
      </c>
      <c r="Y128">
        <v>20</v>
      </c>
      <c r="Z128" t="s">
        <v>317</v>
      </c>
      <c r="AA128" t="s">
        <v>318</v>
      </c>
      <c r="AB128" t="s">
        <v>77</v>
      </c>
      <c r="AC128" t="s">
        <v>78</v>
      </c>
      <c r="AD128" t="s">
        <v>279</v>
      </c>
      <c r="AG128" t="s">
        <v>319</v>
      </c>
      <c r="AH128">
        <v>651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274</v>
      </c>
      <c r="B129">
        <v>126652</v>
      </c>
      <c r="C129">
        <v>2</v>
      </c>
      <c r="D129" t="s">
        <v>315</v>
      </c>
      <c r="E129" t="s">
        <v>316</v>
      </c>
      <c r="F129">
        <v>651</v>
      </c>
      <c r="G129">
        <v>33.549999999999997</v>
      </c>
      <c r="H129">
        <v>110.91</v>
      </c>
      <c r="I129">
        <v>25.7</v>
      </c>
      <c r="J129">
        <v>84.99</v>
      </c>
      <c r="K129">
        <v>165</v>
      </c>
      <c r="T129">
        <v>3</v>
      </c>
      <c r="U129">
        <v>2</v>
      </c>
      <c r="V129" t="s">
        <v>83</v>
      </c>
      <c r="W129" t="s">
        <v>231</v>
      </c>
      <c r="X129">
        <v>25</v>
      </c>
      <c r="Y129">
        <v>20</v>
      </c>
      <c r="Z129" t="s">
        <v>317</v>
      </c>
      <c r="AA129" t="s">
        <v>318</v>
      </c>
      <c r="AB129" t="s">
        <v>77</v>
      </c>
      <c r="AC129" t="s">
        <v>78</v>
      </c>
      <c r="AD129" t="s">
        <v>279</v>
      </c>
      <c r="AG129" t="s">
        <v>319</v>
      </c>
      <c r="AH129">
        <v>651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274</v>
      </c>
      <c r="B130">
        <v>126652</v>
      </c>
      <c r="C130">
        <v>3</v>
      </c>
      <c r="D130" t="s">
        <v>315</v>
      </c>
      <c r="E130" t="s">
        <v>316</v>
      </c>
      <c r="F130">
        <v>651</v>
      </c>
      <c r="G130">
        <v>33.94</v>
      </c>
      <c r="H130">
        <v>112.23</v>
      </c>
      <c r="I130">
        <v>25.69</v>
      </c>
      <c r="J130">
        <v>84.94</v>
      </c>
      <c r="K130">
        <v>163</v>
      </c>
      <c r="T130">
        <v>3</v>
      </c>
      <c r="U130">
        <v>2</v>
      </c>
      <c r="V130" t="s">
        <v>83</v>
      </c>
      <c r="W130" t="s">
        <v>320</v>
      </c>
      <c r="X130">
        <v>25</v>
      </c>
      <c r="Y130">
        <v>20</v>
      </c>
      <c r="Z130" t="s">
        <v>317</v>
      </c>
      <c r="AA130" t="s">
        <v>318</v>
      </c>
      <c r="AB130" t="s">
        <v>77</v>
      </c>
      <c r="AC130" t="s">
        <v>78</v>
      </c>
      <c r="AD130" t="s">
        <v>279</v>
      </c>
      <c r="AG130" t="s">
        <v>319</v>
      </c>
      <c r="AH130">
        <v>651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274</v>
      </c>
      <c r="B131">
        <v>126652</v>
      </c>
      <c r="C131">
        <v>4</v>
      </c>
      <c r="D131" t="s">
        <v>315</v>
      </c>
      <c r="E131" t="s">
        <v>316</v>
      </c>
      <c r="F131">
        <v>651</v>
      </c>
      <c r="G131">
        <v>34.119999999999997</v>
      </c>
      <c r="H131">
        <v>112.82</v>
      </c>
      <c r="I131">
        <v>25.7</v>
      </c>
      <c r="J131">
        <v>84.98</v>
      </c>
      <c r="K131">
        <v>94</v>
      </c>
      <c r="T131">
        <v>3</v>
      </c>
      <c r="U131">
        <v>2</v>
      </c>
      <c r="V131" t="s">
        <v>83</v>
      </c>
      <c r="W131" t="s">
        <v>321</v>
      </c>
      <c r="X131">
        <v>25</v>
      </c>
      <c r="Y131">
        <v>20</v>
      </c>
      <c r="Z131" t="s">
        <v>317</v>
      </c>
      <c r="AA131" t="s">
        <v>318</v>
      </c>
      <c r="AB131" t="s">
        <v>77</v>
      </c>
      <c r="AC131" t="s">
        <v>78</v>
      </c>
      <c r="AD131" t="s">
        <v>279</v>
      </c>
      <c r="AG131" t="s">
        <v>319</v>
      </c>
      <c r="AH131">
        <v>651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274</v>
      </c>
      <c r="B132">
        <v>27549</v>
      </c>
      <c r="C132">
        <v>1</v>
      </c>
      <c r="D132" t="s">
        <v>322</v>
      </c>
      <c r="E132" t="s">
        <v>323</v>
      </c>
      <c r="F132">
        <v>315</v>
      </c>
      <c r="G132">
        <v>42.06</v>
      </c>
      <c r="H132">
        <v>139.07</v>
      </c>
      <c r="I132">
        <v>32.44</v>
      </c>
      <c r="J132">
        <v>107.25</v>
      </c>
      <c r="K132">
        <v>58</v>
      </c>
      <c r="T132">
        <v>4</v>
      </c>
      <c r="U132">
        <v>2</v>
      </c>
      <c r="V132" t="s">
        <v>83</v>
      </c>
      <c r="W132">
        <v>139</v>
      </c>
      <c r="X132">
        <v>15</v>
      </c>
      <c r="Y132">
        <v>7</v>
      </c>
      <c r="Z132" t="s">
        <v>324</v>
      </c>
      <c r="AA132" t="s">
        <v>325</v>
      </c>
      <c r="AB132" t="s">
        <v>77</v>
      </c>
      <c r="AC132" t="s">
        <v>78</v>
      </c>
      <c r="AD132" t="s">
        <v>279</v>
      </c>
      <c r="AG132" t="s">
        <v>326</v>
      </c>
      <c r="AH132">
        <v>0</v>
      </c>
      <c r="AI132">
        <v>128</v>
      </c>
      <c r="AJ132">
        <v>13</v>
      </c>
      <c r="AK132">
        <v>567</v>
      </c>
      <c r="AL132">
        <v>1.8</v>
      </c>
    </row>
    <row r="133" spans="1:38" x14ac:dyDescent="0.3">
      <c r="A133" t="s">
        <v>274</v>
      </c>
      <c r="B133">
        <v>27549</v>
      </c>
      <c r="C133">
        <v>2</v>
      </c>
      <c r="D133" t="s">
        <v>322</v>
      </c>
      <c r="E133" t="s">
        <v>323</v>
      </c>
      <c r="F133">
        <v>315</v>
      </c>
      <c r="G133">
        <v>42.64</v>
      </c>
      <c r="H133">
        <v>140.97</v>
      </c>
      <c r="I133">
        <v>33.409999999999997</v>
      </c>
      <c r="J133">
        <v>110.47</v>
      </c>
      <c r="K133">
        <v>124</v>
      </c>
      <c r="T133">
        <v>4</v>
      </c>
      <c r="U133">
        <v>2</v>
      </c>
      <c r="V133" t="s">
        <v>83</v>
      </c>
      <c r="W133">
        <v>140</v>
      </c>
      <c r="X133">
        <v>15</v>
      </c>
      <c r="Y133">
        <v>7</v>
      </c>
      <c r="Z133" t="s">
        <v>324</v>
      </c>
      <c r="AA133" t="s">
        <v>325</v>
      </c>
      <c r="AB133" t="s">
        <v>77</v>
      </c>
      <c r="AC133" t="s">
        <v>78</v>
      </c>
      <c r="AD133" t="s">
        <v>279</v>
      </c>
      <c r="AG133" t="s">
        <v>326</v>
      </c>
      <c r="AH133">
        <v>0</v>
      </c>
      <c r="AI133">
        <v>128</v>
      </c>
      <c r="AJ133">
        <v>13</v>
      </c>
      <c r="AK133">
        <v>567</v>
      </c>
      <c r="AL133">
        <v>1.8</v>
      </c>
    </row>
    <row r="134" spans="1:38" x14ac:dyDescent="0.3">
      <c r="A134" t="s">
        <v>274</v>
      </c>
      <c r="B134">
        <v>27549</v>
      </c>
      <c r="C134">
        <v>3</v>
      </c>
      <c r="D134" t="s">
        <v>322</v>
      </c>
      <c r="E134" t="s">
        <v>323</v>
      </c>
      <c r="F134">
        <v>315</v>
      </c>
      <c r="G134">
        <v>48.02</v>
      </c>
      <c r="H134">
        <v>158.76</v>
      </c>
      <c r="I134">
        <v>37.729999999999997</v>
      </c>
      <c r="J134">
        <v>124.74</v>
      </c>
      <c r="K134">
        <v>74</v>
      </c>
      <c r="T134">
        <v>4</v>
      </c>
      <c r="U134">
        <v>2</v>
      </c>
      <c r="V134" t="s">
        <v>83</v>
      </c>
      <c r="W134" t="s">
        <v>327</v>
      </c>
      <c r="X134">
        <v>15</v>
      </c>
      <c r="Y134">
        <v>7</v>
      </c>
      <c r="Z134" t="s">
        <v>324</v>
      </c>
      <c r="AA134" t="s">
        <v>325</v>
      </c>
      <c r="AB134" t="s">
        <v>77</v>
      </c>
      <c r="AC134" t="s">
        <v>78</v>
      </c>
      <c r="AD134" t="s">
        <v>279</v>
      </c>
      <c r="AG134" t="s">
        <v>326</v>
      </c>
      <c r="AH134">
        <v>0</v>
      </c>
      <c r="AI134">
        <v>128</v>
      </c>
      <c r="AJ134">
        <v>13</v>
      </c>
      <c r="AK134">
        <v>567</v>
      </c>
      <c r="AL134">
        <v>1.8</v>
      </c>
    </row>
    <row r="135" spans="1:38" x14ac:dyDescent="0.3">
      <c r="A135" t="s">
        <v>274</v>
      </c>
      <c r="B135">
        <v>27549</v>
      </c>
      <c r="C135">
        <v>4</v>
      </c>
      <c r="D135" t="s">
        <v>322</v>
      </c>
      <c r="E135" t="s">
        <v>323</v>
      </c>
      <c r="F135">
        <v>315</v>
      </c>
      <c r="G135">
        <v>48.44</v>
      </c>
      <c r="H135">
        <v>160.13999999999999</v>
      </c>
      <c r="I135">
        <v>37.76</v>
      </c>
      <c r="J135">
        <v>124.85</v>
      </c>
      <c r="K135">
        <v>59</v>
      </c>
      <c r="T135">
        <v>4</v>
      </c>
      <c r="U135">
        <v>2</v>
      </c>
      <c r="V135" t="s">
        <v>83</v>
      </c>
      <c r="W135" t="s">
        <v>328</v>
      </c>
      <c r="X135">
        <v>15</v>
      </c>
      <c r="Y135">
        <v>7</v>
      </c>
      <c r="Z135" t="s">
        <v>324</v>
      </c>
      <c r="AA135" t="s">
        <v>325</v>
      </c>
      <c r="AB135" t="s">
        <v>77</v>
      </c>
      <c r="AC135" t="s">
        <v>78</v>
      </c>
      <c r="AD135" t="s">
        <v>279</v>
      </c>
      <c r="AG135" t="s">
        <v>326</v>
      </c>
      <c r="AH135">
        <v>0</v>
      </c>
      <c r="AI135">
        <v>128</v>
      </c>
      <c r="AJ135">
        <v>13</v>
      </c>
      <c r="AK135">
        <v>567</v>
      </c>
      <c r="AL135">
        <v>1.8</v>
      </c>
    </row>
    <row r="136" spans="1:38" x14ac:dyDescent="0.3">
      <c r="A136" t="s">
        <v>274</v>
      </c>
      <c r="B136">
        <v>103584</v>
      </c>
      <c r="C136">
        <v>1</v>
      </c>
      <c r="D136" t="s">
        <v>329</v>
      </c>
      <c r="E136" t="s">
        <v>330</v>
      </c>
      <c r="F136">
        <v>236</v>
      </c>
      <c r="G136">
        <v>34.17</v>
      </c>
      <c r="H136">
        <v>112.98</v>
      </c>
      <c r="I136">
        <v>25.66</v>
      </c>
      <c r="J136">
        <v>84.84</v>
      </c>
      <c r="K136">
        <v>54</v>
      </c>
      <c r="T136">
        <v>3</v>
      </c>
      <c r="U136">
        <v>2</v>
      </c>
      <c r="V136" t="s">
        <v>83</v>
      </c>
      <c r="W136" t="s">
        <v>321</v>
      </c>
      <c r="X136">
        <v>15</v>
      </c>
      <c r="Y136">
        <v>7</v>
      </c>
      <c r="Z136" t="s">
        <v>331</v>
      </c>
      <c r="AA136" t="s">
        <v>332</v>
      </c>
      <c r="AB136" t="s">
        <v>77</v>
      </c>
      <c r="AC136" t="s">
        <v>78</v>
      </c>
      <c r="AD136" t="s">
        <v>279</v>
      </c>
      <c r="AG136" t="s">
        <v>333</v>
      </c>
      <c r="AH136">
        <v>0</v>
      </c>
      <c r="AI136">
        <v>143</v>
      </c>
      <c r="AJ136">
        <v>18</v>
      </c>
      <c r="AK136">
        <v>297</v>
      </c>
      <c r="AL136">
        <v>1.26</v>
      </c>
    </row>
    <row r="137" spans="1:38" x14ac:dyDescent="0.3">
      <c r="A137" t="s">
        <v>274</v>
      </c>
      <c r="B137">
        <v>103584</v>
      </c>
      <c r="C137">
        <v>2</v>
      </c>
      <c r="D137" t="s">
        <v>329</v>
      </c>
      <c r="E137" t="s">
        <v>330</v>
      </c>
      <c r="F137">
        <v>236</v>
      </c>
      <c r="G137">
        <v>34.270000000000003</v>
      </c>
      <c r="H137">
        <v>113.29</v>
      </c>
      <c r="I137">
        <v>25.67</v>
      </c>
      <c r="J137">
        <v>84.89</v>
      </c>
      <c r="K137">
        <v>93</v>
      </c>
      <c r="T137">
        <v>3</v>
      </c>
      <c r="U137">
        <v>2</v>
      </c>
      <c r="V137" t="s">
        <v>83</v>
      </c>
      <c r="W137" t="s">
        <v>310</v>
      </c>
      <c r="X137">
        <v>15</v>
      </c>
      <c r="Y137">
        <v>7</v>
      </c>
      <c r="Z137" t="s">
        <v>331</v>
      </c>
      <c r="AA137" t="s">
        <v>332</v>
      </c>
      <c r="AB137" t="s">
        <v>77</v>
      </c>
      <c r="AC137" t="s">
        <v>78</v>
      </c>
      <c r="AD137" t="s">
        <v>279</v>
      </c>
      <c r="AG137" t="s">
        <v>333</v>
      </c>
      <c r="AH137">
        <v>0</v>
      </c>
      <c r="AI137">
        <v>143</v>
      </c>
      <c r="AJ137">
        <v>18</v>
      </c>
      <c r="AK137">
        <v>297</v>
      </c>
      <c r="AL137">
        <v>1.26</v>
      </c>
    </row>
    <row r="138" spans="1:38" x14ac:dyDescent="0.3">
      <c r="A138" t="s">
        <v>274</v>
      </c>
      <c r="B138">
        <v>103584</v>
      </c>
      <c r="C138">
        <v>3</v>
      </c>
      <c r="D138" t="s">
        <v>329</v>
      </c>
      <c r="E138" t="s">
        <v>330</v>
      </c>
      <c r="F138">
        <v>236</v>
      </c>
      <c r="G138">
        <v>34.5</v>
      </c>
      <c r="H138">
        <v>114.05</v>
      </c>
      <c r="I138">
        <v>25.68</v>
      </c>
      <c r="J138">
        <v>84.9</v>
      </c>
      <c r="K138">
        <v>89</v>
      </c>
      <c r="T138">
        <v>3</v>
      </c>
      <c r="U138">
        <v>2</v>
      </c>
      <c r="V138" t="s">
        <v>83</v>
      </c>
      <c r="W138" t="s">
        <v>334</v>
      </c>
      <c r="X138">
        <v>15</v>
      </c>
      <c r="Y138">
        <v>7</v>
      </c>
      <c r="Z138" t="s">
        <v>331</v>
      </c>
      <c r="AA138" t="s">
        <v>332</v>
      </c>
      <c r="AB138" t="s">
        <v>77</v>
      </c>
      <c r="AC138" t="s">
        <v>78</v>
      </c>
      <c r="AD138" t="s">
        <v>279</v>
      </c>
      <c r="AG138" t="s">
        <v>333</v>
      </c>
      <c r="AH138">
        <v>0</v>
      </c>
      <c r="AI138">
        <v>143</v>
      </c>
      <c r="AJ138">
        <v>18</v>
      </c>
      <c r="AK138">
        <v>297</v>
      </c>
      <c r="AL138">
        <v>1.26</v>
      </c>
    </row>
    <row r="139" spans="1:38" x14ac:dyDescent="0.3">
      <c r="A139" t="s">
        <v>274</v>
      </c>
      <c r="B139">
        <v>100474</v>
      </c>
      <c r="C139">
        <v>1</v>
      </c>
      <c r="D139" t="s">
        <v>335</v>
      </c>
      <c r="E139" t="s">
        <v>336</v>
      </c>
      <c r="F139">
        <v>239</v>
      </c>
      <c r="G139">
        <v>34.450000000000003</v>
      </c>
      <c r="H139">
        <v>113.91</v>
      </c>
      <c r="I139">
        <v>25.66</v>
      </c>
      <c r="J139">
        <v>84.83</v>
      </c>
      <c r="K139">
        <v>104</v>
      </c>
      <c r="T139">
        <v>3</v>
      </c>
      <c r="U139">
        <v>2</v>
      </c>
      <c r="V139" t="s">
        <v>83</v>
      </c>
      <c r="W139" t="s">
        <v>310</v>
      </c>
      <c r="X139">
        <v>15</v>
      </c>
      <c r="Y139">
        <v>6</v>
      </c>
      <c r="Z139" t="s">
        <v>337</v>
      </c>
      <c r="AA139" t="s">
        <v>338</v>
      </c>
      <c r="AB139" t="s">
        <v>77</v>
      </c>
      <c r="AC139" t="s">
        <v>78</v>
      </c>
      <c r="AD139" t="s">
        <v>279</v>
      </c>
      <c r="AG139" t="s">
        <v>339</v>
      </c>
      <c r="AH139">
        <v>0</v>
      </c>
      <c r="AI139">
        <v>151</v>
      </c>
      <c r="AJ139">
        <v>21</v>
      </c>
      <c r="AK139">
        <v>280</v>
      </c>
      <c r="AL139">
        <v>1.17</v>
      </c>
    </row>
    <row r="140" spans="1:38" x14ac:dyDescent="0.3">
      <c r="A140" t="s">
        <v>274</v>
      </c>
      <c r="B140">
        <v>100474</v>
      </c>
      <c r="C140">
        <v>2</v>
      </c>
      <c r="D140" t="s">
        <v>335</v>
      </c>
      <c r="E140" t="s">
        <v>336</v>
      </c>
      <c r="F140">
        <v>239</v>
      </c>
      <c r="G140">
        <v>34.32</v>
      </c>
      <c r="H140">
        <v>113.46</v>
      </c>
      <c r="I140">
        <v>25.63</v>
      </c>
      <c r="J140">
        <v>84.76</v>
      </c>
      <c r="K140">
        <v>90</v>
      </c>
      <c r="T140">
        <v>3</v>
      </c>
      <c r="U140">
        <v>2</v>
      </c>
      <c r="V140" t="s">
        <v>83</v>
      </c>
      <c r="W140" t="s">
        <v>340</v>
      </c>
      <c r="X140">
        <v>15</v>
      </c>
      <c r="Y140">
        <v>6</v>
      </c>
      <c r="Z140" t="s">
        <v>337</v>
      </c>
      <c r="AA140" t="s">
        <v>338</v>
      </c>
      <c r="AB140" t="s">
        <v>77</v>
      </c>
      <c r="AC140" t="s">
        <v>78</v>
      </c>
      <c r="AD140" t="s">
        <v>279</v>
      </c>
      <c r="AG140" t="s">
        <v>339</v>
      </c>
      <c r="AH140">
        <v>0</v>
      </c>
      <c r="AI140">
        <v>151</v>
      </c>
      <c r="AJ140">
        <v>21</v>
      </c>
      <c r="AK140">
        <v>280</v>
      </c>
      <c r="AL140">
        <v>1.17</v>
      </c>
    </row>
    <row r="141" spans="1:38" x14ac:dyDescent="0.3">
      <c r="A141" t="s">
        <v>274</v>
      </c>
      <c r="B141">
        <v>100474</v>
      </c>
      <c r="C141">
        <v>3</v>
      </c>
      <c r="D141" t="s">
        <v>335</v>
      </c>
      <c r="E141" t="s">
        <v>336</v>
      </c>
      <c r="F141">
        <v>239</v>
      </c>
      <c r="G141">
        <v>34.64</v>
      </c>
      <c r="H141">
        <v>114.52</v>
      </c>
      <c r="I141">
        <v>25.67</v>
      </c>
      <c r="J141">
        <v>84.86</v>
      </c>
      <c r="K141">
        <v>45</v>
      </c>
      <c r="T141">
        <v>3</v>
      </c>
      <c r="U141">
        <v>2</v>
      </c>
      <c r="V141" t="s">
        <v>83</v>
      </c>
      <c r="W141" t="s">
        <v>334</v>
      </c>
      <c r="X141">
        <v>15</v>
      </c>
      <c r="Y141">
        <v>6</v>
      </c>
      <c r="Z141" t="s">
        <v>337</v>
      </c>
      <c r="AA141" t="s">
        <v>338</v>
      </c>
      <c r="AB141" t="s">
        <v>77</v>
      </c>
      <c r="AC141" t="s">
        <v>78</v>
      </c>
      <c r="AD141" t="s">
        <v>279</v>
      </c>
      <c r="AG141" t="s">
        <v>339</v>
      </c>
      <c r="AH141">
        <v>0</v>
      </c>
      <c r="AI141">
        <v>151</v>
      </c>
      <c r="AJ141">
        <v>21</v>
      </c>
      <c r="AK141">
        <v>280</v>
      </c>
      <c r="AL141">
        <v>1.17</v>
      </c>
    </row>
    <row r="142" spans="1:38" x14ac:dyDescent="0.3">
      <c r="A142" t="s">
        <v>341</v>
      </c>
      <c r="B142">
        <v>121090</v>
      </c>
      <c r="C142">
        <v>1</v>
      </c>
      <c r="D142" t="s">
        <v>342</v>
      </c>
      <c r="E142" t="s">
        <v>343</v>
      </c>
      <c r="F142">
        <v>16</v>
      </c>
      <c r="G142">
        <v>15.57</v>
      </c>
      <c r="H142">
        <v>51.48</v>
      </c>
      <c r="I142">
        <v>10.63</v>
      </c>
      <c r="J142">
        <v>35.159999999999997</v>
      </c>
      <c r="K142">
        <v>4</v>
      </c>
      <c r="T142">
        <v>2</v>
      </c>
      <c r="U142">
        <v>1</v>
      </c>
      <c r="V142" t="s">
        <v>83</v>
      </c>
      <c r="W142">
        <v>51</v>
      </c>
      <c r="X142">
        <v>4</v>
      </c>
      <c r="Y142">
        <v>4</v>
      </c>
      <c r="Z142" t="s">
        <v>344</v>
      </c>
      <c r="AA142" t="s">
        <v>345</v>
      </c>
      <c r="AB142" t="s">
        <v>77</v>
      </c>
      <c r="AC142" t="s">
        <v>78</v>
      </c>
      <c r="AD142" t="s">
        <v>346</v>
      </c>
      <c r="AG142" t="s">
        <v>347</v>
      </c>
      <c r="AH142">
        <v>0</v>
      </c>
      <c r="AI142">
        <v>0</v>
      </c>
      <c r="AJ142">
        <v>0</v>
      </c>
      <c r="AK142">
        <v>0</v>
      </c>
      <c r="AL142">
        <v>0</v>
      </c>
    </row>
    <row r="143" spans="1:38" x14ac:dyDescent="0.3">
      <c r="A143" t="s">
        <v>341</v>
      </c>
      <c r="B143">
        <v>121090</v>
      </c>
      <c r="C143">
        <v>2</v>
      </c>
      <c r="D143" t="s">
        <v>342</v>
      </c>
      <c r="E143" t="s">
        <v>343</v>
      </c>
      <c r="F143">
        <v>16</v>
      </c>
      <c r="G143">
        <v>17.75</v>
      </c>
      <c r="H143">
        <v>58.68</v>
      </c>
      <c r="I143">
        <v>12.37</v>
      </c>
      <c r="J143">
        <v>40.92</v>
      </c>
      <c r="K143">
        <v>3</v>
      </c>
      <c r="T143">
        <v>2</v>
      </c>
      <c r="U143">
        <v>1</v>
      </c>
      <c r="V143" t="s">
        <v>83</v>
      </c>
      <c r="W143" t="s">
        <v>348</v>
      </c>
      <c r="X143">
        <v>4</v>
      </c>
      <c r="Y143">
        <v>4</v>
      </c>
      <c r="Z143" t="s">
        <v>344</v>
      </c>
      <c r="AA143" t="s">
        <v>345</v>
      </c>
      <c r="AB143" t="s">
        <v>77</v>
      </c>
      <c r="AC143" t="s">
        <v>78</v>
      </c>
      <c r="AD143" t="s">
        <v>346</v>
      </c>
      <c r="AG143" t="s">
        <v>347</v>
      </c>
      <c r="AH143">
        <v>0</v>
      </c>
      <c r="AI143">
        <v>0</v>
      </c>
      <c r="AJ143">
        <v>0</v>
      </c>
      <c r="AK143">
        <v>0</v>
      </c>
      <c r="AL143">
        <v>0</v>
      </c>
    </row>
    <row r="144" spans="1:38" x14ac:dyDescent="0.3">
      <c r="A144" t="s">
        <v>341</v>
      </c>
      <c r="B144">
        <v>121090</v>
      </c>
      <c r="C144">
        <v>3</v>
      </c>
      <c r="D144" t="s">
        <v>342</v>
      </c>
      <c r="E144" t="s">
        <v>343</v>
      </c>
      <c r="F144">
        <v>16</v>
      </c>
      <c r="G144">
        <v>17.72</v>
      </c>
      <c r="H144">
        <v>58.58</v>
      </c>
      <c r="I144">
        <v>12.37</v>
      </c>
      <c r="J144">
        <v>40.92</v>
      </c>
      <c r="K144">
        <v>1</v>
      </c>
      <c r="T144">
        <v>2</v>
      </c>
      <c r="U144">
        <v>1</v>
      </c>
      <c r="V144" t="s">
        <v>83</v>
      </c>
      <c r="W144" t="s">
        <v>203</v>
      </c>
      <c r="X144">
        <v>4</v>
      </c>
      <c r="Y144">
        <v>4</v>
      </c>
      <c r="Z144" t="s">
        <v>344</v>
      </c>
      <c r="AA144" t="s">
        <v>345</v>
      </c>
      <c r="AB144" t="s">
        <v>77</v>
      </c>
      <c r="AC144" t="s">
        <v>78</v>
      </c>
      <c r="AD144" t="s">
        <v>346</v>
      </c>
      <c r="AG144" t="s">
        <v>347</v>
      </c>
      <c r="AH144">
        <v>0</v>
      </c>
      <c r="AI144">
        <v>0</v>
      </c>
      <c r="AJ144">
        <v>0</v>
      </c>
      <c r="AK144">
        <v>0</v>
      </c>
      <c r="AL144">
        <v>0</v>
      </c>
    </row>
    <row r="145" spans="1:38" x14ac:dyDescent="0.3">
      <c r="A145" t="s">
        <v>341</v>
      </c>
      <c r="B145">
        <v>121090</v>
      </c>
      <c r="C145">
        <v>4</v>
      </c>
      <c r="D145" t="s">
        <v>342</v>
      </c>
      <c r="E145" t="s">
        <v>343</v>
      </c>
      <c r="F145">
        <v>16</v>
      </c>
      <c r="G145">
        <v>19.920000000000002</v>
      </c>
      <c r="H145">
        <v>65.88</v>
      </c>
      <c r="I145">
        <v>14.12</v>
      </c>
      <c r="J145">
        <v>46.68</v>
      </c>
      <c r="K145">
        <v>8</v>
      </c>
      <c r="T145">
        <v>2</v>
      </c>
      <c r="U145">
        <v>1</v>
      </c>
      <c r="V145" t="s">
        <v>83</v>
      </c>
      <c r="W145">
        <v>65</v>
      </c>
      <c r="X145">
        <v>4</v>
      </c>
      <c r="Y145">
        <v>4</v>
      </c>
      <c r="Z145" t="s">
        <v>344</v>
      </c>
      <c r="AA145" t="s">
        <v>345</v>
      </c>
      <c r="AB145" t="s">
        <v>77</v>
      </c>
      <c r="AC145" t="s">
        <v>78</v>
      </c>
      <c r="AD145" t="s">
        <v>346</v>
      </c>
      <c r="AG145" t="s">
        <v>347</v>
      </c>
      <c r="AH145">
        <v>0</v>
      </c>
      <c r="AI145">
        <v>0</v>
      </c>
      <c r="AJ145">
        <v>0</v>
      </c>
      <c r="AK145">
        <v>0</v>
      </c>
      <c r="AL145">
        <v>0</v>
      </c>
    </row>
    <row r="146" spans="1:38" x14ac:dyDescent="0.3">
      <c r="A146" t="s">
        <v>341</v>
      </c>
      <c r="B146">
        <v>3972</v>
      </c>
      <c r="C146">
        <v>1</v>
      </c>
      <c r="D146" t="s">
        <v>349</v>
      </c>
      <c r="E146" t="s">
        <v>350</v>
      </c>
      <c r="F146">
        <v>615</v>
      </c>
      <c r="G146">
        <v>12</v>
      </c>
      <c r="H146">
        <v>39.68</v>
      </c>
      <c r="I146">
        <v>8.0299999999999994</v>
      </c>
      <c r="J146">
        <v>26.57</v>
      </c>
      <c r="K146">
        <v>135</v>
      </c>
      <c r="T146">
        <v>1</v>
      </c>
      <c r="U146">
        <v>1</v>
      </c>
      <c r="V146" t="s">
        <v>74</v>
      </c>
      <c r="W146">
        <v>39</v>
      </c>
      <c r="X146">
        <v>20</v>
      </c>
      <c r="Y146">
        <v>15</v>
      </c>
      <c r="Z146" t="s">
        <v>351</v>
      </c>
      <c r="AA146" t="s">
        <v>352</v>
      </c>
      <c r="AB146" t="s">
        <v>77</v>
      </c>
      <c r="AC146" t="s">
        <v>78</v>
      </c>
      <c r="AD146" t="s">
        <v>346</v>
      </c>
      <c r="AG146" t="s">
        <v>353</v>
      </c>
      <c r="AH146">
        <v>0</v>
      </c>
      <c r="AI146">
        <v>249</v>
      </c>
      <c r="AJ146">
        <v>18</v>
      </c>
      <c r="AK146">
        <v>637</v>
      </c>
      <c r="AL146">
        <v>1.04</v>
      </c>
    </row>
    <row r="147" spans="1:38" x14ac:dyDescent="0.3">
      <c r="A147" t="s">
        <v>341</v>
      </c>
      <c r="B147">
        <v>3972</v>
      </c>
      <c r="C147">
        <v>2</v>
      </c>
      <c r="D147" t="s">
        <v>349</v>
      </c>
      <c r="E147" t="s">
        <v>350</v>
      </c>
      <c r="F147">
        <v>615</v>
      </c>
      <c r="G147">
        <v>23.45</v>
      </c>
      <c r="H147">
        <v>77.55</v>
      </c>
      <c r="I147">
        <v>18.02</v>
      </c>
      <c r="J147">
        <v>59.58</v>
      </c>
      <c r="K147">
        <v>280</v>
      </c>
      <c r="T147">
        <v>3</v>
      </c>
      <c r="U147">
        <v>1</v>
      </c>
      <c r="V147" t="s">
        <v>83</v>
      </c>
      <c r="W147" t="s">
        <v>354</v>
      </c>
      <c r="X147">
        <v>20</v>
      </c>
      <c r="Y147">
        <v>15</v>
      </c>
      <c r="Z147" t="s">
        <v>351</v>
      </c>
      <c r="AA147" t="s">
        <v>352</v>
      </c>
      <c r="AB147" t="s">
        <v>77</v>
      </c>
      <c r="AC147" t="s">
        <v>78</v>
      </c>
      <c r="AD147" t="s">
        <v>346</v>
      </c>
      <c r="AG147" t="s">
        <v>353</v>
      </c>
      <c r="AH147">
        <v>0</v>
      </c>
      <c r="AI147">
        <v>249</v>
      </c>
      <c r="AJ147">
        <v>18</v>
      </c>
      <c r="AK147">
        <v>637</v>
      </c>
      <c r="AL147">
        <v>1.04</v>
      </c>
    </row>
    <row r="148" spans="1:38" x14ac:dyDescent="0.3">
      <c r="A148" t="s">
        <v>341</v>
      </c>
      <c r="B148">
        <v>3972</v>
      </c>
      <c r="C148">
        <v>3</v>
      </c>
      <c r="D148" t="s">
        <v>349</v>
      </c>
      <c r="E148" t="s">
        <v>350</v>
      </c>
      <c r="F148">
        <v>615</v>
      </c>
      <c r="G148">
        <v>23.9</v>
      </c>
      <c r="H148">
        <v>79.040000000000006</v>
      </c>
      <c r="I148">
        <v>18.100000000000001</v>
      </c>
      <c r="J148">
        <v>59.85</v>
      </c>
      <c r="K148">
        <v>200</v>
      </c>
      <c r="T148">
        <v>2</v>
      </c>
      <c r="U148">
        <v>2</v>
      </c>
      <c r="V148" t="s">
        <v>83</v>
      </c>
      <c r="W148" t="s">
        <v>138</v>
      </c>
      <c r="X148">
        <v>20</v>
      </c>
      <c r="Y148">
        <v>15</v>
      </c>
      <c r="Z148" t="s">
        <v>351</v>
      </c>
      <c r="AA148" t="s">
        <v>352</v>
      </c>
      <c r="AB148" t="s">
        <v>77</v>
      </c>
      <c r="AC148" t="s">
        <v>78</v>
      </c>
      <c r="AD148" t="s">
        <v>346</v>
      </c>
      <c r="AG148" t="s">
        <v>353</v>
      </c>
      <c r="AH148">
        <v>0</v>
      </c>
      <c r="AI148">
        <v>249</v>
      </c>
      <c r="AJ148">
        <v>18</v>
      </c>
      <c r="AK148">
        <v>637</v>
      </c>
      <c r="AL148">
        <v>1.04</v>
      </c>
    </row>
    <row r="149" spans="1:38" x14ac:dyDescent="0.3">
      <c r="A149" t="s">
        <v>341</v>
      </c>
      <c r="B149">
        <v>7990</v>
      </c>
      <c r="C149">
        <v>1</v>
      </c>
      <c r="D149" t="s">
        <v>355</v>
      </c>
      <c r="E149" t="s">
        <v>356</v>
      </c>
      <c r="F149">
        <v>188</v>
      </c>
      <c r="G149">
        <v>37.33</v>
      </c>
      <c r="H149">
        <v>123.42</v>
      </c>
      <c r="I149">
        <v>30.83</v>
      </c>
      <c r="J149">
        <v>101.93</v>
      </c>
      <c r="K149">
        <v>148</v>
      </c>
      <c r="T149">
        <v>4</v>
      </c>
      <c r="U149">
        <v>2</v>
      </c>
      <c r="V149" t="s">
        <v>83</v>
      </c>
      <c r="W149">
        <v>123</v>
      </c>
      <c r="X149">
        <v>20</v>
      </c>
      <c r="Y149">
        <v>18</v>
      </c>
      <c r="Z149" t="s">
        <v>357</v>
      </c>
      <c r="AA149" t="s">
        <v>358</v>
      </c>
      <c r="AB149" t="s">
        <v>77</v>
      </c>
      <c r="AC149" t="s">
        <v>78</v>
      </c>
      <c r="AD149" t="s">
        <v>346</v>
      </c>
      <c r="AG149" t="s">
        <v>359</v>
      </c>
      <c r="AH149">
        <v>0</v>
      </c>
      <c r="AI149">
        <v>224</v>
      </c>
      <c r="AJ149">
        <v>14</v>
      </c>
      <c r="AK149">
        <v>295</v>
      </c>
      <c r="AL149">
        <v>1.57</v>
      </c>
    </row>
    <row r="150" spans="1:38" x14ac:dyDescent="0.3">
      <c r="A150" t="s">
        <v>341</v>
      </c>
      <c r="B150">
        <v>7990</v>
      </c>
      <c r="C150">
        <v>2</v>
      </c>
      <c r="D150" t="s">
        <v>355</v>
      </c>
      <c r="E150" t="s">
        <v>356</v>
      </c>
      <c r="F150">
        <v>188</v>
      </c>
      <c r="G150">
        <v>47.66</v>
      </c>
      <c r="H150">
        <v>157.56</v>
      </c>
      <c r="I150">
        <v>40.82</v>
      </c>
      <c r="J150">
        <v>134.96</v>
      </c>
      <c r="K150">
        <v>40</v>
      </c>
      <c r="T150">
        <v>4</v>
      </c>
      <c r="U150">
        <v>2</v>
      </c>
      <c r="V150" t="s">
        <v>83</v>
      </c>
      <c r="W150">
        <v>157</v>
      </c>
      <c r="X150">
        <v>20</v>
      </c>
      <c r="Y150">
        <v>18</v>
      </c>
      <c r="Z150" t="s">
        <v>357</v>
      </c>
      <c r="AA150" t="s">
        <v>358</v>
      </c>
      <c r="AB150" t="s">
        <v>77</v>
      </c>
      <c r="AC150" t="s">
        <v>78</v>
      </c>
      <c r="AD150" t="s">
        <v>346</v>
      </c>
      <c r="AG150" t="s">
        <v>359</v>
      </c>
      <c r="AH150">
        <v>0</v>
      </c>
      <c r="AI150">
        <v>224</v>
      </c>
      <c r="AJ150">
        <v>14</v>
      </c>
      <c r="AK150">
        <v>295</v>
      </c>
      <c r="AL150">
        <v>1.57</v>
      </c>
    </row>
    <row r="151" spans="1:38" x14ac:dyDescent="0.3">
      <c r="A151" t="s">
        <v>341</v>
      </c>
      <c r="B151">
        <v>1853</v>
      </c>
      <c r="C151">
        <v>1</v>
      </c>
      <c r="D151" t="s">
        <v>360</v>
      </c>
      <c r="E151" t="s">
        <v>164</v>
      </c>
      <c r="F151">
        <v>176</v>
      </c>
      <c r="G151">
        <v>19.940000000000001</v>
      </c>
      <c r="H151">
        <v>65.92</v>
      </c>
      <c r="I151">
        <v>15</v>
      </c>
      <c r="J151">
        <v>49.59</v>
      </c>
      <c r="K151">
        <v>96</v>
      </c>
      <c r="T151">
        <v>2</v>
      </c>
      <c r="U151">
        <v>1</v>
      </c>
      <c r="V151" t="s">
        <v>74</v>
      </c>
      <c r="W151">
        <v>65</v>
      </c>
      <c r="X151">
        <v>16</v>
      </c>
      <c r="Y151">
        <v>16</v>
      </c>
      <c r="Z151" t="s">
        <v>361</v>
      </c>
      <c r="AA151" t="s">
        <v>362</v>
      </c>
      <c r="AB151" t="s">
        <v>77</v>
      </c>
      <c r="AC151" t="s">
        <v>78</v>
      </c>
      <c r="AD151" t="s">
        <v>346</v>
      </c>
      <c r="AG151" t="s">
        <v>363</v>
      </c>
      <c r="AH151">
        <v>0</v>
      </c>
      <c r="AI151">
        <v>249</v>
      </c>
      <c r="AJ151">
        <v>20</v>
      </c>
      <c r="AK151">
        <v>98</v>
      </c>
      <c r="AL151">
        <v>0.56000000000000005</v>
      </c>
    </row>
    <row r="152" spans="1:38" x14ac:dyDescent="0.3">
      <c r="A152" t="s">
        <v>341</v>
      </c>
      <c r="B152">
        <v>1853</v>
      </c>
      <c r="C152">
        <v>2</v>
      </c>
      <c r="D152" t="s">
        <v>360</v>
      </c>
      <c r="E152" t="s">
        <v>164</v>
      </c>
      <c r="F152">
        <v>176</v>
      </c>
      <c r="G152">
        <v>21.05</v>
      </c>
      <c r="H152">
        <v>69.61</v>
      </c>
      <c r="I152">
        <v>15.79</v>
      </c>
      <c r="J152">
        <v>52.2</v>
      </c>
      <c r="K152">
        <v>80</v>
      </c>
      <c r="T152">
        <v>2</v>
      </c>
      <c r="U152">
        <v>1</v>
      </c>
      <c r="V152" t="s">
        <v>74</v>
      </c>
      <c r="W152">
        <v>69</v>
      </c>
      <c r="X152">
        <v>16</v>
      </c>
      <c r="Y152">
        <v>16</v>
      </c>
      <c r="Z152" t="s">
        <v>361</v>
      </c>
      <c r="AA152" t="s">
        <v>362</v>
      </c>
      <c r="AB152" t="s">
        <v>77</v>
      </c>
      <c r="AC152" t="s">
        <v>78</v>
      </c>
      <c r="AD152" t="s">
        <v>346</v>
      </c>
      <c r="AG152" t="s">
        <v>363</v>
      </c>
      <c r="AH152">
        <v>0</v>
      </c>
      <c r="AI152">
        <v>249</v>
      </c>
      <c r="AJ152">
        <v>20</v>
      </c>
      <c r="AK152">
        <v>98</v>
      </c>
      <c r="AL152">
        <v>0.56000000000000005</v>
      </c>
    </row>
    <row r="153" spans="1:38" x14ac:dyDescent="0.3">
      <c r="A153" t="s">
        <v>341</v>
      </c>
      <c r="B153">
        <v>1855</v>
      </c>
      <c r="C153">
        <v>1</v>
      </c>
      <c r="D153" t="s">
        <v>364</v>
      </c>
      <c r="E153" t="s">
        <v>365</v>
      </c>
      <c r="F153">
        <v>445</v>
      </c>
      <c r="G153">
        <v>15.12</v>
      </c>
      <c r="H153">
        <v>50</v>
      </c>
      <c r="I153">
        <v>12.05</v>
      </c>
      <c r="J153">
        <v>39.840000000000003</v>
      </c>
      <c r="K153">
        <v>295</v>
      </c>
      <c r="T153">
        <v>2</v>
      </c>
      <c r="U153">
        <v>1</v>
      </c>
      <c r="V153" t="s">
        <v>83</v>
      </c>
      <c r="W153" t="s">
        <v>366</v>
      </c>
      <c r="X153">
        <v>5</v>
      </c>
      <c r="Y153">
        <v>5</v>
      </c>
      <c r="Z153" t="s">
        <v>367</v>
      </c>
      <c r="AA153" t="s">
        <v>368</v>
      </c>
      <c r="AB153" t="s">
        <v>77</v>
      </c>
      <c r="AC153" t="s">
        <v>78</v>
      </c>
      <c r="AD153" t="s">
        <v>346</v>
      </c>
      <c r="AG153" t="s">
        <v>369</v>
      </c>
      <c r="AH153">
        <v>0</v>
      </c>
      <c r="AI153">
        <v>137</v>
      </c>
      <c r="AJ153">
        <v>27</v>
      </c>
      <c r="AK153">
        <v>0</v>
      </c>
      <c r="AL153">
        <v>0</v>
      </c>
    </row>
    <row r="154" spans="1:38" x14ac:dyDescent="0.3">
      <c r="A154" t="s">
        <v>341</v>
      </c>
      <c r="B154">
        <v>1855</v>
      </c>
      <c r="C154">
        <v>2</v>
      </c>
      <c r="D154" t="s">
        <v>364</v>
      </c>
      <c r="E154" t="s">
        <v>365</v>
      </c>
      <c r="F154">
        <v>445</v>
      </c>
      <c r="G154">
        <v>15.16</v>
      </c>
      <c r="H154">
        <v>50.13</v>
      </c>
      <c r="I154">
        <v>12.08</v>
      </c>
      <c r="J154">
        <v>39.96</v>
      </c>
      <c r="K154">
        <v>140</v>
      </c>
      <c r="T154">
        <v>3</v>
      </c>
      <c r="U154">
        <v>1</v>
      </c>
      <c r="V154" t="s">
        <v>83</v>
      </c>
      <c r="W154" t="s">
        <v>195</v>
      </c>
      <c r="X154">
        <v>5</v>
      </c>
      <c r="Y154">
        <v>5</v>
      </c>
      <c r="Z154" t="s">
        <v>367</v>
      </c>
      <c r="AA154" t="s">
        <v>368</v>
      </c>
      <c r="AB154" t="s">
        <v>77</v>
      </c>
      <c r="AC154" t="s">
        <v>78</v>
      </c>
      <c r="AD154" t="s">
        <v>346</v>
      </c>
      <c r="AG154" t="s">
        <v>369</v>
      </c>
      <c r="AH154">
        <v>0</v>
      </c>
      <c r="AI154">
        <v>137</v>
      </c>
      <c r="AJ154">
        <v>27</v>
      </c>
      <c r="AK154">
        <v>0</v>
      </c>
      <c r="AL154">
        <v>0</v>
      </c>
    </row>
    <row r="155" spans="1:38" x14ac:dyDescent="0.3">
      <c r="A155" t="s">
        <v>341</v>
      </c>
      <c r="B155">
        <v>1855</v>
      </c>
      <c r="C155">
        <v>3</v>
      </c>
      <c r="D155" t="s">
        <v>364</v>
      </c>
      <c r="E155" t="s">
        <v>365</v>
      </c>
      <c r="F155">
        <v>445</v>
      </c>
      <c r="G155">
        <v>16.829999999999998</v>
      </c>
      <c r="H155">
        <v>55.65</v>
      </c>
      <c r="I155">
        <v>12.08</v>
      </c>
      <c r="J155">
        <v>39.96</v>
      </c>
      <c r="K155">
        <v>10</v>
      </c>
      <c r="T155">
        <v>3</v>
      </c>
      <c r="U155">
        <v>1</v>
      </c>
      <c r="V155" t="s">
        <v>83</v>
      </c>
      <c r="W155">
        <v>55</v>
      </c>
      <c r="X155">
        <v>5</v>
      </c>
      <c r="Y155">
        <v>5</v>
      </c>
      <c r="Z155" t="s">
        <v>367</v>
      </c>
      <c r="AA155" t="s">
        <v>368</v>
      </c>
      <c r="AB155" t="s">
        <v>77</v>
      </c>
      <c r="AC155" t="s">
        <v>78</v>
      </c>
      <c r="AD155" t="s">
        <v>346</v>
      </c>
      <c r="AG155" t="s">
        <v>369</v>
      </c>
      <c r="AH155">
        <v>0</v>
      </c>
      <c r="AI155">
        <v>137</v>
      </c>
      <c r="AJ155">
        <v>27</v>
      </c>
      <c r="AK155">
        <v>0</v>
      </c>
      <c r="AL155">
        <v>0</v>
      </c>
    </row>
    <row r="156" spans="1:38" x14ac:dyDescent="0.3">
      <c r="A156" t="s">
        <v>341</v>
      </c>
      <c r="B156">
        <v>117302</v>
      </c>
      <c r="C156">
        <v>1</v>
      </c>
      <c r="D156" t="s">
        <v>370</v>
      </c>
      <c r="E156" t="s">
        <v>371</v>
      </c>
      <c r="F156">
        <v>1198</v>
      </c>
      <c r="G156">
        <v>29.88</v>
      </c>
      <c r="H156">
        <v>98.78</v>
      </c>
      <c r="I156">
        <v>22.67</v>
      </c>
      <c r="J156">
        <v>74.95</v>
      </c>
      <c r="K156">
        <v>348</v>
      </c>
      <c r="T156">
        <v>3</v>
      </c>
      <c r="U156">
        <v>2</v>
      </c>
      <c r="V156" t="s">
        <v>83</v>
      </c>
      <c r="W156" t="s">
        <v>372</v>
      </c>
      <c r="X156">
        <v>29</v>
      </c>
      <c r="Y156">
        <v>15</v>
      </c>
      <c r="Z156" t="s">
        <v>373</v>
      </c>
      <c r="AA156" t="s">
        <v>374</v>
      </c>
      <c r="AB156" t="s">
        <v>77</v>
      </c>
      <c r="AC156" t="s">
        <v>78</v>
      </c>
      <c r="AD156" t="s">
        <v>346</v>
      </c>
      <c r="AG156" t="s">
        <v>375</v>
      </c>
      <c r="AH156">
        <v>0</v>
      </c>
      <c r="AI156">
        <v>211</v>
      </c>
      <c r="AJ156">
        <v>17</v>
      </c>
      <c r="AK156">
        <v>1356</v>
      </c>
      <c r="AL156">
        <v>1.1299999999999999</v>
      </c>
    </row>
    <row r="157" spans="1:38" x14ac:dyDescent="0.3">
      <c r="A157" t="s">
        <v>341</v>
      </c>
      <c r="B157">
        <v>117302</v>
      </c>
      <c r="C157">
        <v>2</v>
      </c>
      <c r="D157" t="s">
        <v>370</v>
      </c>
      <c r="E157" t="s">
        <v>371</v>
      </c>
      <c r="F157">
        <v>1198</v>
      </c>
      <c r="G157">
        <v>29.88</v>
      </c>
      <c r="H157">
        <v>98.78</v>
      </c>
      <c r="I157">
        <v>22.67</v>
      </c>
      <c r="J157">
        <v>74.95</v>
      </c>
      <c r="K157">
        <v>153</v>
      </c>
      <c r="T157">
        <v>3</v>
      </c>
      <c r="U157">
        <v>2</v>
      </c>
      <c r="V157" t="s">
        <v>83</v>
      </c>
      <c r="W157" t="s">
        <v>376</v>
      </c>
      <c r="X157">
        <v>29</v>
      </c>
      <c r="Y157">
        <v>15</v>
      </c>
      <c r="Z157" t="s">
        <v>373</v>
      </c>
      <c r="AA157" t="s">
        <v>374</v>
      </c>
      <c r="AB157" t="s">
        <v>77</v>
      </c>
      <c r="AC157" t="s">
        <v>78</v>
      </c>
      <c r="AD157" t="s">
        <v>346</v>
      </c>
      <c r="AG157" t="s">
        <v>375</v>
      </c>
      <c r="AH157">
        <v>0</v>
      </c>
      <c r="AI157">
        <v>211</v>
      </c>
      <c r="AJ157">
        <v>17</v>
      </c>
      <c r="AK157">
        <v>1356</v>
      </c>
      <c r="AL157">
        <v>1.1299999999999999</v>
      </c>
    </row>
    <row r="158" spans="1:38" x14ac:dyDescent="0.3">
      <c r="A158" t="s">
        <v>341</v>
      </c>
      <c r="B158">
        <v>117302</v>
      </c>
      <c r="C158">
        <v>3</v>
      </c>
      <c r="D158" t="s">
        <v>370</v>
      </c>
      <c r="E158" t="s">
        <v>371</v>
      </c>
      <c r="F158">
        <v>1198</v>
      </c>
      <c r="G158">
        <v>29.88</v>
      </c>
      <c r="H158">
        <v>98.78</v>
      </c>
      <c r="I158">
        <v>22.67</v>
      </c>
      <c r="J158">
        <v>74.95</v>
      </c>
      <c r="K158">
        <v>109</v>
      </c>
      <c r="T158">
        <v>3</v>
      </c>
      <c r="U158">
        <v>2</v>
      </c>
      <c r="V158" t="s">
        <v>83</v>
      </c>
      <c r="W158" t="s">
        <v>226</v>
      </c>
      <c r="X158">
        <v>29</v>
      </c>
      <c r="Y158">
        <v>15</v>
      </c>
      <c r="Z158" t="s">
        <v>373</v>
      </c>
      <c r="AA158" t="s">
        <v>374</v>
      </c>
      <c r="AB158" t="s">
        <v>77</v>
      </c>
      <c r="AC158" t="s">
        <v>78</v>
      </c>
      <c r="AD158" t="s">
        <v>346</v>
      </c>
      <c r="AG158" t="s">
        <v>375</v>
      </c>
      <c r="AH158">
        <v>0</v>
      </c>
      <c r="AI158">
        <v>211</v>
      </c>
      <c r="AJ158">
        <v>17</v>
      </c>
      <c r="AK158">
        <v>1356</v>
      </c>
      <c r="AL158">
        <v>1.1299999999999999</v>
      </c>
    </row>
    <row r="159" spans="1:38" x14ac:dyDescent="0.3">
      <c r="A159" t="s">
        <v>341</v>
      </c>
      <c r="B159">
        <v>117302</v>
      </c>
      <c r="C159">
        <v>4</v>
      </c>
      <c r="D159" t="s">
        <v>370</v>
      </c>
      <c r="E159" t="s">
        <v>371</v>
      </c>
      <c r="F159">
        <v>1198</v>
      </c>
      <c r="G159">
        <v>33.78</v>
      </c>
      <c r="H159">
        <v>111.68</v>
      </c>
      <c r="I159">
        <v>25.63</v>
      </c>
      <c r="J159">
        <v>84.74</v>
      </c>
      <c r="K159">
        <v>181</v>
      </c>
      <c r="T159">
        <v>3</v>
      </c>
      <c r="U159">
        <v>2</v>
      </c>
      <c r="V159" t="s">
        <v>83</v>
      </c>
      <c r="W159" t="s">
        <v>377</v>
      </c>
      <c r="X159">
        <v>29</v>
      </c>
      <c r="Y159">
        <v>15</v>
      </c>
      <c r="Z159" t="s">
        <v>373</v>
      </c>
      <c r="AA159" t="s">
        <v>374</v>
      </c>
      <c r="AB159" t="s">
        <v>77</v>
      </c>
      <c r="AC159" t="s">
        <v>78</v>
      </c>
      <c r="AD159" t="s">
        <v>346</v>
      </c>
      <c r="AG159" t="s">
        <v>375</v>
      </c>
      <c r="AH159">
        <v>0</v>
      </c>
      <c r="AI159">
        <v>211</v>
      </c>
      <c r="AJ159">
        <v>17</v>
      </c>
      <c r="AK159">
        <v>1356</v>
      </c>
      <c r="AL159">
        <v>1.1299999999999999</v>
      </c>
    </row>
    <row r="160" spans="1:38" x14ac:dyDescent="0.3">
      <c r="A160" t="s">
        <v>341</v>
      </c>
      <c r="B160">
        <v>117302</v>
      </c>
      <c r="C160">
        <v>5</v>
      </c>
      <c r="D160" t="s">
        <v>370</v>
      </c>
      <c r="E160" t="s">
        <v>371</v>
      </c>
      <c r="F160">
        <v>1198</v>
      </c>
      <c r="G160">
        <v>33.78</v>
      </c>
      <c r="H160">
        <v>111.68</v>
      </c>
      <c r="I160">
        <v>25.63</v>
      </c>
      <c r="J160">
        <v>84.74</v>
      </c>
      <c r="K160">
        <v>152</v>
      </c>
      <c r="T160">
        <v>3</v>
      </c>
      <c r="U160">
        <v>2</v>
      </c>
      <c r="V160" t="s">
        <v>83</v>
      </c>
      <c r="W160" t="s">
        <v>378</v>
      </c>
      <c r="X160">
        <v>29</v>
      </c>
      <c r="Y160">
        <v>15</v>
      </c>
      <c r="Z160" t="s">
        <v>373</v>
      </c>
      <c r="AA160" t="s">
        <v>374</v>
      </c>
      <c r="AB160" t="s">
        <v>77</v>
      </c>
      <c r="AC160" t="s">
        <v>78</v>
      </c>
      <c r="AD160" t="s">
        <v>346</v>
      </c>
      <c r="AG160" t="s">
        <v>375</v>
      </c>
      <c r="AH160">
        <v>0</v>
      </c>
      <c r="AI160">
        <v>211</v>
      </c>
      <c r="AJ160">
        <v>17</v>
      </c>
      <c r="AK160">
        <v>1356</v>
      </c>
      <c r="AL160">
        <v>1.1299999999999999</v>
      </c>
    </row>
    <row r="161" spans="1:38" x14ac:dyDescent="0.3">
      <c r="A161" t="s">
        <v>341</v>
      </c>
      <c r="B161">
        <v>117302</v>
      </c>
      <c r="C161">
        <v>6</v>
      </c>
      <c r="D161" t="s">
        <v>370</v>
      </c>
      <c r="E161" t="s">
        <v>371</v>
      </c>
      <c r="F161">
        <v>1198</v>
      </c>
      <c r="G161">
        <v>33.78</v>
      </c>
      <c r="H161">
        <v>111.68</v>
      </c>
      <c r="I161">
        <v>25.63</v>
      </c>
      <c r="J161">
        <v>84.74</v>
      </c>
      <c r="K161">
        <v>127</v>
      </c>
      <c r="T161">
        <v>3</v>
      </c>
      <c r="U161">
        <v>2</v>
      </c>
      <c r="V161" t="s">
        <v>83</v>
      </c>
      <c r="W161" t="s">
        <v>379</v>
      </c>
      <c r="X161">
        <v>29</v>
      </c>
      <c r="Y161">
        <v>15</v>
      </c>
      <c r="Z161" t="s">
        <v>373</v>
      </c>
      <c r="AA161" t="s">
        <v>374</v>
      </c>
      <c r="AB161" t="s">
        <v>77</v>
      </c>
      <c r="AC161" t="s">
        <v>78</v>
      </c>
      <c r="AD161" t="s">
        <v>346</v>
      </c>
      <c r="AG161" t="s">
        <v>375</v>
      </c>
      <c r="AH161">
        <v>0</v>
      </c>
      <c r="AI161">
        <v>211</v>
      </c>
      <c r="AJ161">
        <v>17</v>
      </c>
      <c r="AK161">
        <v>1356</v>
      </c>
      <c r="AL161">
        <v>1.1299999999999999</v>
      </c>
    </row>
    <row r="162" spans="1:38" x14ac:dyDescent="0.3">
      <c r="A162" t="s">
        <v>341</v>
      </c>
      <c r="B162">
        <v>117302</v>
      </c>
      <c r="C162">
        <v>7</v>
      </c>
      <c r="D162" t="s">
        <v>370</v>
      </c>
      <c r="E162" t="s">
        <v>371</v>
      </c>
      <c r="F162">
        <v>1198</v>
      </c>
      <c r="G162">
        <v>33.78</v>
      </c>
      <c r="H162">
        <v>111.68</v>
      </c>
      <c r="I162">
        <v>25.63</v>
      </c>
      <c r="J162">
        <v>84.74</v>
      </c>
      <c r="K162">
        <v>83</v>
      </c>
      <c r="T162">
        <v>3</v>
      </c>
      <c r="U162">
        <v>2</v>
      </c>
      <c r="V162" t="s">
        <v>83</v>
      </c>
      <c r="W162" t="s">
        <v>380</v>
      </c>
      <c r="X162">
        <v>29</v>
      </c>
      <c r="Y162">
        <v>15</v>
      </c>
      <c r="Z162" t="s">
        <v>373</v>
      </c>
      <c r="AA162" t="s">
        <v>374</v>
      </c>
      <c r="AB162" t="s">
        <v>77</v>
      </c>
      <c r="AC162" t="s">
        <v>78</v>
      </c>
      <c r="AD162" t="s">
        <v>346</v>
      </c>
      <c r="AG162" t="s">
        <v>375</v>
      </c>
      <c r="AH162">
        <v>0</v>
      </c>
      <c r="AI162">
        <v>211</v>
      </c>
      <c r="AJ162">
        <v>17</v>
      </c>
      <c r="AK162">
        <v>1356</v>
      </c>
      <c r="AL162">
        <v>1.1299999999999999</v>
      </c>
    </row>
    <row r="163" spans="1:38" x14ac:dyDescent="0.3">
      <c r="A163" t="s">
        <v>341</v>
      </c>
      <c r="B163">
        <v>117302</v>
      </c>
      <c r="C163">
        <v>8</v>
      </c>
      <c r="D163" t="s">
        <v>370</v>
      </c>
      <c r="E163" t="s">
        <v>371</v>
      </c>
      <c r="F163">
        <v>1198</v>
      </c>
      <c r="G163">
        <v>33.78</v>
      </c>
      <c r="H163">
        <v>111.68</v>
      </c>
      <c r="I163">
        <v>25.63</v>
      </c>
      <c r="J163">
        <v>84.74</v>
      </c>
      <c r="K163">
        <v>23</v>
      </c>
      <c r="T163">
        <v>3</v>
      </c>
      <c r="U163">
        <v>2</v>
      </c>
      <c r="V163" t="s">
        <v>83</v>
      </c>
      <c r="W163" t="s">
        <v>160</v>
      </c>
      <c r="X163">
        <v>29</v>
      </c>
      <c r="Y163">
        <v>15</v>
      </c>
      <c r="Z163" t="s">
        <v>373</v>
      </c>
      <c r="AA163" t="s">
        <v>374</v>
      </c>
      <c r="AB163" t="s">
        <v>77</v>
      </c>
      <c r="AC163" t="s">
        <v>78</v>
      </c>
      <c r="AD163" t="s">
        <v>346</v>
      </c>
      <c r="AG163" t="s">
        <v>375</v>
      </c>
      <c r="AH163">
        <v>0</v>
      </c>
      <c r="AI163">
        <v>211</v>
      </c>
      <c r="AJ163">
        <v>17</v>
      </c>
      <c r="AK163">
        <v>1356</v>
      </c>
      <c r="AL163">
        <v>1.1299999999999999</v>
      </c>
    </row>
    <row r="164" spans="1:38" x14ac:dyDescent="0.3">
      <c r="A164" t="s">
        <v>341</v>
      </c>
      <c r="B164">
        <v>117302</v>
      </c>
      <c r="C164">
        <v>9</v>
      </c>
      <c r="D164" t="s">
        <v>370</v>
      </c>
      <c r="E164" t="s">
        <v>371</v>
      </c>
      <c r="F164">
        <v>1198</v>
      </c>
      <c r="G164">
        <v>33.78</v>
      </c>
      <c r="H164">
        <v>111.68</v>
      </c>
      <c r="I164">
        <v>25.63</v>
      </c>
      <c r="J164">
        <v>84.74</v>
      </c>
      <c r="K164">
        <v>22</v>
      </c>
      <c r="T164">
        <v>3</v>
      </c>
      <c r="U164">
        <v>2</v>
      </c>
      <c r="V164" t="s">
        <v>83</v>
      </c>
      <c r="W164" t="s">
        <v>139</v>
      </c>
      <c r="X164">
        <v>29</v>
      </c>
      <c r="Y164">
        <v>15</v>
      </c>
      <c r="Z164" t="s">
        <v>373</v>
      </c>
      <c r="AA164" t="s">
        <v>374</v>
      </c>
      <c r="AB164" t="s">
        <v>77</v>
      </c>
      <c r="AC164" t="s">
        <v>78</v>
      </c>
      <c r="AD164" t="s">
        <v>346</v>
      </c>
      <c r="AG164" t="s">
        <v>375</v>
      </c>
      <c r="AH164">
        <v>0</v>
      </c>
      <c r="AI164">
        <v>211</v>
      </c>
      <c r="AJ164">
        <v>17</v>
      </c>
      <c r="AK164">
        <v>1356</v>
      </c>
      <c r="AL164">
        <v>1.1299999999999999</v>
      </c>
    </row>
    <row r="165" spans="1:38" x14ac:dyDescent="0.3">
      <c r="A165" t="s">
        <v>341</v>
      </c>
      <c r="B165">
        <v>115381</v>
      </c>
      <c r="C165">
        <v>1</v>
      </c>
      <c r="D165" t="s">
        <v>381</v>
      </c>
      <c r="E165" t="s">
        <v>382</v>
      </c>
      <c r="F165">
        <v>448</v>
      </c>
      <c r="G165">
        <v>34.549999999999997</v>
      </c>
      <c r="H165">
        <v>114.23</v>
      </c>
      <c r="I165">
        <v>25.7</v>
      </c>
      <c r="J165">
        <v>84.99</v>
      </c>
      <c r="K165">
        <v>448</v>
      </c>
      <c r="T165">
        <v>3</v>
      </c>
      <c r="U165">
        <v>2</v>
      </c>
      <c r="V165" t="s">
        <v>83</v>
      </c>
      <c r="W165">
        <v>114</v>
      </c>
      <c r="X165">
        <v>29</v>
      </c>
      <c r="Y165">
        <v>20</v>
      </c>
      <c r="Z165" t="s">
        <v>383</v>
      </c>
      <c r="AA165" t="s">
        <v>384</v>
      </c>
      <c r="AB165" t="s">
        <v>77</v>
      </c>
      <c r="AC165" t="s">
        <v>78</v>
      </c>
      <c r="AD165" t="s">
        <v>346</v>
      </c>
      <c r="AG165" t="s">
        <v>385</v>
      </c>
      <c r="AH165">
        <v>0</v>
      </c>
      <c r="AI165">
        <v>219</v>
      </c>
      <c r="AJ165">
        <v>14</v>
      </c>
      <c r="AK165">
        <v>585</v>
      </c>
      <c r="AL165">
        <v>1.31</v>
      </c>
    </row>
    <row r="166" spans="1:38" x14ac:dyDescent="0.3">
      <c r="A166" t="s">
        <v>341</v>
      </c>
      <c r="B166">
        <v>17697</v>
      </c>
      <c r="C166">
        <v>1</v>
      </c>
      <c r="D166" t="s">
        <v>386</v>
      </c>
      <c r="E166" t="s">
        <v>387</v>
      </c>
      <c r="F166">
        <v>229</v>
      </c>
      <c r="G166">
        <v>23.83</v>
      </c>
      <c r="H166">
        <v>78.790000000000006</v>
      </c>
      <c r="I166">
        <v>18.09</v>
      </c>
      <c r="J166">
        <v>59.82</v>
      </c>
      <c r="K166">
        <v>40</v>
      </c>
      <c r="T166">
        <v>3</v>
      </c>
      <c r="U166">
        <v>2</v>
      </c>
      <c r="V166" t="s">
        <v>83</v>
      </c>
      <c r="W166">
        <v>78</v>
      </c>
      <c r="X166">
        <v>20</v>
      </c>
      <c r="Y166">
        <v>16</v>
      </c>
      <c r="Z166" t="s">
        <v>388</v>
      </c>
      <c r="AA166" t="s">
        <v>389</v>
      </c>
      <c r="AB166" t="s">
        <v>77</v>
      </c>
      <c r="AC166" t="s">
        <v>78</v>
      </c>
      <c r="AD166" t="s">
        <v>346</v>
      </c>
      <c r="AG166" t="s">
        <v>390</v>
      </c>
      <c r="AH166">
        <v>0</v>
      </c>
      <c r="AI166">
        <v>245</v>
      </c>
      <c r="AJ166">
        <v>17</v>
      </c>
      <c r="AK166">
        <v>264</v>
      </c>
      <c r="AL166">
        <v>1.1499999999999999</v>
      </c>
    </row>
    <row r="167" spans="1:38" x14ac:dyDescent="0.3">
      <c r="A167" t="s">
        <v>341</v>
      </c>
      <c r="B167">
        <v>17697</v>
      </c>
      <c r="C167">
        <v>2</v>
      </c>
      <c r="D167" t="s">
        <v>386</v>
      </c>
      <c r="E167" t="s">
        <v>387</v>
      </c>
      <c r="F167">
        <v>229</v>
      </c>
      <c r="G167">
        <v>31.38</v>
      </c>
      <c r="H167">
        <v>103.76</v>
      </c>
      <c r="I167">
        <v>25.01</v>
      </c>
      <c r="J167">
        <v>82.69</v>
      </c>
      <c r="K167">
        <v>120</v>
      </c>
      <c r="T167">
        <v>3</v>
      </c>
      <c r="U167">
        <v>2</v>
      </c>
      <c r="V167" t="s">
        <v>83</v>
      </c>
      <c r="W167">
        <v>103</v>
      </c>
      <c r="X167">
        <v>20</v>
      </c>
      <c r="Y167">
        <v>16</v>
      </c>
      <c r="Z167" t="s">
        <v>388</v>
      </c>
      <c r="AA167" t="s">
        <v>389</v>
      </c>
      <c r="AB167" t="s">
        <v>77</v>
      </c>
      <c r="AC167" t="s">
        <v>78</v>
      </c>
      <c r="AD167" t="s">
        <v>346</v>
      </c>
      <c r="AG167" t="s">
        <v>390</v>
      </c>
      <c r="AH167">
        <v>0</v>
      </c>
      <c r="AI167">
        <v>245</v>
      </c>
      <c r="AJ167">
        <v>17</v>
      </c>
      <c r="AK167">
        <v>264</v>
      </c>
      <c r="AL167">
        <v>1.1499999999999999</v>
      </c>
    </row>
    <row r="168" spans="1:38" x14ac:dyDescent="0.3">
      <c r="A168" t="s">
        <v>341</v>
      </c>
      <c r="B168">
        <v>17697</v>
      </c>
      <c r="C168">
        <v>3</v>
      </c>
      <c r="D168" t="s">
        <v>386</v>
      </c>
      <c r="E168" t="s">
        <v>387</v>
      </c>
      <c r="F168">
        <v>229</v>
      </c>
      <c r="G168">
        <v>37.85</v>
      </c>
      <c r="H168">
        <v>125.14</v>
      </c>
      <c r="I168">
        <v>30.75</v>
      </c>
      <c r="J168">
        <v>101.67</v>
      </c>
      <c r="K168">
        <v>68</v>
      </c>
      <c r="T168">
        <v>4</v>
      </c>
      <c r="U168">
        <v>2</v>
      </c>
      <c r="V168" t="s">
        <v>83</v>
      </c>
      <c r="W168" t="s">
        <v>391</v>
      </c>
      <c r="X168">
        <v>20</v>
      </c>
      <c r="Y168">
        <v>16</v>
      </c>
      <c r="Z168" t="s">
        <v>388</v>
      </c>
      <c r="AA168" t="s">
        <v>389</v>
      </c>
      <c r="AB168" t="s">
        <v>77</v>
      </c>
      <c r="AC168" t="s">
        <v>78</v>
      </c>
      <c r="AD168" t="s">
        <v>346</v>
      </c>
      <c r="AG168" t="s">
        <v>390</v>
      </c>
      <c r="AH168">
        <v>0</v>
      </c>
      <c r="AI168">
        <v>245</v>
      </c>
      <c r="AJ168">
        <v>17</v>
      </c>
      <c r="AK168">
        <v>264</v>
      </c>
      <c r="AL168">
        <v>1.1499999999999999</v>
      </c>
    </row>
    <row r="169" spans="1:38" x14ac:dyDescent="0.3">
      <c r="A169" t="s">
        <v>341</v>
      </c>
      <c r="B169">
        <v>17697</v>
      </c>
      <c r="C169">
        <v>4</v>
      </c>
      <c r="D169" t="s">
        <v>386</v>
      </c>
      <c r="E169" t="s">
        <v>387</v>
      </c>
      <c r="F169">
        <v>229</v>
      </c>
      <c r="G169">
        <v>37.85</v>
      </c>
      <c r="H169">
        <v>125.13</v>
      </c>
      <c r="I169">
        <v>30.75</v>
      </c>
      <c r="J169">
        <v>101.67</v>
      </c>
      <c r="K169">
        <v>1</v>
      </c>
      <c r="T169">
        <v>4</v>
      </c>
      <c r="U169">
        <v>2</v>
      </c>
      <c r="V169" t="s">
        <v>83</v>
      </c>
      <c r="W169" t="s">
        <v>392</v>
      </c>
      <c r="X169">
        <v>20</v>
      </c>
      <c r="Y169">
        <v>16</v>
      </c>
      <c r="Z169" t="s">
        <v>388</v>
      </c>
      <c r="AA169" t="s">
        <v>389</v>
      </c>
      <c r="AB169" t="s">
        <v>77</v>
      </c>
      <c r="AC169" t="s">
        <v>78</v>
      </c>
      <c r="AD169" t="s">
        <v>346</v>
      </c>
      <c r="AG169" t="s">
        <v>390</v>
      </c>
      <c r="AH169">
        <v>0</v>
      </c>
      <c r="AI169">
        <v>245</v>
      </c>
      <c r="AJ169">
        <v>17</v>
      </c>
      <c r="AK169">
        <v>264</v>
      </c>
      <c r="AL169">
        <v>1.1499999999999999</v>
      </c>
    </row>
    <row r="170" spans="1:38" x14ac:dyDescent="0.3">
      <c r="A170" t="s">
        <v>341</v>
      </c>
      <c r="B170">
        <v>115426</v>
      </c>
      <c r="C170">
        <v>1</v>
      </c>
      <c r="D170" t="s">
        <v>393</v>
      </c>
      <c r="E170" t="s">
        <v>394</v>
      </c>
      <c r="F170">
        <v>2003</v>
      </c>
      <c r="G170">
        <v>24.95</v>
      </c>
      <c r="H170">
        <v>82.51</v>
      </c>
      <c r="I170">
        <v>18.13</v>
      </c>
      <c r="J170">
        <v>59.94</v>
      </c>
      <c r="K170">
        <v>180</v>
      </c>
      <c r="T170">
        <v>3</v>
      </c>
      <c r="U170">
        <v>2</v>
      </c>
      <c r="V170" t="s">
        <v>83</v>
      </c>
      <c r="W170" t="s">
        <v>395</v>
      </c>
      <c r="X170">
        <v>49</v>
      </c>
      <c r="Y170">
        <v>36</v>
      </c>
      <c r="Z170" t="s">
        <v>396</v>
      </c>
      <c r="AA170" t="s">
        <v>397</v>
      </c>
      <c r="AB170" t="s">
        <v>77</v>
      </c>
      <c r="AC170" t="s">
        <v>78</v>
      </c>
      <c r="AD170" t="s">
        <v>346</v>
      </c>
      <c r="AG170" t="s">
        <v>398</v>
      </c>
      <c r="AH170">
        <v>0</v>
      </c>
      <c r="AI170">
        <v>0</v>
      </c>
      <c r="AJ170">
        <v>0</v>
      </c>
      <c r="AK170">
        <v>2507</v>
      </c>
      <c r="AL170">
        <v>1.25</v>
      </c>
    </row>
    <row r="171" spans="1:38" x14ac:dyDescent="0.3">
      <c r="A171" t="s">
        <v>341</v>
      </c>
      <c r="B171">
        <v>115426</v>
      </c>
      <c r="C171">
        <v>2</v>
      </c>
      <c r="D171" t="s">
        <v>393</v>
      </c>
      <c r="E171" t="s">
        <v>394</v>
      </c>
      <c r="F171">
        <v>2003</v>
      </c>
      <c r="G171">
        <v>25.1</v>
      </c>
      <c r="H171">
        <v>83</v>
      </c>
      <c r="I171">
        <v>18.12</v>
      </c>
      <c r="J171">
        <v>59.92</v>
      </c>
      <c r="K171">
        <v>84</v>
      </c>
      <c r="T171">
        <v>3</v>
      </c>
      <c r="U171">
        <v>2</v>
      </c>
      <c r="V171" t="s">
        <v>83</v>
      </c>
      <c r="W171" t="s">
        <v>399</v>
      </c>
      <c r="X171">
        <v>49</v>
      </c>
      <c r="Y171">
        <v>36</v>
      </c>
      <c r="Z171" t="s">
        <v>396</v>
      </c>
      <c r="AA171" t="s">
        <v>397</v>
      </c>
      <c r="AB171" t="s">
        <v>77</v>
      </c>
      <c r="AC171" t="s">
        <v>78</v>
      </c>
      <c r="AD171" t="s">
        <v>346</v>
      </c>
      <c r="AG171" t="s">
        <v>398</v>
      </c>
      <c r="AH171">
        <v>0</v>
      </c>
      <c r="AI171">
        <v>0</v>
      </c>
      <c r="AJ171">
        <v>0</v>
      </c>
      <c r="AK171">
        <v>2507</v>
      </c>
      <c r="AL171">
        <v>1.25</v>
      </c>
    </row>
    <row r="172" spans="1:38" x14ac:dyDescent="0.3">
      <c r="A172" t="s">
        <v>341</v>
      </c>
      <c r="B172">
        <v>115426</v>
      </c>
      <c r="C172">
        <v>3</v>
      </c>
      <c r="D172" t="s">
        <v>393</v>
      </c>
      <c r="E172" t="s">
        <v>394</v>
      </c>
      <c r="F172">
        <v>2003</v>
      </c>
      <c r="G172">
        <v>31.45</v>
      </c>
      <c r="H172">
        <v>103.98</v>
      </c>
      <c r="I172">
        <v>22.98</v>
      </c>
      <c r="J172">
        <v>75.989999999999995</v>
      </c>
      <c r="K172">
        <v>260</v>
      </c>
      <c r="T172">
        <v>3</v>
      </c>
      <c r="U172">
        <v>2</v>
      </c>
      <c r="V172" t="s">
        <v>83</v>
      </c>
      <c r="W172" t="s">
        <v>400</v>
      </c>
      <c r="X172">
        <v>49</v>
      </c>
      <c r="Y172">
        <v>36</v>
      </c>
      <c r="Z172" t="s">
        <v>396</v>
      </c>
      <c r="AA172" t="s">
        <v>397</v>
      </c>
      <c r="AB172" t="s">
        <v>77</v>
      </c>
      <c r="AC172" t="s">
        <v>78</v>
      </c>
      <c r="AD172" t="s">
        <v>346</v>
      </c>
      <c r="AG172" t="s">
        <v>398</v>
      </c>
      <c r="AH172">
        <v>0</v>
      </c>
      <c r="AI172">
        <v>0</v>
      </c>
      <c r="AJ172">
        <v>0</v>
      </c>
      <c r="AK172">
        <v>2507</v>
      </c>
      <c r="AL172">
        <v>1.25</v>
      </c>
    </row>
    <row r="173" spans="1:38" x14ac:dyDescent="0.3">
      <c r="A173" t="s">
        <v>341</v>
      </c>
      <c r="B173">
        <v>115426</v>
      </c>
      <c r="C173">
        <v>4</v>
      </c>
      <c r="D173" t="s">
        <v>393</v>
      </c>
      <c r="E173" t="s">
        <v>394</v>
      </c>
      <c r="F173">
        <v>2003</v>
      </c>
      <c r="G173">
        <v>31.21</v>
      </c>
      <c r="H173">
        <v>103.18</v>
      </c>
      <c r="I173">
        <v>22.95</v>
      </c>
      <c r="J173">
        <v>75.900000000000006</v>
      </c>
      <c r="K173">
        <v>253</v>
      </c>
      <c r="T173">
        <v>3</v>
      </c>
      <c r="U173">
        <v>2</v>
      </c>
      <c r="V173" t="s">
        <v>83</v>
      </c>
      <c r="W173" t="s">
        <v>401</v>
      </c>
      <c r="X173">
        <v>49</v>
      </c>
      <c r="Y173">
        <v>36</v>
      </c>
      <c r="Z173" t="s">
        <v>396</v>
      </c>
      <c r="AA173" t="s">
        <v>397</v>
      </c>
      <c r="AB173" t="s">
        <v>77</v>
      </c>
      <c r="AC173" t="s">
        <v>78</v>
      </c>
      <c r="AD173" t="s">
        <v>346</v>
      </c>
      <c r="AG173" t="s">
        <v>398</v>
      </c>
      <c r="AH173">
        <v>0</v>
      </c>
      <c r="AI173">
        <v>0</v>
      </c>
      <c r="AJ173">
        <v>0</v>
      </c>
      <c r="AK173">
        <v>2507</v>
      </c>
      <c r="AL173">
        <v>1.25</v>
      </c>
    </row>
    <row r="174" spans="1:38" x14ac:dyDescent="0.3">
      <c r="A174" t="s">
        <v>341</v>
      </c>
      <c r="B174">
        <v>115426</v>
      </c>
      <c r="C174">
        <v>5</v>
      </c>
      <c r="D174" t="s">
        <v>393</v>
      </c>
      <c r="E174" t="s">
        <v>394</v>
      </c>
      <c r="F174">
        <v>2003</v>
      </c>
      <c r="G174">
        <v>34.76</v>
      </c>
      <c r="H174">
        <v>114.94</v>
      </c>
      <c r="I174">
        <v>25.69</v>
      </c>
      <c r="J174">
        <v>84.94</v>
      </c>
      <c r="K174">
        <v>423</v>
      </c>
      <c r="T174">
        <v>3</v>
      </c>
      <c r="U174">
        <v>2</v>
      </c>
      <c r="V174" t="s">
        <v>83</v>
      </c>
      <c r="W174" t="s">
        <v>402</v>
      </c>
      <c r="X174">
        <v>49</v>
      </c>
      <c r="Y174">
        <v>36</v>
      </c>
      <c r="Z174" t="s">
        <v>396</v>
      </c>
      <c r="AA174" t="s">
        <v>397</v>
      </c>
      <c r="AB174" t="s">
        <v>77</v>
      </c>
      <c r="AC174" t="s">
        <v>78</v>
      </c>
      <c r="AD174" t="s">
        <v>346</v>
      </c>
      <c r="AG174" t="s">
        <v>398</v>
      </c>
      <c r="AH174">
        <v>0</v>
      </c>
      <c r="AI174">
        <v>0</v>
      </c>
      <c r="AJ174">
        <v>0</v>
      </c>
      <c r="AK174">
        <v>2507</v>
      </c>
      <c r="AL174">
        <v>1.25</v>
      </c>
    </row>
    <row r="175" spans="1:38" x14ac:dyDescent="0.3">
      <c r="A175" t="s">
        <v>341</v>
      </c>
      <c r="B175">
        <v>115426</v>
      </c>
      <c r="C175">
        <v>6</v>
      </c>
      <c r="D175" t="s">
        <v>393</v>
      </c>
      <c r="E175" t="s">
        <v>394</v>
      </c>
      <c r="F175">
        <v>2003</v>
      </c>
      <c r="G175">
        <v>35.17</v>
      </c>
      <c r="H175">
        <v>116.28</v>
      </c>
      <c r="I175">
        <v>25.7</v>
      </c>
      <c r="J175">
        <v>84.96</v>
      </c>
      <c r="K175">
        <v>260</v>
      </c>
      <c r="T175">
        <v>3</v>
      </c>
      <c r="U175">
        <v>2</v>
      </c>
      <c r="V175" t="s">
        <v>83</v>
      </c>
      <c r="W175" t="s">
        <v>403</v>
      </c>
      <c r="X175">
        <v>49</v>
      </c>
      <c r="Y175">
        <v>36</v>
      </c>
      <c r="Z175" t="s">
        <v>396</v>
      </c>
      <c r="AA175" t="s">
        <v>397</v>
      </c>
      <c r="AB175" t="s">
        <v>77</v>
      </c>
      <c r="AC175" t="s">
        <v>78</v>
      </c>
      <c r="AD175" t="s">
        <v>346</v>
      </c>
      <c r="AG175" t="s">
        <v>398</v>
      </c>
      <c r="AH175">
        <v>0</v>
      </c>
      <c r="AI175">
        <v>0</v>
      </c>
      <c r="AJ175">
        <v>0</v>
      </c>
      <c r="AK175">
        <v>2507</v>
      </c>
      <c r="AL175">
        <v>1.25</v>
      </c>
    </row>
    <row r="176" spans="1:38" x14ac:dyDescent="0.3">
      <c r="A176" t="s">
        <v>341</v>
      </c>
      <c r="B176">
        <v>115426</v>
      </c>
      <c r="C176">
        <v>7</v>
      </c>
      <c r="D176" t="s">
        <v>393</v>
      </c>
      <c r="E176" t="s">
        <v>394</v>
      </c>
      <c r="F176">
        <v>2003</v>
      </c>
      <c r="G176">
        <v>35.25</v>
      </c>
      <c r="H176">
        <v>116.54</v>
      </c>
      <c r="I176">
        <v>25.7</v>
      </c>
      <c r="J176">
        <v>84.99</v>
      </c>
      <c r="K176">
        <v>207</v>
      </c>
      <c r="T176">
        <v>3</v>
      </c>
      <c r="U176">
        <v>2</v>
      </c>
      <c r="V176" t="s">
        <v>83</v>
      </c>
      <c r="W176" t="s">
        <v>404</v>
      </c>
      <c r="X176">
        <v>49</v>
      </c>
      <c r="Y176">
        <v>36</v>
      </c>
      <c r="Z176" t="s">
        <v>396</v>
      </c>
      <c r="AA176" t="s">
        <v>397</v>
      </c>
      <c r="AB176" t="s">
        <v>77</v>
      </c>
      <c r="AC176" t="s">
        <v>78</v>
      </c>
      <c r="AD176" t="s">
        <v>346</v>
      </c>
      <c r="AG176" t="s">
        <v>398</v>
      </c>
      <c r="AH176">
        <v>0</v>
      </c>
      <c r="AI176">
        <v>0</v>
      </c>
      <c r="AJ176">
        <v>0</v>
      </c>
      <c r="AK176">
        <v>2507</v>
      </c>
      <c r="AL176">
        <v>1.25</v>
      </c>
    </row>
    <row r="177" spans="1:38" x14ac:dyDescent="0.3">
      <c r="A177" t="s">
        <v>341</v>
      </c>
      <c r="B177">
        <v>115426</v>
      </c>
      <c r="C177">
        <v>8</v>
      </c>
      <c r="D177" t="s">
        <v>393</v>
      </c>
      <c r="E177" t="s">
        <v>394</v>
      </c>
      <c r="F177">
        <v>2003</v>
      </c>
      <c r="G177">
        <v>43.69</v>
      </c>
      <c r="H177">
        <v>144.43</v>
      </c>
      <c r="I177">
        <v>32.340000000000003</v>
      </c>
      <c r="J177">
        <v>106.93</v>
      </c>
      <c r="K177">
        <v>336</v>
      </c>
      <c r="T177">
        <v>4</v>
      </c>
      <c r="U177">
        <v>2</v>
      </c>
      <c r="V177" t="s">
        <v>83</v>
      </c>
      <c r="W177">
        <v>144</v>
      </c>
      <c r="X177">
        <v>49</v>
      </c>
      <c r="Y177">
        <v>36</v>
      </c>
      <c r="Z177" t="s">
        <v>396</v>
      </c>
      <c r="AA177" t="s">
        <v>397</v>
      </c>
      <c r="AB177" t="s">
        <v>77</v>
      </c>
      <c r="AC177" t="s">
        <v>78</v>
      </c>
      <c r="AD177" t="s">
        <v>346</v>
      </c>
      <c r="AG177" t="s">
        <v>398</v>
      </c>
      <c r="AH177">
        <v>0</v>
      </c>
      <c r="AI177">
        <v>0</v>
      </c>
      <c r="AJ177">
        <v>0</v>
      </c>
      <c r="AK177">
        <v>2507</v>
      </c>
      <c r="AL177">
        <v>1.25</v>
      </c>
    </row>
    <row r="178" spans="1:38" x14ac:dyDescent="0.3">
      <c r="A178" t="s">
        <v>341</v>
      </c>
      <c r="B178">
        <v>4004</v>
      </c>
      <c r="C178">
        <v>1</v>
      </c>
      <c r="D178" t="s">
        <v>405</v>
      </c>
      <c r="E178" t="s">
        <v>164</v>
      </c>
      <c r="F178">
        <v>324</v>
      </c>
      <c r="G178">
        <v>32.299999999999997</v>
      </c>
      <c r="H178">
        <v>106.78</v>
      </c>
      <c r="I178">
        <v>25.68</v>
      </c>
      <c r="J178">
        <v>84.9</v>
      </c>
      <c r="K178">
        <v>160</v>
      </c>
      <c r="T178">
        <v>3</v>
      </c>
      <c r="U178">
        <v>2</v>
      </c>
      <c r="V178" t="s">
        <v>83</v>
      </c>
      <c r="W178">
        <v>106</v>
      </c>
      <c r="X178">
        <v>18</v>
      </c>
      <c r="Y178">
        <v>16</v>
      </c>
      <c r="Z178" t="s">
        <v>406</v>
      </c>
      <c r="AA178" t="s">
        <v>407</v>
      </c>
      <c r="AB178" t="s">
        <v>77</v>
      </c>
      <c r="AC178" t="s">
        <v>78</v>
      </c>
      <c r="AD178" t="s">
        <v>346</v>
      </c>
      <c r="AG178" t="s">
        <v>408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341</v>
      </c>
      <c r="B179">
        <v>4004</v>
      </c>
      <c r="C179">
        <v>2</v>
      </c>
      <c r="D179" t="s">
        <v>405</v>
      </c>
      <c r="E179" t="s">
        <v>164</v>
      </c>
      <c r="F179">
        <v>324</v>
      </c>
      <c r="G179">
        <v>37.24</v>
      </c>
      <c r="H179">
        <v>123.14</v>
      </c>
      <c r="I179">
        <v>30.22</v>
      </c>
      <c r="J179">
        <v>99.92</v>
      </c>
      <c r="K179">
        <v>128</v>
      </c>
      <c r="T179">
        <v>3</v>
      </c>
      <c r="U179">
        <v>2</v>
      </c>
      <c r="V179" t="s">
        <v>83</v>
      </c>
      <c r="W179">
        <v>123</v>
      </c>
      <c r="X179">
        <v>18</v>
      </c>
      <c r="Y179">
        <v>16</v>
      </c>
      <c r="Z179" t="s">
        <v>406</v>
      </c>
      <c r="AA179" t="s">
        <v>407</v>
      </c>
      <c r="AB179" t="s">
        <v>77</v>
      </c>
      <c r="AC179" t="s">
        <v>78</v>
      </c>
      <c r="AD179" t="s">
        <v>346</v>
      </c>
      <c r="AG179" t="s">
        <v>408</v>
      </c>
      <c r="AH179">
        <v>0</v>
      </c>
      <c r="AI179">
        <v>0</v>
      </c>
      <c r="AJ179">
        <v>0</v>
      </c>
      <c r="AK179">
        <v>0</v>
      </c>
      <c r="AL179">
        <v>0</v>
      </c>
    </row>
    <row r="180" spans="1:38" x14ac:dyDescent="0.3">
      <c r="A180" t="s">
        <v>341</v>
      </c>
      <c r="B180">
        <v>4004</v>
      </c>
      <c r="C180">
        <v>3</v>
      </c>
      <c r="D180" t="s">
        <v>405</v>
      </c>
      <c r="E180" t="s">
        <v>164</v>
      </c>
      <c r="F180">
        <v>324</v>
      </c>
      <c r="G180">
        <v>49.43</v>
      </c>
      <c r="H180">
        <v>163.41999999999999</v>
      </c>
      <c r="I180">
        <v>40.799999999999997</v>
      </c>
      <c r="J180">
        <v>134.9</v>
      </c>
      <c r="K180">
        <v>36</v>
      </c>
      <c r="T180">
        <v>4</v>
      </c>
      <c r="U180">
        <v>2</v>
      </c>
      <c r="V180" t="s">
        <v>83</v>
      </c>
      <c r="W180">
        <v>163</v>
      </c>
      <c r="X180">
        <v>18</v>
      </c>
      <c r="Y180">
        <v>16</v>
      </c>
      <c r="Z180" t="s">
        <v>406</v>
      </c>
      <c r="AA180" t="s">
        <v>407</v>
      </c>
      <c r="AB180" t="s">
        <v>77</v>
      </c>
      <c r="AC180" t="s">
        <v>78</v>
      </c>
      <c r="AD180" t="s">
        <v>346</v>
      </c>
      <c r="AG180" t="s">
        <v>408</v>
      </c>
      <c r="AH180">
        <v>0</v>
      </c>
      <c r="AI180">
        <v>0</v>
      </c>
      <c r="AJ180">
        <v>0</v>
      </c>
      <c r="AK180">
        <v>0</v>
      </c>
      <c r="AL180">
        <v>0</v>
      </c>
    </row>
    <row r="181" spans="1:38" x14ac:dyDescent="0.3">
      <c r="A181" t="s">
        <v>341</v>
      </c>
      <c r="B181">
        <v>3975</v>
      </c>
      <c r="C181">
        <v>1</v>
      </c>
      <c r="D181" t="s">
        <v>409</v>
      </c>
      <c r="E181" t="s">
        <v>410</v>
      </c>
      <c r="F181">
        <v>95</v>
      </c>
      <c r="G181">
        <v>18.260000000000002</v>
      </c>
      <c r="H181">
        <v>60.39</v>
      </c>
      <c r="I181">
        <v>14.48</v>
      </c>
      <c r="J181">
        <v>47.89</v>
      </c>
      <c r="K181">
        <v>25</v>
      </c>
      <c r="T181">
        <v>3</v>
      </c>
      <c r="U181">
        <v>1</v>
      </c>
      <c r="V181" t="s">
        <v>83</v>
      </c>
      <c r="W181">
        <v>60</v>
      </c>
      <c r="X181">
        <v>5</v>
      </c>
      <c r="Y181">
        <v>5</v>
      </c>
      <c r="Z181" t="s">
        <v>411</v>
      </c>
      <c r="AA181" t="s">
        <v>412</v>
      </c>
      <c r="AB181" t="s">
        <v>77</v>
      </c>
      <c r="AC181" t="s">
        <v>78</v>
      </c>
      <c r="AD181" t="s">
        <v>346</v>
      </c>
      <c r="AG181" t="s">
        <v>413</v>
      </c>
      <c r="AH181">
        <v>0</v>
      </c>
      <c r="AI181">
        <v>116</v>
      </c>
      <c r="AJ181">
        <v>24</v>
      </c>
      <c r="AK181">
        <v>0</v>
      </c>
      <c r="AL181">
        <v>0</v>
      </c>
    </row>
    <row r="182" spans="1:38" x14ac:dyDescent="0.3">
      <c r="A182" t="s">
        <v>341</v>
      </c>
      <c r="B182">
        <v>3975</v>
      </c>
      <c r="C182">
        <v>2</v>
      </c>
      <c r="D182" t="s">
        <v>409</v>
      </c>
      <c r="E182" t="s">
        <v>410</v>
      </c>
      <c r="F182">
        <v>95</v>
      </c>
      <c r="G182">
        <v>19.28</v>
      </c>
      <c r="H182">
        <v>63.74</v>
      </c>
      <c r="I182">
        <v>15.29</v>
      </c>
      <c r="J182">
        <v>50.55</v>
      </c>
      <c r="K182">
        <v>50</v>
      </c>
      <c r="T182">
        <v>3</v>
      </c>
      <c r="U182">
        <v>1</v>
      </c>
      <c r="V182" t="s">
        <v>83</v>
      </c>
      <c r="W182">
        <v>63</v>
      </c>
      <c r="X182">
        <v>5</v>
      </c>
      <c r="Y182">
        <v>5</v>
      </c>
      <c r="Z182" t="s">
        <v>411</v>
      </c>
      <c r="AA182" t="s">
        <v>412</v>
      </c>
      <c r="AB182" t="s">
        <v>77</v>
      </c>
      <c r="AC182" t="s">
        <v>78</v>
      </c>
      <c r="AD182" t="s">
        <v>346</v>
      </c>
      <c r="AG182" t="s">
        <v>413</v>
      </c>
      <c r="AH182">
        <v>0</v>
      </c>
      <c r="AI182">
        <v>116</v>
      </c>
      <c r="AJ182">
        <v>24</v>
      </c>
      <c r="AK182">
        <v>0</v>
      </c>
      <c r="AL182">
        <v>0</v>
      </c>
    </row>
    <row r="183" spans="1:38" x14ac:dyDescent="0.3">
      <c r="A183" t="s">
        <v>341</v>
      </c>
      <c r="B183">
        <v>3975</v>
      </c>
      <c r="C183">
        <v>3</v>
      </c>
      <c r="D183" t="s">
        <v>409</v>
      </c>
      <c r="E183" t="s">
        <v>410</v>
      </c>
      <c r="F183">
        <v>95</v>
      </c>
      <c r="G183">
        <v>20.99</v>
      </c>
      <c r="H183">
        <v>69.42</v>
      </c>
      <c r="I183">
        <v>16.649999999999999</v>
      </c>
      <c r="J183">
        <v>55.05</v>
      </c>
      <c r="K183">
        <v>20</v>
      </c>
      <c r="T183">
        <v>3</v>
      </c>
      <c r="U183">
        <v>1</v>
      </c>
      <c r="V183" t="s">
        <v>83</v>
      </c>
      <c r="W183">
        <v>69</v>
      </c>
      <c r="X183">
        <v>5</v>
      </c>
      <c r="Y183">
        <v>5</v>
      </c>
      <c r="Z183" t="s">
        <v>411</v>
      </c>
      <c r="AA183" t="s">
        <v>412</v>
      </c>
      <c r="AB183" t="s">
        <v>77</v>
      </c>
      <c r="AC183" t="s">
        <v>78</v>
      </c>
      <c r="AD183" t="s">
        <v>346</v>
      </c>
      <c r="AG183" t="s">
        <v>413</v>
      </c>
      <c r="AH183">
        <v>0</v>
      </c>
      <c r="AI183">
        <v>116</v>
      </c>
      <c r="AJ183">
        <v>24</v>
      </c>
      <c r="AK183">
        <v>0</v>
      </c>
      <c r="AL183">
        <v>0</v>
      </c>
    </row>
    <row r="184" spans="1:38" x14ac:dyDescent="0.3">
      <c r="A184" t="s">
        <v>341</v>
      </c>
      <c r="B184">
        <v>2735</v>
      </c>
      <c r="C184">
        <v>1</v>
      </c>
      <c r="D184" t="s">
        <v>414</v>
      </c>
      <c r="E184" t="s">
        <v>415</v>
      </c>
      <c r="F184">
        <v>172</v>
      </c>
      <c r="G184">
        <v>25.54</v>
      </c>
      <c r="H184">
        <v>84.43</v>
      </c>
      <c r="I184">
        <v>18.100000000000001</v>
      </c>
      <c r="J184">
        <v>59.84</v>
      </c>
      <c r="K184">
        <v>100</v>
      </c>
      <c r="T184">
        <v>3</v>
      </c>
      <c r="U184">
        <v>1</v>
      </c>
      <c r="V184" t="s">
        <v>74</v>
      </c>
      <c r="W184">
        <v>84</v>
      </c>
      <c r="X184">
        <v>19</v>
      </c>
      <c r="Y184">
        <v>11</v>
      </c>
      <c r="Z184" t="s">
        <v>416</v>
      </c>
      <c r="AA184" t="s">
        <v>417</v>
      </c>
      <c r="AB184" t="s">
        <v>77</v>
      </c>
      <c r="AC184" t="s">
        <v>78</v>
      </c>
      <c r="AD184" t="s">
        <v>346</v>
      </c>
      <c r="AG184" t="s">
        <v>418</v>
      </c>
      <c r="AH184">
        <v>0</v>
      </c>
      <c r="AI184">
        <v>279</v>
      </c>
      <c r="AJ184">
        <v>20</v>
      </c>
      <c r="AK184">
        <v>143</v>
      </c>
      <c r="AL184">
        <v>0.83</v>
      </c>
    </row>
    <row r="185" spans="1:38" x14ac:dyDescent="0.3">
      <c r="A185" t="s">
        <v>341</v>
      </c>
      <c r="B185">
        <v>2735</v>
      </c>
      <c r="C185">
        <v>2</v>
      </c>
      <c r="D185" t="s">
        <v>414</v>
      </c>
      <c r="E185" t="s">
        <v>415</v>
      </c>
      <c r="F185">
        <v>172</v>
      </c>
      <c r="G185">
        <v>32.82</v>
      </c>
      <c r="H185">
        <v>108.52</v>
      </c>
      <c r="I185">
        <v>25.68</v>
      </c>
      <c r="J185">
        <v>84.92</v>
      </c>
      <c r="K185">
        <v>72</v>
      </c>
      <c r="T185">
        <v>3</v>
      </c>
      <c r="U185">
        <v>2</v>
      </c>
      <c r="V185" t="s">
        <v>83</v>
      </c>
      <c r="W185">
        <v>108</v>
      </c>
      <c r="X185">
        <v>19</v>
      </c>
      <c r="Y185">
        <v>11</v>
      </c>
      <c r="Z185" t="s">
        <v>416</v>
      </c>
      <c r="AA185" t="s">
        <v>417</v>
      </c>
      <c r="AB185" t="s">
        <v>77</v>
      </c>
      <c r="AC185" t="s">
        <v>78</v>
      </c>
      <c r="AD185" t="s">
        <v>346</v>
      </c>
      <c r="AG185" t="s">
        <v>418</v>
      </c>
      <c r="AH185">
        <v>0</v>
      </c>
      <c r="AI185">
        <v>279</v>
      </c>
      <c r="AJ185">
        <v>20</v>
      </c>
      <c r="AK185">
        <v>143</v>
      </c>
      <c r="AL185">
        <v>0.83</v>
      </c>
    </row>
    <row r="186" spans="1:38" x14ac:dyDescent="0.3">
      <c r="A186" t="s">
        <v>341</v>
      </c>
      <c r="B186">
        <v>3970</v>
      </c>
      <c r="C186">
        <v>1</v>
      </c>
      <c r="D186" t="s">
        <v>419</v>
      </c>
      <c r="E186" t="s">
        <v>420</v>
      </c>
      <c r="F186">
        <v>350</v>
      </c>
      <c r="G186">
        <v>24.51</v>
      </c>
      <c r="H186">
        <v>81.040000000000006</v>
      </c>
      <c r="I186">
        <v>18.079999999999998</v>
      </c>
      <c r="J186">
        <v>59.77</v>
      </c>
      <c r="K186">
        <v>142</v>
      </c>
      <c r="T186">
        <v>3</v>
      </c>
      <c r="U186">
        <v>2</v>
      </c>
      <c r="V186" t="s">
        <v>83</v>
      </c>
      <c r="W186">
        <v>81</v>
      </c>
      <c r="X186">
        <v>19</v>
      </c>
      <c r="Y186">
        <v>12</v>
      </c>
      <c r="Z186" t="s">
        <v>421</v>
      </c>
      <c r="AA186" t="s">
        <v>422</v>
      </c>
      <c r="AB186" t="s">
        <v>77</v>
      </c>
      <c r="AC186" t="s">
        <v>78</v>
      </c>
      <c r="AD186" t="s">
        <v>346</v>
      </c>
      <c r="AG186" t="s">
        <v>423</v>
      </c>
      <c r="AH186">
        <v>0</v>
      </c>
      <c r="AI186">
        <v>240</v>
      </c>
      <c r="AJ186">
        <v>22</v>
      </c>
      <c r="AK186">
        <v>360</v>
      </c>
      <c r="AL186">
        <v>1.03</v>
      </c>
    </row>
    <row r="187" spans="1:38" x14ac:dyDescent="0.3">
      <c r="A187" t="s">
        <v>341</v>
      </c>
      <c r="B187">
        <v>3970</v>
      </c>
      <c r="C187">
        <v>2</v>
      </c>
      <c r="D187" t="s">
        <v>419</v>
      </c>
      <c r="E187" t="s">
        <v>420</v>
      </c>
      <c r="F187">
        <v>350</v>
      </c>
      <c r="G187">
        <v>32.549999999999997</v>
      </c>
      <c r="H187">
        <v>107.61</v>
      </c>
      <c r="I187">
        <v>25.58</v>
      </c>
      <c r="J187">
        <v>84.57</v>
      </c>
      <c r="K187">
        <v>160</v>
      </c>
      <c r="T187">
        <v>3</v>
      </c>
      <c r="U187">
        <v>2</v>
      </c>
      <c r="V187" t="s">
        <v>83</v>
      </c>
      <c r="W187">
        <v>107</v>
      </c>
      <c r="X187">
        <v>19</v>
      </c>
      <c r="Y187">
        <v>12</v>
      </c>
      <c r="Z187" t="s">
        <v>421</v>
      </c>
      <c r="AA187" t="s">
        <v>422</v>
      </c>
      <c r="AB187" t="s">
        <v>77</v>
      </c>
      <c r="AC187" t="s">
        <v>78</v>
      </c>
      <c r="AD187" t="s">
        <v>346</v>
      </c>
      <c r="AG187" t="s">
        <v>423</v>
      </c>
      <c r="AH187">
        <v>0</v>
      </c>
      <c r="AI187">
        <v>240</v>
      </c>
      <c r="AJ187">
        <v>22</v>
      </c>
      <c r="AK187">
        <v>360</v>
      </c>
      <c r="AL187">
        <v>1.03</v>
      </c>
    </row>
    <row r="188" spans="1:38" x14ac:dyDescent="0.3">
      <c r="A188" t="s">
        <v>341</v>
      </c>
      <c r="B188">
        <v>3970</v>
      </c>
      <c r="C188">
        <v>3</v>
      </c>
      <c r="D188" t="s">
        <v>419</v>
      </c>
      <c r="E188" t="s">
        <v>420</v>
      </c>
      <c r="F188">
        <v>350</v>
      </c>
      <c r="G188">
        <v>43.6</v>
      </c>
      <c r="H188">
        <v>144.16</v>
      </c>
      <c r="I188">
        <v>35.89</v>
      </c>
      <c r="J188">
        <v>118.65</v>
      </c>
      <c r="K188">
        <v>48</v>
      </c>
      <c r="T188">
        <v>4</v>
      </c>
      <c r="U188">
        <v>2</v>
      </c>
      <c r="V188" t="s">
        <v>83</v>
      </c>
      <c r="W188">
        <v>144</v>
      </c>
      <c r="X188">
        <v>19</v>
      </c>
      <c r="Y188">
        <v>12</v>
      </c>
      <c r="Z188" t="s">
        <v>421</v>
      </c>
      <c r="AA188" t="s">
        <v>422</v>
      </c>
      <c r="AB188" t="s">
        <v>77</v>
      </c>
      <c r="AC188" t="s">
        <v>78</v>
      </c>
      <c r="AD188" t="s">
        <v>346</v>
      </c>
      <c r="AG188" t="s">
        <v>423</v>
      </c>
      <c r="AH188">
        <v>0</v>
      </c>
      <c r="AI188">
        <v>240</v>
      </c>
      <c r="AJ188">
        <v>22</v>
      </c>
      <c r="AK188">
        <v>360</v>
      </c>
      <c r="AL188">
        <v>1.03</v>
      </c>
    </row>
    <row r="189" spans="1:38" x14ac:dyDescent="0.3">
      <c r="A189" t="s">
        <v>341</v>
      </c>
      <c r="B189">
        <v>1854</v>
      </c>
      <c r="C189">
        <v>1</v>
      </c>
      <c r="D189" t="s">
        <v>424</v>
      </c>
      <c r="E189" t="s">
        <v>343</v>
      </c>
      <c r="F189">
        <v>580</v>
      </c>
      <c r="G189">
        <v>14.07</v>
      </c>
      <c r="H189">
        <v>46.52</v>
      </c>
      <c r="I189">
        <v>11.33</v>
      </c>
      <c r="J189">
        <v>37.47</v>
      </c>
      <c r="K189">
        <v>396</v>
      </c>
      <c r="T189">
        <v>2</v>
      </c>
      <c r="U189">
        <v>1</v>
      </c>
      <c r="V189" t="s">
        <v>74</v>
      </c>
      <c r="W189">
        <v>46</v>
      </c>
      <c r="X189">
        <v>6</v>
      </c>
      <c r="Y189">
        <v>5</v>
      </c>
      <c r="Z189" t="s">
        <v>425</v>
      </c>
      <c r="AA189" t="s">
        <v>426</v>
      </c>
      <c r="AB189" t="s">
        <v>77</v>
      </c>
      <c r="AC189" t="s">
        <v>78</v>
      </c>
      <c r="AD189" t="s">
        <v>346</v>
      </c>
      <c r="AG189" t="s">
        <v>427</v>
      </c>
      <c r="AH189">
        <v>0</v>
      </c>
      <c r="AI189">
        <v>166</v>
      </c>
      <c r="AJ189">
        <v>28</v>
      </c>
      <c r="AK189">
        <v>0</v>
      </c>
      <c r="AL189">
        <v>0</v>
      </c>
    </row>
    <row r="190" spans="1:38" x14ac:dyDescent="0.3">
      <c r="A190" t="s">
        <v>341</v>
      </c>
      <c r="B190">
        <v>1854</v>
      </c>
      <c r="C190">
        <v>2</v>
      </c>
      <c r="D190" t="s">
        <v>424</v>
      </c>
      <c r="E190" t="s">
        <v>343</v>
      </c>
      <c r="F190">
        <v>580</v>
      </c>
      <c r="G190">
        <v>15.35</v>
      </c>
      <c r="H190">
        <v>50.75</v>
      </c>
      <c r="I190">
        <v>11.92</v>
      </c>
      <c r="J190">
        <v>39.42</v>
      </c>
      <c r="K190">
        <v>35</v>
      </c>
      <c r="T190">
        <v>2</v>
      </c>
      <c r="U190">
        <v>1</v>
      </c>
      <c r="V190" t="s">
        <v>74</v>
      </c>
      <c r="W190">
        <v>50</v>
      </c>
      <c r="X190">
        <v>6</v>
      </c>
      <c r="Y190">
        <v>5</v>
      </c>
      <c r="Z190" t="s">
        <v>425</v>
      </c>
      <c r="AA190" t="s">
        <v>426</v>
      </c>
      <c r="AB190" t="s">
        <v>77</v>
      </c>
      <c r="AC190" t="s">
        <v>78</v>
      </c>
      <c r="AD190" t="s">
        <v>346</v>
      </c>
      <c r="AG190" t="s">
        <v>427</v>
      </c>
      <c r="AH190">
        <v>0</v>
      </c>
      <c r="AI190">
        <v>166</v>
      </c>
      <c r="AJ190">
        <v>28</v>
      </c>
      <c r="AK190">
        <v>0</v>
      </c>
      <c r="AL190">
        <v>0</v>
      </c>
    </row>
    <row r="191" spans="1:38" x14ac:dyDescent="0.3">
      <c r="A191" t="s">
        <v>341</v>
      </c>
      <c r="B191">
        <v>1854</v>
      </c>
      <c r="C191">
        <v>3</v>
      </c>
      <c r="D191" t="s">
        <v>424</v>
      </c>
      <c r="E191" t="s">
        <v>343</v>
      </c>
      <c r="F191">
        <v>580</v>
      </c>
      <c r="G191">
        <v>15.89</v>
      </c>
      <c r="H191">
        <v>52.56</v>
      </c>
      <c r="I191">
        <v>12.99</v>
      </c>
      <c r="J191">
        <v>42.96</v>
      </c>
      <c r="K191">
        <v>144</v>
      </c>
      <c r="T191">
        <v>2</v>
      </c>
      <c r="U191">
        <v>1</v>
      </c>
      <c r="V191" t="s">
        <v>74</v>
      </c>
      <c r="W191">
        <v>52</v>
      </c>
      <c r="X191">
        <v>6</v>
      </c>
      <c r="Y191">
        <v>5</v>
      </c>
      <c r="Z191" t="s">
        <v>425</v>
      </c>
      <c r="AA191" t="s">
        <v>426</v>
      </c>
      <c r="AB191" t="s">
        <v>77</v>
      </c>
      <c r="AC191" t="s">
        <v>78</v>
      </c>
      <c r="AD191" t="s">
        <v>346</v>
      </c>
      <c r="AG191" t="s">
        <v>427</v>
      </c>
      <c r="AH191">
        <v>0</v>
      </c>
      <c r="AI191">
        <v>166</v>
      </c>
      <c r="AJ191">
        <v>28</v>
      </c>
      <c r="AK191">
        <v>0</v>
      </c>
      <c r="AL191">
        <v>0</v>
      </c>
    </row>
    <row r="192" spans="1:38" x14ac:dyDescent="0.3">
      <c r="A192" t="s">
        <v>341</v>
      </c>
      <c r="B192">
        <v>1854</v>
      </c>
      <c r="C192">
        <v>4</v>
      </c>
      <c r="D192" t="s">
        <v>424</v>
      </c>
      <c r="E192" t="s">
        <v>343</v>
      </c>
      <c r="F192">
        <v>580</v>
      </c>
      <c r="G192">
        <v>16.73</v>
      </c>
      <c r="H192">
        <v>55.33</v>
      </c>
      <c r="I192">
        <v>13.12</v>
      </c>
      <c r="J192">
        <v>43.38</v>
      </c>
      <c r="K192">
        <v>5</v>
      </c>
      <c r="T192">
        <v>2</v>
      </c>
      <c r="U192">
        <v>1</v>
      </c>
      <c r="V192" t="s">
        <v>74</v>
      </c>
      <c r="W192">
        <v>55</v>
      </c>
      <c r="X192">
        <v>6</v>
      </c>
      <c r="Y192">
        <v>5</v>
      </c>
      <c r="Z192" t="s">
        <v>425</v>
      </c>
      <c r="AA192" t="s">
        <v>426</v>
      </c>
      <c r="AB192" t="s">
        <v>77</v>
      </c>
      <c r="AC192" t="s">
        <v>78</v>
      </c>
      <c r="AD192" t="s">
        <v>346</v>
      </c>
      <c r="AG192" t="s">
        <v>427</v>
      </c>
      <c r="AH192">
        <v>0</v>
      </c>
      <c r="AI192">
        <v>166</v>
      </c>
      <c r="AJ192">
        <v>28</v>
      </c>
      <c r="AK192">
        <v>0</v>
      </c>
      <c r="AL192">
        <v>0</v>
      </c>
    </row>
    <row r="193" spans="1:38" x14ac:dyDescent="0.3">
      <c r="A193" t="s">
        <v>341</v>
      </c>
      <c r="B193">
        <v>3971</v>
      </c>
      <c r="C193">
        <v>1</v>
      </c>
      <c r="D193" t="s">
        <v>428</v>
      </c>
      <c r="E193" t="s">
        <v>365</v>
      </c>
      <c r="F193">
        <v>333</v>
      </c>
      <c r="G193">
        <v>13.46</v>
      </c>
      <c r="H193">
        <v>44.52</v>
      </c>
      <c r="I193">
        <v>11.68</v>
      </c>
      <c r="J193">
        <v>38.64</v>
      </c>
      <c r="K193">
        <v>120</v>
      </c>
      <c r="T193">
        <v>2</v>
      </c>
      <c r="U193">
        <v>1</v>
      </c>
      <c r="V193" t="s">
        <v>83</v>
      </c>
      <c r="W193">
        <v>44</v>
      </c>
      <c r="X193">
        <v>6</v>
      </c>
      <c r="Y193">
        <v>5</v>
      </c>
      <c r="Z193" t="s">
        <v>429</v>
      </c>
      <c r="AA193" t="s">
        <v>430</v>
      </c>
      <c r="AB193" t="s">
        <v>77</v>
      </c>
      <c r="AC193" t="s">
        <v>78</v>
      </c>
      <c r="AD193" t="s">
        <v>346</v>
      </c>
      <c r="AG193" t="s">
        <v>431</v>
      </c>
      <c r="AH193">
        <v>0</v>
      </c>
      <c r="AI193">
        <v>175</v>
      </c>
      <c r="AJ193">
        <v>36</v>
      </c>
      <c r="AK193">
        <v>0</v>
      </c>
      <c r="AL193">
        <v>0</v>
      </c>
    </row>
    <row r="194" spans="1:38" x14ac:dyDescent="0.3">
      <c r="A194" t="s">
        <v>341</v>
      </c>
      <c r="B194">
        <v>3971</v>
      </c>
      <c r="C194">
        <v>2</v>
      </c>
      <c r="D194" t="s">
        <v>428</v>
      </c>
      <c r="E194" t="s">
        <v>365</v>
      </c>
      <c r="F194">
        <v>333</v>
      </c>
      <c r="G194">
        <v>14.01</v>
      </c>
      <c r="H194">
        <v>46.33</v>
      </c>
      <c r="I194">
        <v>10.11</v>
      </c>
      <c r="J194">
        <v>33.450000000000003</v>
      </c>
      <c r="K194">
        <v>40</v>
      </c>
      <c r="T194">
        <v>2</v>
      </c>
      <c r="U194">
        <v>1</v>
      </c>
      <c r="V194" t="s">
        <v>83</v>
      </c>
      <c r="W194" t="s">
        <v>432</v>
      </c>
      <c r="X194">
        <v>6</v>
      </c>
      <c r="Y194">
        <v>5</v>
      </c>
      <c r="Z194" t="s">
        <v>429</v>
      </c>
      <c r="AA194" t="s">
        <v>430</v>
      </c>
      <c r="AB194" t="s">
        <v>77</v>
      </c>
      <c r="AC194" t="s">
        <v>78</v>
      </c>
      <c r="AD194" t="s">
        <v>346</v>
      </c>
      <c r="AG194" t="s">
        <v>431</v>
      </c>
      <c r="AH194">
        <v>0</v>
      </c>
      <c r="AI194">
        <v>175</v>
      </c>
      <c r="AJ194">
        <v>36</v>
      </c>
      <c r="AK194">
        <v>0</v>
      </c>
      <c r="AL194">
        <v>0</v>
      </c>
    </row>
    <row r="195" spans="1:38" x14ac:dyDescent="0.3">
      <c r="A195" t="s">
        <v>341</v>
      </c>
      <c r="B195">
        <v>3971</v>
      </c>
      <c r="C195">
        <v>3</v>
      </c>
      <c r="D195" t="s">
        <v>428</v>
      </c>
      <c r="E195" t="s">
        <v>365</v>
      </c>
      <c r="F195">
        <v>333</v>
      </c>
      <c r="G195">
        <v>14.34</v>
      </c>
      <c r="H195">
        <v>47.43</v>
      </c>
      <c r="I195">
        <v>10.42</v>
      </c>
      <c r="J195">
        <v>34.47</v>
      </c>
      <c r="K195">
        <v>5</v>
      </c>
      <c r="T195">
        <v>2</v>
      </c>
      <c r="U195">
        <v>1</v>
      </c>
      <c r="V195" t="s">
        <v>83</v>
      </c>
      <c r="W195" t="s">
        <v>433</v>
      </c>
      <c r="X195">
        <v>6</v>
      </c>
      <c r="Y195">
        <v>5</v>
      </c>
      <c r="Z195" t="s">
        <v>429</v>
      </c>
      <c r="AA195" t="s">
        <v>430</v>
      </c>
      <c r="AB195" t="s">
        <v>77</v>
      </c>
      <c r="AC195" t="s">
        <v>78</v>
      </c>
      <c r="AD195" t="s">
        <v>346</v>
      </c>
      <c r="AG195" t="s">
        <v>431</v>
      </c>
      <c r="AH195">
        <v>0</v>
      </c>
      <c r="AI195">
        <v>175</v>
      </c>
      <c r="AJ195">
        <v>36</v>
      </c>
      <c r="AK195">
        <v>0</v>
      </c>
      <c r="AL195">
        <v>0</v>
      </c>
    </row>
    <row r="196" spans="1:38" x14ac:dyDescent="0.3">
      <c r="A196" t="s">
        <v>341</v>
      </c>
      <c r="B196">
        <v>3971</v>
      </c>
      <c r="C196">
        <v>4</v>
      </c>
      <c r="D196" t="s">
        <v>428</v>
      </c>
      <c r="E196" t="s">
        <v>365</v>
      </c>
      <c r="F196">
        <v>333</v>
      </c>
      <c r="G196">
        <v>14.64</v>
      </c>
      <c r="H196">
        <v>48.4</v>
      </c>
      <c r="I196">
        <v>11.05</v>
      </c>
      <c r="J196">
        <v>36.54</v>
      </c>
      <c r="K196">
        <v>42</v>
      </c>
      <c r="T196">
        <v>2</v>
      </c>
      <c r="U196">
        <v>1</v>
      </c>
      <c r="V196" t="s">
        <v>83</v>
      </c>
      <c r="W196" t="s">
        <v>193</v>
      </c>
      <c r="X196">
        <v>6</v>
      </c>
      <c r="Y196">
        <v>5</v>
      </c>
      <c r="Z196" t="s">
        <v>429</v>
      </c>
      <c r="AA196" t="s">
        <v>430</v>
      </c>
      <c r="AB196" t="s">
        <v>77</v>
      </c>
      <c r="AC196" t="s">
        <v>78</v>
      </c>
      <c r="AD196" t="s">
        <v>346</v>
      </c>
      <c r="AG196" t="s">
        <v>431</v>
      </c>
      <c r="AH196">
        <v>0</v>
      </c>
      <c r="AI196">
        <v>175</v>
      </c>
      <c r="AJ196">
        <v>36</v>
      </c>
      <c r="AK196">
        <v>0</v>
      </c>
      <c r="AL196">
        <v>0</v>
      </c>
    </row>
    <row r="197" spans="1:38" x14ac:dyDescent="0.3">
      <c r="A197" t="s">
        <v>341</v>
      </c>
      <c r="B197">
        <v>3971</v>
      </c>
      <c r="C197">
        <v>5</v>
      </c>
      <c r="D197" t="s">
        <v>428</v>
      </c>
      <c r="E197" t="s">
        <v>365</v>
      </c>
      <c r="F197">
        <v>333</v>
      </c>
      <c r="G197">
        <v>15.89</v>
      </c>
      <c r="H197">
        <v>52.56</v>
      </c>
      <c r="I197">
        <v>11.68</v>
      </c>
      <c r="J197">
        <v>38.64</v>
      </c>
      <c r="K197">
        <v>50</v>
      </c>
      <c r="T197">
        <v>2</v>
      </c>
      <c r="U197">
        <v>1</v>
      </c>
      <c r="V197" t="s">
        <v>83</v>
      </c>
      <c r="W197">
        <v>52</v>
      </c>
      <c r="X197">
        <v>6</v>
      </c>
      <c r="Y197">
        <v>5</v>
      </c>
      <c r="Z197" t="s">
        <v>429</v>
      </c>
      <c r="AA197" t="s">
        <v>430</v>
      </c>
      <c r="AB197" t="s">
        <v>77</v>
      </c>
      <c r="AC197" t="s">
        <v>78</v>
      </c>
      <c r="AD197" t="s">
        <v>346</v>
      </c>
      <c r="AG197" t="s">
        <v>431</v>
      </c>
      <c r="AH197">
        <v>0</v>
      </c>
      <c r="AI197">
        <v>175</v>
      </c>
      <c r="AJ197">
        <v>36</v>
      </c>
      <c r="AK197">
        <v>0</v>
      </c>
      <c r="AL197">
        <v>0</v>
      </c>
    </row>
    <row r="198" spans="1:38" x14ac:dyDescent="0.3">
      <c r="A198" t="s">
        <v>341</v>
      </c>
      <c r="B198">
        <v>3971</v>
      </c>
      <c r="C198">
        <v>6</v>
      </c>
      <c r="D198" t="s">
        <v>428</v>
      </c>
      <c r="E198" t="s">
        <v>365</v>
      </c>
      <c r="F198">
        <v>333</v>
      </c>
      <c r="G198">
        <v>16.690000000000001</v>
      </c>
      <c r="H198">
        <v>55.18</v>
      </c>
      <c r="I198">
        <v>12.35</v>
      </c>
      <c r="J198">
        <v>40.83</v>
      </c>
      <c r="K198">
        <v>5</v>
      </c>
      <c r="T198">
        <v>2</v>
      </c>
      <c r="U198">
        <v>1</v>
      </c>
      <c r="V198" t="s">
        <v>83</v>
      </c>
      <c r="W198" t="s">
        <v>434</v>
      </c>
      <c r="X198">
        <v>6</v>
      </c>
      <c r="Y198">
        <v>5</v>
      </c>
      <c r="Z198" t="s">
        <v>429</v>
      </c>
      <c r="AA198" t="s">
        <v>430</v>
      </c>
      <c r="AB198" t="s">
        <v>77</v>
      </c>
      <c r="AC198" t="s">
        <v>78</v>
      </c>
      <c r="AD198" t="s">
        <v>346</v>
      </c>
      <c r="AG198" t="s">
        <v>431</v>
      </c>
      <c r="AH198">
        <v>0</v>
      </c>
      <c r="AI198">
        <v>175</v>
      </c>
      <c r="AJ198">
        <v>36</v>
      </c>
      <c r="AK198">
        <v>0</v>
      </c>
      <c r="AL198">
        <v>0</v>
      </c>
    </row>
    <row r="199" spans="1:38" x14ac:dyDescent="0.3">
      <c r="A199" t="s">
        <v>341</v>
      </c>
      <c r="B199">
        <v>3971</v>
      </c>
      <c r="C199">
        <v>7</v>
      </c>
      <c r="D199" t="s">
        <v>428</v>
      </c>
      <c r="E199" t="s">
        <v>365</v>
      </c>
      <c r="F199">
        <v>333</v>
      </c>
      <c r="G199">
        <v>16.93</v>
      </c>
      <c r="H199">
        <v>55.99</v>
      </c>
      <c r="I199">
        <v>11.52</v>
      </c>
      <c r="J199">
        <v>38.1</v>
      </c>
      <c r="K199">
        <v>5</v>
      </c>
      <c r="T199">
        <v>2</v>
      </c>
      <c r="U199">
        <v>1</v>
      </c>
      <c r="V199" t="s">
        <v>83</v>
      </c>
      <c r="W199" t="s">
        <v>435</v>
      </c>
      <c r="X199">
        <v>6</v>
      </c>
      <c r="Y199">
        <v>5</v>
      </c>
      <c r="Z199" t="s">
        <v>429</v>
      </c>
      <c r="AA199" t="s">
        <v>430</v>
      </c>
      <c r="AB199" t="s">
        <v>77</v>
      </c>
      <c r="AC199" t="s">
        <v>78</v>
      </c>
      <c r="AD199" t="s">
        <v>346</v>
      </c>
      <c r="AG199" t="s">
        <v>431</v>
      </c>
      <c r="AH199">
        <v>0</v>
      </c>
      <c r="AI199">
        <v>175</v>
      </c>
      <c r="AJ199">
        <v>36</v>
      </c>
      <c r="AK199">
        <v>0</v>
      </c>
      <c r="AL199">
        <v>0</v>
      </c>
    </row>
    <row r="200" spans="1:38" x14ac:dyDescent="0.3">
      <c r="A200" t="s">
        <v>341</v>
      </c>
      <c r="B200">
        <v>3971</v>
      </c>
      <c r="C200">
        <v>8</v>
      </c>
      <c r="D200" t="s">
        <v>428</v>
      </c>
      <c r="E200" t="s">
        <v>365</v>
      </c>
      <c r="F200">
        <v>333</v>
      </c>
      <c r="G200">
        <v>17.489999999999998</v>
      </c>
      <c r="H200">
        <v>57.83</v>
      </c>
      <c r="I200">
        <v>13.47</v>
      </c>
      <c r="J200">
        <v>44.55</v>
      </c>
      <c r="K200">
        <v>12</v>
      </c>
      <c r="T200">
        <v>2</v>
      </c>
      <c r="U200">
        <v>1</v>
      </c>
      <c r="V200" t="s">
        <v>83</v>
      </c>
      <c r="W200" t="s">
        <v>436</v>
      </c>
      <c r="X200">
        <v>6</v>
      </c>
      <c r="Y200">
        <v>5</v>
      </c>
      <c r="Z200" t="s">
        <v>429</v>
      </c>
      <c r="AA200" t="s">
        <v>430</v>
      </c>
      <c r="AB200" t="s">
        <v>77</v>
      </c>
      <c r="AC200" t="s">
        <v>78</v>
      </c>
      <c r="AD200" t="s">
        <v>346</v>
      </c>
      <c r="AG200" t="s">
        <v>431</v>
      </c>
      <c r="AH200">
        <v>0</v>
      </c>
      <c r="AI200">
        <v>175</v>
      </c>
      <c r="AJ200">
        <v>36</v>
      </c>
      <c r="AK200">
        <v>0</v>
      </c>
      <c r="AL200">
        <v>0</v>
      </c>
    </row>
    <row r="201" spans="1:38" x14ac:dyDescent="0.3">
      <c r="A201" t="s">
        <v>341</v>
      </c>
      <c r="B201">
        <v>3971</v>
      </c>
      <c r="C201">
        <v>9</v>
      </c>
      <c r="D201" t="s">
        <v>428</v>
      </c>
      <c r="E201" t="s">
        <v>365</v>
      </c>
      <c r="F201">
        <v>333</v>
      </c>
      <c r="G201">
        <v>17.600000000000001</v>
      </c>
      <c r="H201">
        <v>58.2</v>
      </c>
      <c r="I201">
        <v>13.68</v>
      </c>
      <c r="J201">
        <v>45.24</v>
      </c>
      <c r="K201">
        <v>48</v>
      </c>
      <c r="T201">
        <v>2</v>
      </c>
      <c r="U201">
        <v>1</v>
      </c>
      <c r="V201" t="s">
        <v>83</v>
      </c>
      <c r="W201">
        <v>58</v>
      </c>
      <c r="X201">
        <v>6</v>
      </c>
      <c r="Y201">
        <v>5</v>
      </c>
      <c r="Z201" t="s">
        <v>429</v>
      </c>
      <c r="AA201" t="s">
        <v>430</v>
      </c>
      <c r="AB201" t="s">
        <v>77</v>
      </c>
      <c r="AC201" t="s">
        <v>78</v>
      </c>
      <c r="AD201" t="s">
        <v>346</v>
      </c>
      <c r="AG201" t="s">
        <v>431</v>
      </c>
      <c r="AH201">
        <v>0</v>
      </c>
      <c r="AI201">
        <v>175</v>
      </c>
      <c r="AJ201">
        <v>36</v>
      </c>
      <c r="AK201">
        <v>0</v>
      </c>
      <c r="AL201">
        <v>0</v>
      </c>
    </row>
    <row r="202" spans="1:38" x14ac:dyDescent="0.3">
      <c r="A202" t="s">
        <v>341</v>
      </c>
      <c r="B202">
        <v>3971</v>
      </c>
      <c r="C202">
        <v>10</v>
      </c>
      <c r="D202" t="s">
        <v>428</v>
      </c>
      <c r="E202" t="s">
        <v>365</v>
      </c>
      <c r="F202">
        <v>333</v>
      </c>
      <c r="G202">
        <v>23.15</v>
      </c>
      <c r="H202">
        <v>76.540000000000006</v>
      </c>
      <c r="I202">
        <v>18.34</v>
      </c>
      <c r="J202">
        <v>60.66</v>
      </c>
      <c r="K202">
        <v>6</v>
      </c>
      <c r="T202">
        <v>3</v>
      </c>
      <c r="U202">
        <v>2</v>
      </c>
      <c r="V202" t="s">
        <v>83</v>
      </c>
      <c r="W202">
        <v>76</v>
      </c>
      <c r="X202">
        <v>6</v>
      </c>
      <c r="Y202">
        <v>5</v>
      </c>
      <c r="Z202" t="s">
        <v>429</v>
      </c>
      <c r="AA202" t="s">
        <v>430</v>
      </c>
      <c r="AB202" t="s">
        <v>77</v>
      </c>
      <c r="AC202" t="s">
        <v>78</v>
      </c>
      <c r="AD202" t="s">
        <v>346</v>
      </c>
      <c r="AG202" t="s">
        <v>431</v>
      </c>
      <c r="AH202">
        <v>0</v>
      </c>
      <c r="AI202">
        <v>175</v>
      </c>
      <c r="AJ202">
        <v>36</v>
      </c>
      <c r="AK202">
        <v>0</v>
      </c>
      <c r="AL202">
        <v>0</v>
      </c>
    </row>
    <row r="203" spans="1:38" x14ac:dyDescent="0.3">
      <c r="A203" t="s">
        <v>341</v>
      </c>
      <c r="B203">
        <v>1852</v>
      </c>
      <c r="C203">
        <v>1</v>
      </c>
      <c r="D203" t="s">
        <v>437</v>
      </c>
      <c r="E203" t="s">
        <v>438</v>
      </c>
      <c r="F203">
        <v>335</v>
      </c>
      <c r="G203">
        <v>24.18</v>
      </c>
      <c r="H203">
        <v>79.94</v>
      </c>
      <c r="I203">
        <v>19.18</v>
      </c>
      <c r="J203">
        <v>63.42</v>
      </c>
      <c r="K203">
        <v>47</v>
      </c>
      <c r="T203">
        <v>3</v>
      </c>
      <c r="U203">
        <v>1</v>
      </c>
      <c r="V203" t="s">
        <v>83</v>
      </c>
      <c r="W203">
        <v>79</v>
      </c>
      <c r="X203">
        <v>6</v>
      </c>
      <c r="Y203">
        <v>6</v>
      </c>
      <c r="Z203" t="s">
        <v>439</v>
      </c>
      <c r="AA203" t="s">
        <v>440</v>
      </c>
      <c r="AB203" t="s">
        <v>77</v>
      </c>
      <c r="AC203" t="s">
        <v>78</v>
      </c>
      <c r="AD203" t="s">
        <v>346</v>
      </c>
      <c r="AG203" t="s">
        <v>441</v>
      </c>
      <c r="AH203">
        <v>0</v>
      </c>
      <c r="AI203">
        <v>144</v>
      </c>
      <c r="AJ203">
        <v>28</v>
      </c>
      <c r="AK203">
        <v>0</v>
      </c>
      <c r="AL203">
        <v>0</v>
      </c>
    </row>
    <row r="204" spans="1:38" x14ac:dyDescent="0.3">
      <c r="A204" t="s">
        <v>341</v>
      </c>
      <c r="B204">
        <v>1852</v>
      </c>
      <c r="C204">
        <v>2</v>
      </c>
      <c r="D204" t="s">
        <v>437</v>
      </c>
      <c r="E204" t="s">
        <v>438</v>
      </c>
      <c r="F204">
        <v>335</v>
      </c>
      <c r="G204">
        <v>26.62</v>
      </c>
      <c r="H204">
        <v>88.02</v>
      </c>
      <c r="I204">
        <v>21.38</v>
      </c>
      <c r="J204">
        <v>70.709999999999994</v>
      </c>
      <c r="K204">
        <v>108</v>
      </c>
      <c r="T204">
        <v>3</v>
      </c>
      <c r="U204">
        <v>1</v>
      </c>
      <c r="V204" t="s">
        <v>74</v>
      </c>
      <c r="W204">
        <v>88</v>
      </c>
      <c r="X204">
        <v>6</v>
      </c>
      <c r="Y204">
        <v>6</v>
      </c>
      <c r="Z204" t="s">
        <v>439</v>
      </c>
      <c r="AA204" t="s">
        <v>440</v>
      </c>
      <c r="AB204" t="s">
        <v>77</v>
      </c>
      <c r="AC204" t="s">
        <v>78</v>
      </c>
      <c r="AD204" t="s">
        <v>346</v>
      </c>
      <c r="AG204" t="s">
        <v>441</v>
      </c>
      <c r="AH204">
        <v>0</v>
      </c>
      <c r="AI204">
        <v>144</v>
      </c>
      <c r="AJ204">
        <v>28</v>
      </c>
      <c r="AK204">
        <v>0</v>
      </c>
      <c r="AL204">
        <v>0</v>
      </c>
    </row>
    <row r="205" spans="1:38" x14ac:dyDescent="0.3">
      <c r="A205" t="s">
        <v>341</v>
      </c>
      <c r="B205">
        <v>1852</v>
      </c>
      <c r="C205">
        <v>3</v>
      </c>
      <c r="D205" t="s">
        <v>437</v>
      </c>
      <c r="E205" t="s">
        <v>438</v>
      </c>
      <c r="F205">
        <v>335</v>
      </c>
      <c r="G205">
        <v>29.28</v>
      </c>
      <c r="H205">
        <v>96.8</v>
      </c>
      <c r="I205">
        <v>23.66</v>
      </c>
      <c r="J205">
        <v>78.239999999999995</v>
      </c>
      <c r="K205">
        <v>96</v>
      </c>
      <c r="T205">
        <v>3</v>
      </c>
      <c r="U205">
        <v>1</v>
      </c>
      <c r="V205" t="s">
        <v>83</v>
      </c>
      <c r="W205">
        <v>96</v>
      </c>
      <c r="X205">
        <v>6</v>
      </c>
      <c r="Y205">
        <v>6</v>
      </c>
      <c r="Z205" t="s">
        <v>439</v>
      </c>
      <c r="AA205" t="s">
        <v>440</v>
      </c>
      <c r="AB205" t="s">
        <v>77</v>
      </c>
      <c r="AC205" t="s">
        <v>78</v>
      </c>
      <c r="AD205" t="s">
        <v>346</v>
      </c>
      <c r="AG205" t="s">
        <v>441</v>
      </c>
      <c r="AH205">
        <v>0</v>
      </c>
      <c r="AI205">
        <v>144</v>
      </c>
      <c r="AJ205">
        <v>28</v>
      </c>
      <c r="AK205">
        <v>0</v>
      </c>
      <c r="AL205">
        <v>0</v>
      </c>
    </row>
    <row r="206" spans="1:38" x14ac:dyDescent="0.3">
      <c r="A206" t="s">
        <v>341</v>
      </c>
      <c r="B206">
        <v>1852</v>
      </c>
      <c r="C206">
        <v>4</v>
      </c>
      <c r="D206" t="s">
        <v>437</v>
      </c>
      <c r="E206" t="s">
        <v>438</v>
      </c>
      <c r="F206">
        <v>335</v>
      </c>
      <c r="G206">
        <v>30.92</v>
      </c>
      <c r="H206">
        <v>102.24</v>
      </c>
      <c r="I206">
        <v>25.02</v>
      </c>
      <c r="J206">
        <v>82.74</v>
      </c>
      <c r="K206">
        <v>84</v>
      </c>
      <c r="T206">
        <v>3</v>
      </c>
      <c r="U206">
        <v>1</v>
      </c>
      <c r="V206" t="s">
        <v>83</v>
      </c>
      <c r="W206">
        <v>102</v>
      </c>
      <c r="X206">
        <v>6</v>
      </c>
      <c r="Y206">
        <v>6</v>
      </c>
      <c r="Z206" t="s">
        <v>439</v>
      </c>
      <c r="AA206" t="s">
        <v>440</v>
      </c>
      <c r="AB206" t="s">
        <v>77</v>
      </c>
      <c r="AC206" t="s">
        <v>78</v>
      </c>
      <c r="AD206" t="s">
        <v>346</v>
      </c>
      <c r="AG206" t="s">
        <v>441</v>
      </c>
      <c r="AH206">
        <v>0</v>
      </c>
      <c r="AI206">
        <v>144</v>
      </c>
      <c r="AJ206">
        <v>28</v>
      </c>
      <c r="AK206">
        <v>0</v>
      </c>
      <c r="AL206">
        <v>0</v>
      </c>
    </row>
    <row r="207" spans="1:38" x14ac:dyDescent="0.3">
      <c r="A207" t="s">
        <v>341</v>
      </c>
      <c r="B207">
        <v>7991</v>
      </c>
      <c r="C207">
        <v>1</v>
      </c>
      <c r="D207" t="s">
        <v>442</v>
      </c>
      <c r="E207" t="s">
        <v>443</v>
      </c>
      <c r="F207">
        <v>541</v>
      </c>
      <c r="G207">
        <v>17.45</v>
      </c>
      <c r="H207">
        <v>57.71</v>
      </c>
      <c r="I207">
        <v>12.56</v>
      </c>
      <c r="J207">
        <v>41.55</v>
      </c>
      <c r="K207">
        <v>199</v>
      </c>
      <c r="T207">
        <v>2</v>
      </c>
      <c r="U207">
        <v>1</v>
      </c>
      <c r="V207" t="s">
        <v>74</v>
      </c>
      <c r="W207">
        <v>57</v>
      </c>
      <c r="X207">
        <v>19</v>
      </c>
      <c r="Y207">
        <v>12</v>
      </c>
      <c r="Z207" t="s">
        <v>444</v>
      </c>
      <c r="AA207" t="s">
        <v>445</v>
      </c>
      <c r="AB207" t="s">
        <v>77</v>
      </c>
      <c r="AC207" t="s">
        <v>78</v>
      </c>
      <c r="AD207" t="s">
        <v>346</v>
      </c>
      <c r="AG207" t="s">
        <v>446</v>
      </c>
      <c r="AH207">
        <v>0</v>
      </c>
      <c r="AI207">
        <v>247</v>
      </c>
      <c r="AJ207">
        <v>16</v>
      </c>
      <c r="AK207">
        <v>319</v>
      </c>
      <c r="AL207">
        <v>0.59</v>
      </c>
    </row>
    <row r="208" spans="1:38" x14ac:dyDescent="0.3">
      <c r="A208" t="s">
        <v>341</v>
      </c>
      <c r="B208">
        <v>7991</v>
      </c>
      <c r="C208">
        <v>2</v>
      </c>
      <c r="D208" t="s">
        <v>442</v>
      </c>
      <c r="E208" t="s">
        <v>443</v>
      </c>
      <c r="F208">
        <v>541</v>
      </c>
      <c r="G208">
        <v>23.81</v>
      </c>
      <c r="H208">
        <v>78.72</v>
      </c>
      <c r="I208">
        <v>18.13</v>
      </c>
      <c r="J208">
        <v>59.96</v>
      </c>
      <c r="K208">
        <v>342</v>
      </c>
      <c r="T208">
        <v>3</v>
      </c>
      <c r="U208">
        <v>1</v>
      </c>
      <c r="V208" t="s">
        <v>83</v>
      </c>
      <c r="W208">
        <v>78</v>
      </c>
      <c r="X208">
        <v>19</v>
      </c>
      <c r="Y208">
        <v>12</v>
      </c>
      <c r="Z208" t="s">
        <v>444</v>
      </c>
      <c r="AA208" t="s">
        <v>445</v>
      </c>
      <c r="AB208" t="s">
        <v>77</v>
      </c>
      <c r="AC208" t="s">
        <v>78</v>
      </c>
      <c r="AD208" t="s">
        <v>346</v>
      </c>
      <c r="AG208" t="s">
        <v>446</v>
      </c>
      <c r="AH208">
        <v>0</v>
      </c>
      <c r="AI208">
        <v>247</v>
      </c>
      <c r="AJ208">
        <v>16</v>
      </c>
      <c r="AK208">
        <v>319</v>
      </c>
      <c r="AL208">
        <v>0.59</v>
      </c>
    </row>
    <row r="209" spans="1:38" x14ac:dyDescent="0.3">
      <c r="A209" t="s">
        <v>341</v>
      </c>
      <c r="B209">
        <v>25423</v>
      </c>
      <c r="C209">
        <v>1</v>
      </c>
      <c r="D209" t="s">
        <v>447</v>
      </c>
      <c r="E209" t="s">
        <v>448</v>
      </c>
      <c r="F209">
        <v>246</v>
      </c>
      <c r="G209">
        <v>28.23</v>
      </c>
      <c r="H209">
        <v>93.34</v>
      </c>
      <c r="I209">
        <v>23.35</v>
      </c>
      <c r="J209">
        <v>77.2</v>
      </c>
      <c r="K209">
        <v>110</v>
      </c>
      <c r="T209">
        <v>3</v>
      </c>
      <c r="U209">
        <v>1</v>
      </c>
      <c r="V209" t="s">
        <v>83</v>
      </c>
      <c r="W209">
        <v>93</v>
      </c>
      <c r="X209">
        <v>15</v>
      </c>
      <c r="Y209">
        <v>10</v>
      </c>
      <c r="Z209" t="s">
        <v>449</v>
      </c>
      <c r="AA209" t="s">
        <v>450</v>
      </c>
      <c r="AB209" t="s">
        <v>77</v>
      </c>
      <c r="AC209" t="s">
        <v>78</v>
      </c>
      <c r="AD209" t="s">
        <v>346</v>
      </c>
      <c r="AG209" t="s">
        <v>451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 x14ac:dyDescent="0.3">
      <c r="A210" t="s">
        <v>341</v>
      </c>
      <c r="B210">
        <v>25423</v>
      </c>
      <c r="C210">
        <v>2</v>
      </c>
      <c r="D210" t="s">
        <v>447</v>
      </c>
      <c r="E210" t="s">
        <v>448</v>
      </c>
      <c r="F210">
        <v>246</v>
      </c>
      <c r="G210">
        <v>31</v>
      </c>
      <c r="H210">
        <v>102.48</v>
      </c>
      <c r="I210">
        <v>25.57</v>
      </c>
      <c r="J210">
        <v>84.54</v>
      </c>
      <c r="K210">
        <v>84</v>
      </c>
      <c r="T210">
        <v>3</v>
      </c>
      <c r="U210">
        <v>2</v>
      </c>
      <c r="V210" t="s">
        <v>83</v>
      </c>
      <c r="W210" t="s">
        <v>452</v>
      </c>
      <c r="X210">
        <v>15</v>
      </c>
      <c r="Y210">
        <v>10</v>
      </c>
      <c r="Z210" t="s">
        <v>449</v>
      </c>
      <c r="AA210" t="s">
        <v>450</v>
      </c>
      <c r="AB210" t="s">
        <v>77</v>
      </c>
      <c r="AC210" t="s">
        <v>78</v>
      </c>
      <c r="AD210" t="s">
        <v>346</v>
      </c>
      <c r="AG210" t="s">
        <v>451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 x14ac:dyDescent="0.3">
      <c r="A211" t="s">
        <v>341</v>
      </c>
      <c r="B211">
        <v>25423</v>
      </c>
      <c r="C211">
        <v>3</v>
      </c>
      <c r="D211" t="s">
        <v>447</v>
      </c>
      <c r="E211" t="s">
        <v>448</v>
      </c>
      <c r="F211">
        <v>246</v>
      </c>
      <c r="G211">
        <v>31.1</v>
      </c>
      <c r="H211">
        <v>102.81</v>
      </c>
      <c r="I211">
        <v>25.69</v>
      </c>
      <c r="J211">
        <v>84.95</v>
      </c>
      <c r="K211">
        <v>52</v>
      </c>
      <c r="T211">
        <v>3</v>
      </c>
      <c r="U211">
        <v>2</v>
      </c>
      <c r="V211" t="s">
        <v>83</v>
      </c>
      <c r="W211" t="s">
        <v>236</v>
      </c>
      <c r="X211">
        <v>15</v>
      </c>
      <c r="Y211">
        <v>10</v>
      </c>
      <c r="Z211" t="s">
        <v>449</v>
      </c>
      <c r="AA211" t="s">
        <v>450</v>
      </c>
      <c r="AB211" t="s">
        <v>77</v>
      </c>
      <c r="AC211" t="s">
        <v>78</v>
      </c>
      <c r="AD211" t="s">
        <v>346</v>
      </c>
      <c r="AG211" t="s">
        <v>451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341</v>
      </c>
      <c r="B212">
        <v>2737</v>
      </c>
      <c r="C212">
        <v>1</v>
      </c>
      <c r="D212" t="s">
        <v>453</v>
      </c>
      <c r="E212" t="s">
        <v>454</v>
      </c>
      <c r="F212">
        <v>462</v>
      </c>
      <c r="G212">
        <v>24.08</v>
      </c>
      <c r="H212">
        <v>79.61</v>
      </c>
      <c r="I212">
        <v>18.09</v>
      </c>
      <c r="J212">
        <v>59.83</v>
      </c>
      <c r="K212">
        <v>190</v>
      </c>
      <c r="T212">
        <v>3</v>
      </c>
      <c r="U212">
        <v>1</v>
      </c>
      <c r="V212" t="s">
        <v>83</v>
      </c>
      <c r="W212">
        <v>79</v>
      </c>
      <c r="X212">
        <v>19</v>
      </c>
      <c r="Y212">
        <v>16</v>
      </c>
      <c r="Z212" t="s">
        <v>455</v>
      </c>
      <c r="AA212" t="s">
        <v>456</v>
      </c>
      <c r="AB212" t="s">
        <v>77</v>
      </c>
      <c r="AC212" t="s">
        <v>78</v>
      </c>
      <c r="AD212" t="s">
        <v>346</v>
      </c>
      <c r="AG212" t="s">
        <v>457</v>
      </c>
      <c r="AH212">
        <v>0</v>
      </c>
      <c r="AI212">
        <v>251</v>
      </c>
      <c r="AJ212">
        <v>21</v>
      </c>
      <c r="AK212">
        <v>516</v>
      </c>
      <c r="AL212">
        <v>1.1200000000000001</v>
      </c>
    </row>
    <row r="213" spans="1:38" x14ac:dyDescent="0.3">
      <c r="A213" t="s">
        <v>341</v>
      </c>
      <c r="B213">
        <v>2737</v>
      </c>
      <c r="C213">
        <v>2</v>
      </c>
      <c r="D213" t="s">
        <v>453</v>
      </c>
      <c r="E213" t="s">
        <v>454</v>
      </c>
      <c r="F213">
        <v>462</v>
      </c>
      <c r="G213">
        <v>33.5</v>
      </c>
      <c r="H213">
        <v>110.75</v>
      </c>
      <c r="I213">
        <v>25.69</v>
      </c>
      <c r="J213">
        <v>84.94</v>
      </c>
      <c r="K213">
        <v>128</v>
      </c>
      <c r="T213">
        <v>3</v>
      </c>
      <c r="U213">
        <v>2</v>
      </c>
      <c r="V213" t="s">
        <v>83</v>
      </c>
      <c r="W213">
        <v>110</v>
      </c>
      <c r="X213">
        <v>19</v>
      </c>
      <c r="Y213">
        <v>16</v>
      </c>
      <c r="Z213" t="s">
        <v>455</v>
      </c>
      <c r="AA213" t="s">
        <v>456</v>
      </c>
      <c r="AB213" t="s">
        <v>77</v>
      </c>
      <c r="AC213" t="s">
        <v>78</v>
      </c>
      <c r="AD213" t="s">
        <v>346</v>
      </c>
      <c r="AG213" t="s">
        <v>457</v>
      </c>
      <c r="AH213">
        <v>0</v>
      </c>
      <c r="AI213">
        <v>251</v>
      </c>
      <c r="AJ213">
        <v>21</v>
      </c>
      <c r="AK213">
        <v>516</v>
      </c>
      <c r="AL213">
        <v>1.1200000000000001</v>
      </c>
    </row>
    <row r="214" spans="1:38" x14ac:dyDescent="0.3">
      <c r="A214" t="s">
        <v>341</v>
      </c>
      <c r="B214">
        <v>2737</v>
      </c>
      <c r="C214">
        <v>3</v>
      </c>
      <c r="D214" t="s">
        <v>453</v>
      </c>
      <c r="E214" t="s">
        <v>454</v>
      </c>
      <c r="F214">
        <v>462</v>
      </c>
      <c r="G214">
        <v>39.270000000000003</v>
      </c>
      <c r="H214">
        <v>129.83000000000001</v>
      </c>
      <c r="I214">
        <v>30.77</v>
      </c>
      <c r="J214">
        <v>101.75</v>
      </c>
      <c r="K214">
        <v>76</v>
      </c>
      <c r="T214">
        <v>3</v>
      </c>
      <c r="U214">
        <v>2</v>
      </c>
      <c r="V214" t="s">
        <v>83</v>
      </c>
      <c r="W214">
        <v>129</v>
      </c>
      <c r="X214">
        <v>19</v>
      </c>
      <c r="Y214">
        <v>16</v>
      </c>
      <c r="Z214" t="s">
        <v>455</v>
      </c>
      <c r="AA214" t="s">
        <v>456</v>
      </c>
      <c r="AB214" t="s">
        <v>77</v>
      </c>
      <c r="AC214" t="s">
        <v>78</v>
      </c>
      <c r="AD214" t="s">
        <v>346</v>
      </c>
      <c r="AG214" t="s">
        <v>457</v>
      </c>
      <c r="AH214">
        <v>0</v>
      </c>
      <c r="AI214">
        <v>251</v>
      </c>
      <c r="AJ214">
        <v>21</v>
      </c>
      <c r="AK214">
        <v>516</v>
      </c>
      <c r="AL214">
        <v>1.1200000000000001</v>
      </c>
    </row>
    <row r="215" spans="1:38" x14ac:dyDescent="0.3">
      <c r="A215" t="s">
        <v>341</v>
      </c>
      <c r="B215">
        <v>2737</v>
      </c>
      <c r="C215">
        <v>4</v>
      </c>
      <c r="D215" t="s">
        <v>453</v>
      </c>
      <c r="E215" t="s">
        <v>454</v>
      </c>
      <c r="F215">
        <v>462</v>
      </c>
      <c r="G215">
        <v>50.39</v>
      </c>
      <c r="H215">
        <v>166.6</v>
      </c>
      <c r="I215">
        <v>40.75</v>
      </c>
      <c r="J215">
        <v>134.72999999999999</v>
      </c>
      <c r="K215">
        <v>68</v>
      </c>
      <c r="T215">
        <v>4</v>
      </c>
      <c r="U215">
        <v>2</v>
      </c>
      <c r="V215" t="s">
        <v>83</v>
      </c>
      <c r="W215">
        <v>166</v>
      </c>
      <c r="X215">
        <v>19</v>
      </c>
      <c r="Y215">
        <v>16</v>
      </c>
      <c r="Z215" t="s">
        <v>455</v>
      </c>
      <c r="AA215" t="s">
        <v>456</v>
      </c>
      <c r="AB215" t="s">
        <v>77</v>
      </c>
      <c r="AC215" t="s">
        <v>78</v>
      </c>
      <c r="AD215" t="s">
        <v>346</v>
      </c>
      <c r="AG215" t="s">
        <v>457</v>
      </c>
      <c r="AH215">
        <v>0</v>
      </c>
      <c r="AI215">
        <v>251</v>
      </c>
      <c r="AJ215">
        <v>21</v>
      </c>
      <c r="AK215">
        <v>516</v>
      </c>
      <c r="AL215">
        <v>1.1200000000000001</v>
      </c>
    </row>
    <row r="216" spans="1:38" x14ac:dyDescent="0.3">
      <c r="A216" t="s">
        <v>341</v>
      </c>
      <c r="B216">
        <v>115928</v>
      </c>
      <c r="C216">
        <v>1</v>
      </c>
      <c r="D216" t="s">
        <v>458</v>
      </c>
      <c r="E216" t="s">
        <v>459</v>
      </c>
      <c r="F216">
        <v>659</v>
      </c>
      <c r="G216">
        <v>32.799999999999997</v>
      </c>
      <c r="H216">
        <v>108.45</v>
      </c>
      <c r="I216">
        <v>25.64</v>
      </c>
      <c r="J216">
        <v>84.77</v>
      </c>
      <c r="K216">
        <v>195</v>
      </c>
      <c r="T216">
        <v>3</v>
      </c>
      <c r="U216">
        <v>2</v>
      </c>
      <c r="V216" t="s">
        <v>83</v>
      </c>
      <c r="W216" t="s">
        <v>158</v>
      </c>
      <c r="X216">
        <v>35</v>
      </c>
      <c r="Y216">
        <v>13</v>
      </c>
      <c r="Z216" t="s">
        <v>460</v>
      </c>
      <c r="AA216" t="s">
        <v>461</v>
      </c>
      <c r="AB216" t="s">
        <v>77</v>
      </c>
      <c r="AC216" t="s">
        <v>78</v>
      </c>
      <c r="AD216" t="s">
        <v>346</v>
      </c>
      <c r="AG216" t="s">
        <v>462</v>
      </c>
      <c r="AH216">
        <v>0</v>
      </c>
      <c r="AI216">
        <v>299</v>
      </c>
      <c r="AJ216">
        <v>20</v>
      </c>
      <c r="AK216">
        <v>796</v>
      </c>
      <c r="AL216">
        <v>1.21</v>
      </c>
    </row>
    <row r="217" spans="1:38" x14ac:dyDescent="0.3">
      <c r="A217" t="s">
        <v>341</v>
      </c>
      <c r="B217">
        <v>115928</v>
      </c>
      <c r="C217">
        <v>2</v>
      </c>
      <c r="D217" t="s">
        <v>458</v>
      </c>
      <c r="E217" t="s">
        <v>459</v>
      </c>
      <c r="F217">
        <v>659</v>
      </c>
      <c r="G217">
        <v>32.75</v>
      </c>
      <c r="H217">
        <v>108.27</v>
      </c>
      <c r="I217">
        <v>25.67</v>
      </c>
      <c r="J217">
        <v>84.87</v>
      </c>
      <c r="K217">
        <v>162</v>
      </c>
      <c r="T217">
        <v>3</v>
      </c>
      <c r="U217">
        <v>2</v>
      </c>
      <c r="V217" t="s">
        <v>83</v>
      </c>
      <c r="W217" t="s">
        <v>463</v>
      </c>
      <c r="X217">
        <v>35</v>
      </c>
      <c r="Y217">
        <v>13</v>
      </c>
      <c r="Z217" t="s">
        <v>460</v>
      </c>
      <c r="AA217" t="s">
        <v>461</v>
      </c>
      <c r="AB217" t="s">
        <v>77</v>
      </c>
      <c r="AC217" t="s">
        <v>78</v>
      </c>
      <c r="AD217" t="s">
        <v>346</v>
      </c>
      <c r="AG217" t="s">
        <v>462</v>
      </c>
      <c r="AH217">
        <v>0</v>
      </c>
      <c r="AI217">
        <v>299</v>
      </c>
      <c r="AJ217">
        <v>20</v>
      </c>
      <c r="AK217">
        <v>796</v>
      </c>
      <c r="AL217">
        <v>1.21</v>
      </c>
    </row>
    <row r="218" spans="1:38" x14ac:dyDescent="0.3">
      <c r="A218" t="s">
        <v>341</v>
      </c>
      <c r="B218">
        <v>115928</v>
      </c>
      <c r="C218">
        <v>3</v>
      </c>
      <c r="D218" t="s">
        <v>458</v>
      </c>
      <c r="E218" t="s">
        <v>459</v>
      </c>
      <c r="F218">
        <v>659</v>
      </c>
      <c r="G218">
        <v>32.93</v>
      </c>
      <c r="H218">
        <v>108.88</v>
      </c>
      <c r="I218">
        <v>25.66</v>
      </c>
      <c r="J218">
        <v>84.84</v>
      </c>
      <c r="K218">
        <v>136</v>
      </c>
      <c r="T218">
        <v>3</v>
      </c>
      <c r="U218">
        <v>2</v>
      </c>
      <c r="V218" t="s">
        <v>83</v>
      </c>
      <c r="W218" t="s">
        <v>464</v>
      </c>
      <c r="X218">
        <v>35</v>
      </c>
      <c r="Y218">
        <v>13</v>
      </c>
      <c r="Z218" t="s">
        <v>460</v>
      </c>
      <c r="AA218" t="s">
        <v>461</v>
      </c>
      <c r="AB218" t="s">
        <v>77</v>
      </c>
      <c r="AC218" t="s">
        <v>78</v>
      </c>
      <c r="AD218" t="s">
        <v>346</v>
      </c>
      <c r="AG218" t="s">
        <v>462</v>
      </c>
      <c r="AH218">
        <v>0</v>
      </c>
      <c r="AI218">
        <v>299</v>
      </c>
      <c r="AJ218">
        <v>20</v>
      </c>
      <c r="AK218">
        <v>796</v>
      </c>
      <c r="AL218">
        <v>1.21</v>
      </c>
    </row>
    <row r="219" spans="1:38" x14ac:dyDescent="0.3">
      <c r="A219" t="s">
        <v>341</v>
      </c>
      <c r="B219">
        <v>115928</v>
      </c>
      <c r="C219">
        <v>4</v>
      </c>
      <c r="D219" t="s">
        <v>458</v>
      </c>
      <c r="E219" t="s">
        <v>459</v>
      </c>
      <c r="F219">
        <v>659</v>
      </c>
      <c r="G219">
        <v>32.93</v>
      </c>
      <c r="H219">
        <v>108.89</v>
      </c>
      <c r="I219">
        <v>25.6</v>
      </c>
      <c r="J219">
        <v>84.66</v>
      </c>
      <c r="K219">
        <v>128</v>
      </c>
      <c r="T219">
        <v>3</v>
      </c>
      <c r="U219">
        <v>2</v>
      </c>
      <c r="V219" t="s">
        <v>83</v>
      </c>
      <c r="W219" t="s">
        <v>465</v>
      </c>
      <c r="X219">
        <v>35</v>
      </c>
      <c r="Y219">
        <v>13</v>
      </c>
      <c r="Z219" t="s">
        <v>460</v>
      </c>
      <c r="AA219" t="s">
        <v>461</v>
      </c>
      <c r="AB219" t="s">
        <v>77</v>
      </c>
      <c r="AC219" t="s">
        <v>78</v>
      </c>
      <c r="AD219" t="s">
        <v>346</v>
      </c>
      <c r="AG219" t="s">
        <v>462</v>
      </c>
      <c r="AH219">
        <v>0</v>
      </c>
      <c r="AI219">
        <v>299</v>
      </c>
      <c r="AJ219">
        <v>20</v>
      </c>
      <c r="AK219">
        <v>796</v>
      </c>
      <c r="AL219">
        <v>1.21</v>
      </c>
    </row>
    <row r="220" spans="1:38" x14ac:dyDescent="0.3">
      <c r="A220" t="s">
        <v>341</v>
      </c>
      <c r="B220">
        <v>115928</v>
      </c>
      <c r="C220">
        <v>5</v>
      </c>
      <c r="D220" t="s">
        <v>458</v>
      </c>
      <c r="E220" t="s">
        <v>459</v>
      </c>
      <c r="F220">
        <v>659</v>
      </c>
      <c r="G220">
        <v>32.950000000000003</v>
      </c>
      <c r="H220">
        <v>108.93</v>
      </c>
      <c r="I220">
        <v>25.67</v>
      </c>
      <c r="J220">
        <v>84.86</v>
      </c>
      <c r="K220">
        <v>38</v>
      </c>
      <c r="T220">
        <v>3</v>
      </c>
      <c r="U220">
        <v>2</v>
      </c>
      <c r="V220" t="s">
        <v>83</v>
      </c>
      <c r="W220" t="s">
        <v>466</v>
      </c>
      <c r="X220">
        <v>35</v>
      </c>
      <c r="Y220">
        <v>13</v>
      </c>
      <c r="Z220" t="s">
        <v>460</v>
      </c>
      <c r="AA220" t="s">
        <v>461</v>
      </c>
      <c r="AB220" t="s">
        <v>77</v>
      </c>
      <c r="AC220" t="s">
        <v>78</v>
      </c>
      <c r="AD220" t="s">
        <v>346</v>
      </c>
      <c r="AG220" t="s">
        <v>462</v>
      </c>
      <c r="AH220">
        <v>0</v>
      </c>
      <c r="AI220">
        <v>299</v>
      </c>
      <c r="AJ220">
        <v>20</v>
      </c>
      <c r="AK220">
        <v>796</v>
      </c>
      <c r="AL220">
        <v>1.21</v>
      </c>
    </row>
    <row r="221" spans="1:38" x14ac:dyDescent="0.3">
      <c r="A221" t="s">
        <v>341</v>
      </c>
      <c r="B221">
        <v>1851</v>
      </c>
      <c r="C221">
        <v>1</v>
      </c>
      <c r="D221" t="s">
        <v>467</v>
      </c>
      <c r="E221" t="s">
        <v>468</v>
      </c>
      <c r="F221">
        <v>582</v>
      </c>
      <c r="G221">
        <v>13.59</v>
      </c>
      <c r="H221">
        <v>44.94</v>
      </c>
      <c r="I221">
        <v>9.52</v>
      </c>
      <c r="J221">
        <v>31.5</v>
      </c>
      <c r="K221">
        <v>76</v>
      </c>
      <c r="T221">
        <v>1</v>
      </c>
      <c r="U221">
        <v>1</v>
      </c>
      <c r="V221" t="s">
        <v>74</v>
      </c>
      <c r="W221">
        <v>44</v>
      </c>
      <c r="X221">
        <v>19</v>
      </c>
      <c r="Y221">
        <v>16</v>
      </c>
      <c r="Z221" t="s">
        <v>469</v>
      </c>
      <c r="AA221" t="s">
        <v>470</v>
      </c>
      <c r="AB221" t="s">
        <v>77</v>
      </c>
      <c r="AC221" t="s">
        <v>78</v>
      </c>
      <c r="AD221" t="s">
        <v>346</v>
      </c>
      <c r="AG221" t="s">
        <v>471</v>
      </c>
      <c r="AH221">
        <v>0</v>
      </c>
      <c r="AI221">
        <v>248</v>
      </c>
      <c r="AJ221">
        <v>19</v>
      </c>
      <c r="AK221">
        <v>512</v>
      </c>
      <c r="AL221">
        <v>0.88</v>
      </c>
    </row>
    <row r="222" spans="1:38" x14ac:dyDescent="0.3">
      <c r="A222" t="s">
        <v>341</v>
      </c>
      <c r="B222">
        <v>1851</v>
      </c>
      <c r="C222">
        <v>2</v>
      </c>
      <c r="D222" t="s">
        <v>467</v>
      </c>
      <c r="E222" t="s">
        <v>468</v>
      </c>
      <c r="F222">
        <v>582</v>
      </c>
      <c r="G222">
        <v>23.03</v>
      </c>
      <c r="H222">
        <v>76.16</v>
      </c>
      <c r="I222">
        <v>18.14</v>
      </c>
      <c r="J222">
        <v>59.98</v>
      </c>
      <c r="K222">
        <v>410</v>
      </c>
      <c r="T222">
        <v>3</v>
      </c>
      <c r="U222">
        <v>1</v>
      </c>
      <c r="V222" t="s">
        <v>83</v>
      </c>
      <c r="W222">
        <v>76</v>
      </c>
      <c r="X222">
        <v>19</v>
      </c>
      <c r="Y222">
        <v>16</v>
      </c>
      <c r="Z222" t="s">
        <v>469</v>
      </c>
      <c r="AA222" t="s">
        <v>470</v>
      </c>
      <c r="AB222" t="s">
        <v>77</v>
      </c>
      <c r="AC222" t="s">
        <v>78</v>
      </c>
      <c r="AD222" t="s">
        <v>346</v>
      </c>
      <c r="AG222" t="s">
        <v>471</v>
      </c>
      <c r="AH222">
        <v>0</v>
      </c>
      <c r="AI222">
        <v>248</v>
      </c>
      <c r="AJ222">
        <v>19</v>
      </c>
      <c r="AK222">
        <v>512</v>
      </c>
      <c r="AL222">
        <v>0.88</v>
      </c>
    </row>
    <row r="223" spans="1:38" x14ac:dyDescent="0.3">
      <c r="A223" t="s">
        <v>341</v>
      </c>
      <c r="B223">
        <v>1851</v>
      </c>
      <c r="C223">
        <v>3</v>
      </c>
      <c r="D223" t="s">
        <v>467</v>
      </c>
      <c r="E223" t="s">
        <v>468</v>
      </c>
      <c r="F223">
        <v>582</v>
      </c>
      <c r="G223">
        <v>32.64</v>
      </c>
      <c r="H223">
        <v>107.92</v>
      </c>
      <c r="I223">
        <v>25.7</v>
      </c>
      <c r="J223">
        <v>84.99</v>
      </c>
      <c r="K223">
        <v>96</v>
      </c>
      <c r="T223">
        <v>3</v>
      </c>
      <c r="U223">
        <v>2</v>
      </c>
      <c r="V223" t="s">
        <v>83</v>
      </c>
      <c r="W223">
        <v>107</v>
      </c>
      <c r="X223">
        <v>19</v>
      </c>
      <c r="Y223">
        <v>16</v>
      </c>
      <c r="Z223" t="s">
        <v>469</v>
      </c>
      <c r="AA223" t="s">
        <v>470</v>
      </c>
      <c r="AB223" t="s">
        <v>77</v>
      </c>
      <c r="AC223" t="s">
        <v>78</v>
      </c>
      <c r="AD223" t="s">
        <v>346</v>
      </c>
      <c r="AG223" t="s">
        <v>471</v>
      </c>
      <c r="AH223">
        <v>0</v>
      </c>
      <c r="AI223">
        <v>248</v>
      </c>
      <c r="AJ223">
        <v>19</v>
      </c>
      <c r="AK223">
        <v>512</v>
      </c>
      <c r="AL223">
        <v>0.88</v>
      </c>
    </row>
    <row r="224" spans="1:38" x14ac:dyDescent="0.3">
      <c r="A224" t="s">
        <v>341</v>
      </c>
      <c r="B224">
        <v>2736</v>
      </c>
      <c r="C224">
        <v>1</v>
      </c>
      <c r="D224" t="s">
        <v>472</v>
      </c>
      <c r="E224" t="s">
        <v>473</v>
      </c>
      <c r="F224">
        <v>324</v>
      </c>
      <c r="G224">
        <v>33.03</v>
      </c>
      <c r="H224">
        <v>109.21</v>
      </c>
      <c r="I224">
        <v>25.71</v>
      </c>
      <c r="J224">
        <v>85</v>
      </c>
      <c r="K224">
        <v>168</v>
      </c>
      <c r="T224">
        <v>3</v>
      </c>
      <c r="U224">
        <v>2</v>
      </c>
      <c r="V224" t="s">
        <v>83</v>
      </c>
      <c r="W224">
        <v>109</v>
      </c>
      <c r="X224">
        <v>21</v>
      </c>
      <c r="Y224">
        <v>16</v>
      </c>
      <c r="Z224" t="s">
        <v>474</v>
      </c>
      <c r="AA224" t="s">
        <v>475</v>
      </c>
      <c r="AB224" t="s">
        <v>77</v>
      </c>
      <c r="AC224" t="s">
        <v>78</v>
      </c>
      <c r="AD224" t="s">
        <v>346</v>
      </c>
      <c r="AG224" t="s">
        <v>476</v>
      </c>
      <c r="AH224">
        <v>0</v>
      </c>
      <c r="AI224">
        <v>249</v>
      </c>
      <c r="AJ224">
        <v>20</v>
      </c>
      <c r="AK224">
        <v>436</v>
      </c>
      <c r="AL224">
        <v>1.35</v>
      </c>
    </row>
    <row r="225" spans="1:38" x14ac:dyDescent="0.3">
      <c r="A225" t="s">
        <v>341</v>
      </c>
      <c r="B225">
        <v>2736</v>
      </c>
      <c r="C225">
        <v>2</v>
      </c>
      <c r="D225" t="s">
        <v>472</v>
      </c>
      <c r="E225" t="s">
        <v>473</v>
      </c>
      <c r="F225">
        <v>324</v>
      </c>
      <c r="G225">
        <v>38.380000000000003</v>
      </c>
      <c r="H225">
        <v>126.89</v>
      </c>
      <c r="I225">
        <v>30.63</v>
      </c>
      <c r="J225">
        <v>101.27</v>
      </c>
      <c r="K225">
        <v>80</v>
      </c>
      <c r="T225">
        <v>3</v>
      </c>
      <c r="U225">
        <v>2</v>
      </c>
      <c r="V225" t="s">
        <v>83</v>
      </c>
      <c r="W225">
        <v>126</v>
      </c>
      <c r="X225">
        <v>21</v>
      </c>
      <c r="Y225">
        <v>16</v>
      </c>
      <c r="Z225" t="s">
        <v>474</v>
      </c>
      <c r="AA225" t="s">
        <v>475</v>
      </c>
      <c r="AB225" t="s">
        <v>77</v>
      </c>
      <c r="AC225" t="s">
        <v>78</v>
      </c>
      <c r="AD225" t="s">
        <v>346</v>
      </c>
      <c r="AG225" t="s">
        <v>476</v>
      </c>
      <c r="AH225">
        <v>0</v>
      </c>
      <c r="AI225">
        <v>249</v>
      </c>
      <c r="AJ225">
        <v>20</v>
      </c>
      <c r="AK225">
        <v>436</v>
      </c>
      <c r="AL225">
        <v>1.35</v>
      </c>
    </row>
    <row r="226" spans="1:38" x14ac:dyDescent="0.3">
      <c r="A226" t="s">
        <v>341</v>
      </c>
      <c r="B226">
        <v>2736</v>
      </c>
      <c r="C226">
        <v>3</v>
      </c>
      <c r="D226" t="s">
        <v>472</v>
      </c>
      <c r="E226" t="s">
        <v>473</v>
      </c>
      <c r="F226">
        <v>324</v>
      </c>
      <c r="G226">
        <v>48.83</v>
      </c>
      <c r="H226">
        <v>161.44999999999999</v>
      </c>
      <c r="I226">
        <v>40.700000000000003</v>
      </c>
      <c r="J226">
        <v>134.55000000000001</v>
      </c>
      <c r="K226">
        <v>76</v>
      </c>
      <c r="T226">
        <v>4</v>
      </c>
      <c r="U226">
        <v>2</v>
      </c>
      <c r="V226" t="s">
        <v>83</v>
      </c>
      <c r="W226">
        <v>161</v>
      </c>
      <c r="X226">
        <v>21</v>
      </c>
      <c r="Y226">
        <v>16</v>
      </c>
      <c r="Z226" t="s">
        <v>474</v>
      </c>
      <c r="AA226" t="s">
        <v>475</v>
      </c>
      <c r="AB226" t="s">
        <v>77</v>
      </c>
      <c r="AC226" t="s">
        <v>78</v>
      </c>
      <c r="AD226" t="s">
        <v>346</v>
      </c>
      <c r="AG226" t="s">
        <v>476</v>
      </c>
      <c r="AH226">
        <v>0</v>
      </c>
      <c r="AI226">
        <v>249</v>
      </c>
      <c r="AJ226">
        <v>20</v>
      </c>
      <c r="AK226">
        <v>436</v>
      </c>
      <c r="AL226">
        <v>1.35</v>
      </c>
    </row>
    <row r="227" spans="1:38" x14ac:dyDescent="0.3">
      <c r="A227" t="s">
        <v>341</v>
      </c>
      <c r="B227">
        <v>120092</v>
      </c>
      <c r="C227">
        <v>1</v>
      </c>
      <c r="D227" t="s">
        <v>477</v>
      </c>
      <c r="E227" t="s">
        <v>478</v>
      </c>
      <c r="F227">
        <v>1382</v>
      </c>
      <c r="G227">
        <v>16.54</v>
      </c>
      <c r="H227">
        <v>54.68</v>
      </c>
      <c r="I227">
        <v>12.09</v>
      </c>
      <c r="J227">
        <v>39.97</v>
      </c>
      <c r="K227">
        <v>105</v>
      </c>
      <c r="T227">
        <v>2</v>
      </c>
      <c r="U227">
        <v>1</v>
      </c>
      <c r="V227" t="s">
        <v>83</v>
      </c>
      <c r="W227" t="s">
        <v>175</v>
      </c>
      <c r="X227">
        <v>24</v>
      </c>
      <c r="Y227">
        <v>10</v>
      </c>
      <c r="Z227" t="s">
        <v>479</v>
      </c>
      <c r="AA227" t="s">
        <v>480</v>
      </c>
      <c r="AB227" t="s">
        <v>77</v>
      </c>
      <c r="AC227" t="s">
        <v>78</v>
      </c>
      <c r="AD227" t="s">
        <v>346</v>
      </c>
      <c r="AG227" t="s">
        <v>481</v>
      </c>
      <c r="AH227">
        <v>70</v>
      </c>
      <c r="AI227">
        <v>239</v>
      </c>
      <c r="AJ227">
        <v>19</v>
      </c>
      <c r="AK227">
        <v>1559</v>
      </c>
      <c r="AL227">
        <v>1.1299999999999999</v>
      </c>
    </row>
    <row r="228" spans="1:38" x14ac:dyDescent="0.3">
      <c r="A228" t="s">
        <v>341</v>
      </c>
      <c r="B228">
        <v>120092</v>
      </c>
      <c r="C228">
        <v>2</v>
      </c>
      <c r="D228" t="s">
        <v>477</v>
      </c>
      <c r="E228" t="s">
        <v>478</v>
      </c>
      <c r="F228">
        <v>1382</v>
      </c>
      <c r="G228">
        <v>24.46</v>
      </c>
      <c r="H228">
        <v>80.88</v>
      </c>
      <c r="I228">
        <v>18.100000000000001</v>
      </c>
      <c r="J228">
        <v>59.84</v>
      </c>
      <c r="K228">
        <v>342</v>
      </c>
      <c r="T228">
        <v>3</v>
      </c>
      <c r="U228">
        <v>2</v>
      </c>
      <c r="V228" t="s">
        <v>83</v>
      </c>
      <c r="W228" t="s">
        <v>482</v>
      </c>
      <c r="X228">
        <v>24</v>
      </c>
      <c r="Y228">
        <v>10</v>
      </c>
      <c r="Z228" t="s">
        <v>479</v>
      </c>
      <c r="AA228" t="s">
        <v>480</v>
      </c>
      <c r="AB228" t="s">
        <v>77</v>
      </c>
      <c r="AC228" t="s">
        <v>78</v>
      </c>
      <c r="AD228" t="s">
        <v>346</v>
      </c>
      <c r="AG228" t="s">
        <v>481</v>
      </c>
      <c r="AH228">
        <v>70</v>
      </c>
      <c r="AI228">
        <v>239</v>
      </c>
      <c r="AJ228">
        <v>19</v>
      </c>
      <c r="AK228">
        <v>1559</v>
      </c>
      <c r="AL228">
        <v>1.1299999999999999</v>
      </c>
    </row>
    <row r="229" spans="1:38" x14ac:dyDescent="0.3">
      <c r="A229" t="s">
        <v>341</v>
      </c>
      <c r="B229">
        <v>120092</v>
      </c>
      <c r="C229">
        <v>3</v>
      </c>
      <c r="D229" t="s">
        <v>477</v>
      </c>
      <c r="E229" t="s">
        <v>478</v>
      </c>
      <c r="F229">
        <v>1382</v>
      </c>
      <c r="G229">
        <v>24.54</v>
      </c>
      <c r="H229">
        <v>81.150000000000006</v>
      </c>
      <c r="I229">
        <v>18.11</v>
      </c>
      <c r="J229">
        <v>59.9</v>
      </c>
      <c r="K229">
        <v>90</v>
      </c>
      <c r="T229">
        <v>3</v>
      </c>
      <c r="U229">
        <v>2</v>
      </c>
      <c r="V229" t="s">
        <v>83</v>
      </c>
      <c r="W229" t="s">
        <v>483</v>
      </c>
      <c r="X229">
        <v>24</v>
      </c>
      <c r="Y229">
        <v>10</v>
      </c>
      <c r="Z229" t="s">
        <v>479</v>
      </c>
      <c r="AA229" t="s">
        <v>480</v>
      </c>
      <c r="AB229" t="s">
        <v>77</v>
      </c>
      <c r="AC229" t="s">
        <v>78</v>
      </c>
      <c r="AD229" t="s">
        <v>346</v>
      </c>
      <c r="AG229" t="s">
        <v>481</v>
      </c>
      <c r="AH229">
        <v>70</v>
      </c>
      <c r="AI229">
        <v>239</v>
      </c>
      <c r="AJ229">
        <v>19</v>
      </c>
      <c r="AK229">
        <v>1559</v>
      </c>
      <c r="AL229">
        <v>1.1299999999999999</v>
      </c>
    </row>
    <row r="230" spans="1:38" x14ac:dyDescent="0.3">
      <c r="A230" t="s">
        <v>341</v>
      </c>
      <c r="B230">
        <v>120092</v>
      </c>
      <c r="C230">
        <v>4</v>
      </c>
      <c r="D230" t="s">
        <v>477</v>
      </c>
      <c r="E230" t="s">
        <v>478</v>
      </c>
      <c r="F230">
        <v>1382</v>
      </c>
      <c r="G230">
        <v>24.72</v>
      </c>
      <c r="H230">
        <v>81.739999999999995</v>
      </c>
      <c r="I230">
        <v>18.09</v>
      </c>
      <c r="J230">
        <v>59.81</v>
      </c>
      <c r="K230">
        <v>86</v>
      </c>
      <c r="T230">
        <v>3</v>
      </c>
      <c r="U230">
        <v>2</v>
      </c>
      <c r="V230" t="s">
        <v>83</v>
      </c>
      <c r="W230" t="s">
        <v>484</v>
      </c>
      <c r="X230">
        <v>24</v>
      </c>
      <c r="Y230">
        <v>10</v>
      </c>
      <c r="Z230" t="s">
        <v>479</v>
      </c>
      <c r="AA230" t="s">
        <v>480</v>
      </c>
      <c r="AB230" t="s">
        <v>77</v>
      </c>
      <c r="AC230" t="s">
        <v>78</v>
      </c>
      <c r="AD230" t="s">
        <v>346</v>
      </c>
      <c r="AG230" t="s">
        <v>481</v>
      </c>
      <c r="AH230">
        <v>70</v>
      </c>
      <c r="AI230">
        <v>239</v>
      </c>
      <c r="AJ230">
        <v>19</v>
      </c>
      <c r="AK230">
        <v>1559</v>
      </c>
      <c r="AL230">
        <v>1.1299999999999999</v>
      </c>
    </row>
    <row r="231" spans="1:38" x14ac:dyDescent="0.3">
      <c r="A231" t="s">
        <v>341</v>
      </c>
      <c r="B231">
        <v>120092</v>
      </c>
      <c r="C231">
        <v>5</v>
      </c>
      <c r="D231" t="s">
        <v>477</v>
      </c>
      <c r="E231" t="s">
        <v>478</v>
      </c>
      <c r="F231">
        <v>1382</v>
      </c>
      <c r="G231">
        <v>24.7</v>
      </c>
      <c r="H231">
        <v>81.66</v>
      </c>
      <c r="I231">
        <v>18.09</v>
      </c>
      <c r="J231">
        <v>59.81</v>
      </c>
      <c r="K231">
        <v>54</v>
      </c>
      <c r="T231">
        <v>3</v>
      </c>
      <c r="U231">
        <v>2</v>
      </c>
      <c r="V231" t="s">
        <v>83</v>
      </c>
      <c r="W231" t="s">
        <v>485</v>
      </c>
      <c r="X231">
        <v>24</v>
      </c>
      <c r="Y231">
        <v>10</v>
      </c>
      <c r="Z231" t="s">
        <v>479</v>
      </c>
      <c r="AA231" t="s">
        <v>480</v>
      </c>
      <c r="AB231" t="s">
        <v>77</v>
      </c>
      <c r="AC231" t="s">
        <v>78</v>
      </c>
      <c r="AD231" t="s">
        <v>346</v>
      </c>
      <c r="AG231" t="s">
        <v>481</v>
      </c>
      <c r="AH231">
        <v>70</v>
      </c>
      <c r="AI231">
        <v>239</v>
      </c>
      <c r="AJ231">
        <v>19</v>
      </c>
      <c r="AK231">
        <v>1559</v>
      </c>
      <c r="AL231">
        <v>1.1299999999999999</v>
      </c>
    </row>
    <row r="232" spans="1:38" x14ac:dyDescent="0.3">
      <c r="A232" t="s">
        <v>341</v>
      </c>
      <c r="B232">
        <v>120092</v>
      </c>
      <c r="C232">
        <v>6</v>
      </c>
      <c r="D232" t="s">
        <v>477</v>
      </c>
      <c r="E232" t="s">
        <v>478</v>
      </c>
      <c r="F232">
        <v>1382</v>
      </c>
      <c r="G232">
        <v>34.369999999999997</v>
      </c>
      <c r="H232">
        <v>113.63</v>
      </c>
      <c r="I232">
        <v>25.67</v>
      </c>
      <c r="J232">
        <v>84.87</v>
      </c>
      <c r="K232">
        <v>66</v>
      </c>
      <c r="T232">
        <v>3</v>
      </c>
      <c r="U232">
        <v>2</v>
      </c>
      <c r="V232" t="s">
        <v>83</v>
      </c>
      <c r="W232" t="s">
        <v>340</v>
      </c>
      <c r="X232">
        <v>24</v>
      </c>
      <c r="Y232">
        <v>10</v>
      </c>
      <c r="Z232" t="s">
        <v>479</v>
      </c>
      <c r="AA232" t="s">
        <v>480</v>
      </c>
      <c r="AB232" t="s">
        <v>77</v>
      </c>
      <c r="AC232" t="s">
        <v>78</v>
      </c>
      <c r="AD232" t="s">
        <v>346</v>
      </c>
      <c r="AG232" t="s">
        <v>481</v>
      </c>
      <c r="AH232">
        <v>70</v>
      </c>
      <c r="AI232">
        <v>239</v>
      </c>
      <c r="AJ232">
        <v>19</v>
      </c>
      <c r="AK232">
        <v>1559</v>
      </c>
      <c r="AL232">
        <v>1.1299999999999999</v>
      </c>
    </row>
    <row r="233" spans="1:38" x14ac:dyDescent="0.3">
      <c r="A233" t="s">
        <v>341</v>
      </c>
      <c r="B233">
        <v>120092</v>
      </c>
      <c r="C233">
        <v>7</v>
      </c>
      <c r="D233" t="s">
        <v>477</v>
      </c>
      <c r="E233" t="s">
        <v>478</v>
      </c>
      <c r="F233">
        <v>1382</v>
      </c>
      <c r="G233">
        <v>34.57</v>
      </c>
      <c r="H233">
        <v>114.31</v>
      </c>
      <c r="I233">
        <v>25.69</v>
      </c>
      <c r="J233">
        <v>84.94</v>
      </c>
      <c r="K233">
        <v>376</v>
      </c>
      <c r="T233">
        <v>3</v>
      </c>
      <c r="U233">
        <v>2</v>
      </c>
      <c r="V233" t="s">
        <v>83</v>
      </c>
      <c r="W233" t="s">
        <v>334</v>
      </c>
      <c r="X233">
        <v>24</v>
      </c>
      <c r="Y233">
        <v>10</v>
      </c>
      <c r="Z233" t="s">
        <v>479</v>
      </c>
      <c r="AA233" t="s">
        <v>480</v>
      </c>
      <c r="AB233" t="s">
        <v>77</v>
      </c>
      <c r="AC233" t="s">
        <v>78</v>
      </c>
      <c r="AD233" t="s">
        <v>346</v>
      </c>
      <c r="AG233" t="s">
        <v>481</v>
      </c>
      <c r="AH233">
        <v>70</v>
      </c>
      <c r="AI233">
        <v>239</v>
      </c>
      <c r="AJ233">
        <v>19</v>
      </c>
      <c r="AK233">
        <v>1559</v>
      </c>
      <c r="AL233">
        <v>1.1299999999999999</v>
      </c>
    </row>
    <row r="234" spans="1:38" x14ac:dyDescent="0.3">
      <c r="A234" t="s">
        <v>341</v>
      </c>
      <c r="B234">
        <v>120092</v>
      </c>
      <c r="C234">
        <v>8</v>
      </c>
      <c r="D234" t="s">
        <v>477</v>
      </c>
      <c r="E234" t="s">
        <v>478</v>
      </c>
      <c r="F234">
        <v>1382</v>
      </c>
      <c r="G234">
        <v>34.69</v>
      </c>
      <c r="H234">
        <v>114.7</v>
      </c>
      <c r="I234">
        <v>25.66</v>
      </c>
      <c r="J234">
        <v>84.83</v>
      </c>
      <c r="K234">
        <v>117</v>
      </c>
      <c r="T234">
        <v>3</v>
      </c>
      <c r="U234">
        <v>2</v>
      </c>
      <c r="V234" t="s">
        <v>83</v>
      </c>
      <c r="W234" t="s">
        <v>402</v>
      </c>
      <c r="X234">
        <v>24</v>
      </c>
      <c r="Y234">
        <v>10</v>
      </c>
      <c r="Z234" t="s">
        <v>479</v>
      </c>
      <c r="AA234" t="s">
        <v>480</v>
      </c>
      <c r="AB234" t="s">
        <v>77</v>
      </c>
      <c r="AC234" t="s">
        <v>78</v>
      </c>
      <c r="AD234" t="s">
        <v>346</v>
      </c>
      <c r="AG234" t="s">
        <v>481</v>
      </c>
      <c r="AH234">
        <v>70</v>
      </c>
      <c r="AI234">
        <v>239</v>
      </c>
      <c r="AJ234">
        <v>19</v>
      </c>
      <c r="AK234">
        <v>1559</v>
      </c>
      <c r="AL234">
        <v>1.1299999999999999</v>
      </c>
    </row>
    <row r="235" spans="1:38" x14ac:dyDescent="0.3">
      <c r="A235" t="s">
        <v>341</v>
      </c>
      <c r="B235">
        <v>120092</v>
      </c>
      <c r="C235">
        <v>9</v>
      </c>
      <c r="D235" t="s">
        <v>477</v>
      </c>
      <c r="E235" t="s">
        <v>478</v>
      </c>
      <c r="F235">
        <v>1382</v>
      </c>
      <c r="G235">
        <v>34.79</v>
      </c>
      <c r="H235">
        <v>115.04</v>
      </c>
      <c r="I235">
        <v>25.68</v>
      </c>
      <c r="J235">
        <v>84.92</v>
      </c>
      <c r="K235">
        <v>76</v>
      </c>
      <c r="T235">
        <v>3</v>
      </c>
      <c r="U235">
        <v>2</v>
      </c>
      <c r="V235" t="s">
        <v>83</v>
      </c>
      <c r="W235" t="s">
        <v>486</v>
      </c>
      <c r="X235">
        <v>24</v>
      </c>
      <c r="Y235">
        <v>10</v>
      </c>
      <c r="Z235" t="s">
        <v>479</v>
      </c>
      <c r="AA235" t="s">
        <v>480</v>
      </c>
      <c r="AB235" t="s">
        <v>77</v>
      </c>
      <c r="AC235" t="s">
        <v>78</v>
      </c>
      <c r="AD235" t="s">
        <v>346</v>
      </c>
      <c r="AG235" t="s">
        <v>481</v>
      </c>
      <c r="AH235">
        <v>70</v>
      </c>
      <c r="AI235">
        <v>239</v>
      </c>
      <c r="AJ235">
        <v>19</v>
      </c>
      <c r="AK235">
        <v>1559</v>
      </c>
      <c r="AL235">
        <v>1.1299999999999999</v>
      </c>
    </row>
    <row r="236" spans="1:38" x14ac:dyDescent="0.3">
      <c r="A236" t="s">
        <v>487</v>
      </c>
      <c r="B236">
        <v>2738</v>
      </c>
      <c r="C236">
        <v>1</v>
      </c>
      <c r="D236" t="s">
        <v>488</v>
      </c>
      <c r="E236" t="s">
        <v>489</v>
      </c>
      <c r="F236">
        <v>798</v>
      </c>
      <c r="G236">
        <v>24.52</v>
      </c>
      <c r="H236">
        <v>81.08</v>
      </c>
      <c r="I236">
        <v>17.95</v>
      </c>
      <c r="J236">
        <v>59.34</v>
      </c>
      <c r="K236">
        <v>325</v>
      </c>
      <c r="T236">
        <v>3</v>
      </c>
      <c r="U236">
        <v>1</v>
      </c>
      <c r="V236" t="s">
        <v>74</v>
      </c>
      <c r="W236">
        <v>81</v>
      </c>
      <c r="X236">
        <v>20</v>
      </c>
      <c r="Y236">
        <v>9</v>
      </c>
      <c r="Z236" t="s">
        <v>490</v>
      </c>
      <c r="AA236" t="s">
        <v>491</v>
      </c>
      <c r="AB236" t="s">
        <v>77</v>
      </c>
      <c r="AC236" t="s">
        <v>78</v>
      </c>
      <c r="AD236" t="s">
        <v>492</v>
      </c>
      <c r="AG236" t="s">
        <v>493</v>
      </c>
      <c r="AH236">
        <v>0</v>
      </c>
      <c r="AI236">
        <v>291</v>
      </c>
      <c r="AJ236">
        <v>21</v>
      </c>
      <c r="AK236">
        <v>732</v>
      </c>
      <c r="AL236">
        <v>0.92</v>
      </c>
    </row>
    <row r="237" spans="1:38" x14ac:dyDescent="0.3">
      <c r="A237" t="s">
        <v>487</v>
      </c>
      <c r="B237">
        <v>2738</v>
      </c>
      <c r="C237">
        <v>2</v>
      </c>
      <c r="D237" t="s">
        <v>488</v>
      </c>
      <c r="E237" t="s">
        <v>489</v>
      </c>
      <c r="F237">
        <v>798</v>
      </c>
      <c r="G237">
        <v>31.64</v>
      </c>
      <c r="H237">
        <v>104.61</v>
      </c>
      <c r="I237">
        <v>25.7</v>
      </c>
      <c r="J237">
        <v>84.99</v>
      </c>
      <c r="K237">
        <v>381</v>
      </c>
      <c r="T237">
        <v>3</v>
      </c>
      <c r="U237">
        <v>2</v>
      </c>
      <c r="V237" t="s">
        <v>83</v>
      </c>
      <c r="W237" t="s">
        <v>494</v>
      </c>
      <c r="X237">
        <v>20</v>
      </c>
      <c r="Y237">
        <v>9</v>
      </c>
      <c r="Z237" t="s">
        <v>490</v>
      </c>
      <c r="AA237" t="s">
        <v>491</v>
      </c>
      <c r="AB237" t="s">
        <v>77</v>
      </c>
      <c r="AC237" t="s">
        <v>78</v>
      </c>
      <c r="AD237" t="s">
        <v>492</v>
      </c>
      <c r="AG237" t="s">
        <v>493</v>
      </c>
      <c r="AH237">
        <v>0</v>
      </c>
      <c r="AI237">
        <v>291</v>
      </c>
      <c r="AJ237">
        <v>21</v>
      </c>
      <c r="AK237">
        <v>732</v>
      </c>
      <c r="AL237">
        <v>0.92</v>
      </c>
    </row>
    <row r="238" spans="1:38" x14ac:dyDescent="0.3">
      <c r="A238" t="s">
        <v>487</v>
      </c>
      <c r="B238">
        <v>2738</v>
      </c>
      <c r="C238">
        <v>3</v>
      </c>
      <c r="D238" t="s">
        <v>488</v>
      </c>
      <c r="E238" t="s">
        <v>489</v>
      </c>
      <c r="F238">
        <v>798</v>
      </c>
      <c r="G238">
        <v>32.47</v>
      </c>
      <c r="H238">
        <v>107.34</v>
      </c>
      <c r="I238">
        <v>25.7</v>
      </c>
      <c r="J238">
        <v>84.98</v>
      </c>
      <c r="K238">
        <v>20</v>
      </c>
      <c r="T238">
        <v>3</v>
      </c>
      <c r="U238">
        <v>2</v>
      </c>
      <c r="V238" t="s">
        <v>83</v>
      </c>
      <c r="W238" t="s">
        <v>495</v>
      </c>
      <c r="X238">
        <v>20</v>
      </c>
      <c r="Y238">
        <v>9</v>
      </c>
      <c r="Z238" t="s">
        <v>490</v>
      </c>
      <c r="AA238" t="s">
        <v>491</v>
      </c>
      <c r="AB238" t="s">
        <v>77</v>
      </c>
      <c r="AC238" t="s">
        <v>78</v>
      </c>
      <c r="AD238" t="s">
        <v>492</v>
      </c>
      <c r="AG238" t="s">
        <v>493</v>
      </c>
      <c r="AH238">
        <v>0</v>
      </c>
      <c r="AI238">
        <v>291</v>
      </c>
      <c r="AJ238">
        <v>21</v>
      </c>
      <c r="AK238">
        <v>732</v>
      </c>
      <c r="AL238">
        <v>0.92</v>
      </c>
    </row>
    <row r="239" spans="1:38" x14ac:dyDescent="0.3">
      <c r="A239" t="s">
        <v>487</v>
      </c>
      <c r="B239">
        <v>2738</v>
      </c>
      <c r="C239">
        <v>4</v>
      </c>
      <c r="D239" t="s">
        <v>488</v>
      </c>
      <c r="E239" t="s">
        <v>489</v>
      </c>
      <c r="F239">
        <v>798</v>
      </c>
      <c r="G239">
        <v>37.65</v>
      </c>
      <c r="H239">
        <v>124.49</v>
      </c>
      <c r="I239">
        <v>30.84</v>
      </c>
      <c r="J239">
        <v>101.98</v>
      </c>
      <c r="K239">
        <v>72</v>
      </c>
      <c r="T239">
        <v>4</v>
      </c>
      <c r="U239">
        <v>2</v>
      </c>
      <c r="V239" t="s">
        <v>83</v>
      </c>
      <c r="W239">
        <v>124</v>
      </c>
      <c r="X239">
        <v>20</v>
      </c>
      <c r="Y239">
        <v>9</v>
      </c>
      <c r="Z239" t="s">
        <v>490</v>
      </c>
      <c r="AA239" t="s">
        <v>491</v>
      </c>
      <c r="AB239" t="s">
        <v>77</v>
      </c>
      <c r="AC239" t="s">
        <v>78</v>
      </c>
      <c r="AD239" t="s">
        <v>492</v>
      </c>
      <c r="AG239" t="s">
        <v>493</v>
      </c>
      <c r="AH239">
        <v>0</v>
      </c>
      <c r="AI239">
        <v>291</v>
      </c>
      <c r="AJ239">
        <v>21</v>
      </c>
      <c r="AK239">
        <v>732</v>
      </c>
      <c r="AL239">
        <v>0.92</v>
      </c>
    </row>
    <row r="240" spans="1:38" x14ac:dyDescent="0.3">
      <c r="A240" t="s">
        <v>496</v>
      </c>
      <c r="B240">
        <v>3986</v>
      </c>
      <c r="C240">
        <v>1</v>
      </c>
      <c r="D240" t="s">
        <v>497</v>
      </c>
      <c r="E240" t="s">
        <v>498</v>
      </c>
      <c r="F240">
        <v>156</v>
      </c>
      <c r="G240">
        <v>18.61</v>
      </c>
      <c r="H240">
        <v>61.55</v>
      </c>
      <c r="I240">
        <v>14.27</v>
      </c>
      <c r="J240">
        <v>47.19</v>
      </c>
      <c r="K240">
        <v>30</v>
      </c>
      <c r="T240">
        <v>2</v>
      </c>
      <c r="U240">
        <v>1</v>
      </c>
      <c r="V240" t="s">
        <v>83</v>
      </c>
      <c r="W240" t="s">
        <v>499</v>
      </c>
      <c r="X240">
        <v>6</v>
      </c>
      <c r="Y240">
        <v>6</v>
      </c>
      <c r="Z240" t="s">
        <v>500</v>
      </c>
      <c r="AA240" t="s">
        <v>501</v>
      </c>
      <c r="AB240" t="s">
        <v>77</v>
      </c>
      <c r="AC240" t="s">
        <v>78</v>
      </c>
      <c r="AD240" t="s">
        <v>502</v>
      </c>
      <c r="AG240" t="s">
        <v>503</v>
      </c>
      <c r="AH240">
        <v>0</v>
      </c>
      <c r="AI240">
        <v>189</v>
      </c>
      <c r="AJ240">
        <v>63</v>
      </c>
      <c r="AK240">
        <v>0</v>
      </c>
      <c r="AL240">
        <v>0</v>
      </c>
    </row>
    <row r="241" spans="1:38" x14ac:dyDescent="0.3">
      <c r="A241" t="s">
        <v>496</v>
      </c>
      <c r="B241">
        <v>3986</v>
      </c>
      <c r="C241">
        <v>2</v>
      </c>
      <c r="D241" t="s">
        <v>497</v>
      </c>
      <c r="E241" t="s">
        <v>498</v>
      </c>
      <c r="F241">
        <v>156</v>
      </c>
      <c r="G241">
        <v>19.489999999999998</v>
      </c>
      <c r="H241">
        <v>64.44</v>
      </c>
      <c r="I241">
        <v>14.97</v>
      </c>
      <c r="J241">
        <v>49.5</v>
      </c>
      <c r="K241">
        <v>12</v>
      </c>
      <c r="T241">
        <v>2</v>
      </c>
      <c r="U241">
        <v>1</v>
      </c>
      <c r="V241" t="s">
        <v>83</v>
      </c>
      <c r="W241" t="s">
        <v>504</v>
      </c>
      <c r="X241">
        <v>6</v>
      </c>
      <c r="Y241">
        <v>6</v>
      </c>
      <c r="Z241" t="s">
        <v>500</v>
      </c>
      <c r="AA241" t="s">
        <v>501</v>
      </c>
      <c r="AB241" t="s">
        <v>77</v>
      </c>
      <c r="AC241" t="s">
        <v>78</v>
      </c>
      <c r="AD241" t="s">
        <v>502</v>
      </c>
      <c r="AG241" t="s">
        <v>503</v>
      </c>
      <c r="AH241">
        <v>0</v>
      </c>
      <c r="AI241">
        <v>189</v>
      </c>
      <c r="AJ241">
        <v>63</v>
      </c>
      <c r="AK241">
        <v>0</v>
      </c>
      <c r="AL241">
        <v>0</v>
      </c>
    </row>
    <row r="242" spans="1:38" x14ac:dyDescent="0.3">
      <c r="A242" t="s">
        <v>496</v>
      </c>
      <c r="B242">
        <v>3986</v>
      </c>
      <c r="C242">
        <v>3</v>
      </c>
      <c r="D242" t="s">
        <v>497</v>
      </c>
      <c r="E242" t="s">
        <v>498</v>
      </c>
      <c r="F242">
        <v>156</v>
      </c>
      <c r="G242">
        <v>19.79</v>
      </c>
      <c r="H242">
        <v>65.430000000000007</v>
      </c>
      <c r="I242">
        <v>15.28</v>
      </c>
      <c r="J242">
        <v>50.52</v>
      </c>
      <c r="K242">
        <v>66</v>
      </c>
      <c r="T242">
        <v>2</v>
      </c>
      <c r="U242">
        <v>1</v>
      </c>
      <c r="V242" t="s">
        <v>83</v>
      </c>
      <c r="W242">
        <v>65</v>
      </c>
      <c r="X242">
        <v>6</v>
      </c>
      <c r="Y242">
        <v>6</v>
      </c>
      <c r="Z242" t="s">
        <v>500</v>
      </c>
      <c r="AA242" t="s">
        <v>501</v>
      </c>
      <c r="AB242" t="s">
        <v>77</v>
      </c>
      <c r="AC242" t="s">
        <v>78</v>
      </c>
      <c r="AD242" t="s">
        <v>502</v>
      </c>
      <c r="AG242" t="s">
        <v>503</v>
      </c>
      <c r="AH242">
        <v>0</v>
      </c>
      <c r="AI242">
        <v>189</v>
      </c>
      <c r="AJ242">
        <v>63</v>
      </c>
      <c r="AK242">
        <v>0</v>
      </c>
      <c r="AL242">
        <v>0</v>
      </c>
    </row>
    <row r="243" spans="1:38" x14ac:dyDescent="0.3">
      <c r="A243" t="s">
        <v>496</v>
      </c>
      <c r="B243">
        <v>3986</v>
      </c>
      <c r="C243">
        <v>4</v>
      </c>
      <c r="D243" t="s">
        <v>497</v>
      </c>
      <c r="E243" t="s">
        <v>498</v>
      </c>
      <c r="F243">
        <v>156</v>
      </c>
      <c r="G243">
        <v>20.56</v>
      </c>
      <c r="H243">
        <v>67.97</v>
      </c>
      <c r="I243">
        <v>15.89</v>
      </c>
      <c r="J243">
        <v>52.53</v>
      </c>
      <c r="K243">
        <v>48</v>
      </c>
      <c r="T243">
        <v>2</v>
      </c>
      <c r="U243">
        <v>1</v>
      </c>
      <c r="V243" t="s">
        <v>83</v>
      </c>
      <c r="W243">
        <v>67</v>
      </c>
      <c r="X243">
        <v>6</v>
      </c>
      <c r="Y243">
        <v>6</v>
      </c>
      <c r="Z243" t="s">
        <v>500</v>
      </c>
      <c r="AA243" t="s">
        <v>501</v>
      </c>
      <c r="AB243" t="s">
        <v>77</v>
      </c>
      <c r="AC243" t="s">
        <v>78</v>
      </c>
      <c r="AD243" t="s">
        <v>502</v>
      </c>
      <c r="AG243" t="s">
        <v>503</v>
      </c>
      <c r="AH243">
        <v>0</v>
      </c>
      <c r="AI243">
        <v>189</v>
      </c>
      <c r="AJ243">
        <v>63</v>
      </c>
      <c r="AK243">
        <v>0</v>
      </c>
      <c r="AL243">
        <v>0</v>
      </c>
    </row>
    <row r="244" spans="1:38" x14ac:dyDescent="0.3">
      <c r="A244" t="s">
        <v>496</v>
      </c>
      <c r="B244">
        <v>3976</v>
      </c>
      <c r="C244">
        <v>1</v>
      </c>
      <c r="D244" t="s">
        <v>505</v>
      </c>
      <c r="E244" t="s">
        <v>506</v>
      </c>
      <c r="F244">
        <v>159</v>
      </c>
      <c r="G244">
        <v>23.85</v>
      </c>
      <c r="H244">
        <v>78.87</v>
      </c>
      <c r="I244">
        <v>16.850000000000001</v>
      </c>
      <c r="J244">
        <v>55.73</v>
      </c>
      <c r="K244">
        <v>55</v>
      </c>
      <c r="T244">
        <v>3</v>
      </c>
      <c r="U244">
        <v>2</v>
      </c>
      <c r="V244" t="s">
        <v>74</v>
      </c>
      <c r="W244" t="s">
        <v>507</v>
      </c>
      <c r="X244">
        <v>12</v>
      </c>
      <c r="Y244">
        <v>5</v>
      </c>
      <c r="Z244" t="s">
        <v>508</v>
      </c>
      <c r="AA244" t="s">
        <v>509</v>
      </c>
      <c r="AB244" t="s">
        <v>77</v>
      </c>
      <c r="AC244" t="s">
        <v>78</v>
      </c>
      <c r="AD244" t="s">
        <v>502</v>
      </c>
      <c r="AG244" t="s">
        <v>510</v>
      </c>
      <c r="AH244">
        <v>0</v>
      </c>
      <c r="AI244">
        <v>0</v>
      </c>
      <c r="AJ244">
        <v>0</v>
      </c>
      <c r="AK244">
        <v>117</v>
      </c>
      <c r="AL244">
        <v>0.74</v>
      </c>
    </row>
    <row r="245" spans="1:38" x14ac:dyDescent="0.3">
      <c r="A245" t="s">
        <v>496</v>
      </c>
      <c r="B245">
        <v>3976</v>
      </c>
      <c r="C245">
        <v>2</v>
      </c>
      <c r="D245" t="s">
        <v>505</v>
      </c>
      <c r="E245" t="s">
        <v>506</v>
      </c>
      <c r="F245">
        <v>159</v>
      </c>
      <c r="G245">
        <v>24.02</v>
      </c>
      <c r="H245">
        <v>79.430000000000007</v>
      </c>
      <c r="I245">
        <v>18.13</v>
      </c>
      <c r="J245">
        <v>59.96</v>
      </c>
      <c r="K245">
        <v>24</v>
      </c>
      <c r="T245">
        <v>3</v>
      </c>
      <c r="U245">
        <v>2</v>
      </c>
      <c r="V245" t="s">
        <v>83</v>
      </c>
      <c r="W245" t="s">
        <v>138</v>
      </c>
      <c r="X245">
        <v>12</v>
      </c>
      <c r="Y245">
        <v>5</v>
      </c>
      <c r="Z245" t="s">
        <v>508</v>
      </c>
      <c r="AA245" t="s">
        <v>509</v>
      </c>
      <c r="AB245" t="s">
        <v>77</v>
      </c>
      <c r="AC245" t="s">
        <v>78</v>
      </c>
      <c r="AD245" t="s">
        <v>502</v>
      </c>
      <c r="AG245" t="s">
        <v>510</v>
      </c>
      <c r="AH245">
        <v>0</v>
      </c>
      <c r="AI245">
        <v>0</v>
      </c>
      <c r="AJ245">
        <v>0</v>
      </c>
      <c r="AK245">
        <v>117</v>
      </c>
      <c r="AL245">
        <v>0.74</v>
      </c>
    </row>
    <row r="246" spans="1:38" x14ac:dyDescent="0.3">
      <c r="A246" t="s">
        <v>496</v>
      </c>
      <c r="B246">
        <v>3976</v>
      </c>
      <c r="C246">
        <v>3</v>
      </c>
      <c r="D246" t="s">
        <v>505</v>
      </c>
      <c r="E246" t="s">
        <v>506</v>
      </c>
      <c r="F246">
        <v>159</v>
      </c>
      <c r="G246">
        <v>28.84</v>
      </c>
      <c r="H246">
        <v>95.36</v>
      </c>
      <c r="I246">
        <v>21.77</v>
      </c>
      <c r="J246">
        <v>71.989999999999995</v>
      </c>
      <c r="K246">
        <v>8</v>
      </c>
      <c r="T246">
        <v>3</v>
      </c>
      <c r="U246">
        <v>2</v>
      </c>
      <c r="V246" t="s">
        <v>74</v>
      </c>
      <c r="W246">
        <v>95</v>
      </c>
      <c r="X246">
        <v>12</v>
      </c>
      <c r="Y246">
        <v>5</v>
      </c>
      <c r="Z246" t="s">
        <v>508</v>
      </c>
      <c r="AA246" t="s">
        <v>509</v>
      </c>
      <c r="AB246" t="s">
        <v>77</v>
      </c>
      <c r="AC246" t="s">
        <v>78</v>
      </c>
      <c r="AD246" t="s">
        <v>502</v>
      </c>
      <c r="AG246" t="s">
        <v>510</v>
      </c>
      <c r="AH246">
        <v>0</v>
      </c>
      <c r="AI246">
        <v>0</v>
      </c>
      <c r="AJ246">
        <v>0</v>
      </c>
      <c r="AK246">
        <v>117</v>
      </c>
      <c r="AL246">
        <v>0.74</v>
      </c>
    </row>
    <row r="247" spans="1:38" x14ac:dyDescent="0.3">
      <c r="A247" t="s">
        <v>496</v>
      </c>
      <c r="B247">
        <v>3976</v>
      </c>
      <c r="C247">
        <v>4</v>
      </c>
      <c r="D247" t="s">
        <v>505</v>
      </c>
      <c r="E247" t="s">
        <v>506</v>
      </c>
      <c r="F247">
        <v>159</v>
      </c>
      <c r="G247">
        <v>30.78</v>
      </c>
      <c r="H247">
        <v>101.76</v>
      </c>
      <c r="I247">
        <v>23.23</v>
      </c>
      <c r="J247">
        <v>76.819999999999993</v>
      </c>
      <c r="K247">
        <v>8</v>
      </c>
      <c r="T247">
        <v>3</v>
      </c>
      <c r="U247">
        <v>2</v>
      </c>
      <c r="V247" t="s">
        <v>74</v>
      </c>
      <c r="W247">
        <v>101</v>
      </c>
      <c r="X247">
        <v>12</v>
      </c>
      <c r="Y247">
        <v>5</v>
      </c>
      <c r="Z247" t="s">
        <v>508</v>
      </c>
      <c r="AA247" t="s">
        <v>509</v>
      </c>
      <c r="AB247" t="s">
        <v>77</v>
      </c>
      <c r="AC247" t="s">
        <v>78</v>
      </c>
      <c r="AD247" t="s">
        <v>502</v>
      </c>
      <c r="AG247" t="s">
        <v>510</v>
      </c>
      <c r="AH247">
        <v>0</v>
      </c>
      <c r="AI247">
        <v>0</v>
      </c>
      <c r="AJ247">
        <v>0</v>
      </c>
      <c r="AK247">
        <v>117</v>
      </c>
      <c r="AL247">
        <v>0.74</v>
      </c>
    </row>
    <row r="248" spans="1:38" x14ac:dyDescent="0.3">
      <c r="A248" t="s">
        <v>496</v>
      </c>
      <c r="B248">
        <v>3976</v>
      </c>
      <c r="C248">
        <v>5</v>
      </c>
      <c r="D248" t="s">
        <v>505</v>
      </c>
      <c r="E248" t="s">
        <v>506</v>
      </c>
      <c r="F248">
        <v>159</v>
      </c>
      <c r="G248">
        <v>34.950000000000003</v>
      </c>
      <c r="H248">
        <v>115.56</v>
      </c>
      <c r="I248">
        <v>24.69</v>
      </c>
      <c r="J248">
        <v>81.650000000000006</v>
      </c>
      <c r="K248">
        <v>56</v>
      </c>
      <c r="T248">
        <v>3</v>
      </c>
      <c r="U248">
        <v>2</v>
      </c>
      <c r="V248" t="s">
        <v>74</v>
      </c>
      <c r="W248">
        <v>115</v>
      </c>
      <c r="X248">
        <v>12</v>
      </c>
      <c r="Y248">
        <v>5</v>
      </c>
      <c r="Z248" t="s">
        <v>508</v>
      </c>
      <c r="AA248" t="s">
        <v>509</v>
      </c>
      <c r="AB248" t="s">
        <v>77</v>
      </c>
      <c r="AC248" t="s">
        <v>78</v>
      </c>
      <c r="AD248" t="s">
        <v>502</v>
      </c>
      <c r="AG248" t="s">
        <v>510</v>
      </c>
      <c r="AH248">
        <v>0</v>
      </c>
      <c r="AI248">
        <v>0</v>
      </c>
      <c r="AJ248">
        <v>0</v>
      </c>
      <c r="AK248">
        <v>117</v>
      </c>
      <c r="AL248">
        <v>0.74</v>
      </c>
    </row>
    <row r="249" spans="1:38" x14ac:dyDescent="0.3">
      <c r="A249" t="s">
        <v>496</v>
      </c>
      <c r="B249">
        <v>3976</v>
      </c>
      <c r="C249">
        <v>6</v>
      </c>
      <c r="D249" t="s">
        <v>505</v>
      </c>
      <c r="E249" t="s">
        <v>506</v>
      </c>
      <c r="F249">
        <v>159</v>
      </c>
      <c r="G249">
        <v>39.76</v>
      </c>
      <c r="H249">
        <v>131.46</v>
      </c>
      <c r="I249">
        <v>30.02</v>
      </c>
      <c r="J249">
        <v>99.24</v>
      </c>
      <c r="K249">
        <v>8</v>
      </c>
      <c r="T249">
        <v>3</v>
      </c>
      <c r="U249">
        <v>2</v>
      </c>
      <c r="V249" t="s">
        <v>74</v>
      </c>
      <c r="W249">
        <v>131</v>
      </c>
      <c r="X249">
        <v>12</v>
      </c>
      <c r="Y249">
        <v>5</v>
      </c>
      <c r="Z249" t="s">
        <v>508</v>
      </c>
      <c r="AA249" t="s">
        <v>509</v>
      </c>
      <c r="AB249" t="s">
        <v>77</v>
      </c>
      <c r="AC249" t="s">
        <v>78</v>
      </c>
      <c r="AD249" t="s">
        <v>502</v>
      </c>
      <c r="AG249" t="s">
        <v>510</v>
      </c>
      <c r="AH249">
        <v>0</v>
      </c>
      <c r="AI249">
        <v>0</v>
      </c>
      <c r="AJ249">
        <v>0</v>
      </c>
      <c r="AK249">
        <v>117</v>
      </c>
      <c r="AL249">
        <v>0.74</v>
      </c>
    </row>
    <row r="250" spans="1:38" x14ac:dyDescent="0.3">
      <c r="A250" t="s">
        <v>496</v>
      </c>
      <c r="B250">
        <v>3979</v>
      </c>
      <c r="C250">
        <v>1</v>
      </c>
      <c r="D250" t="s">
        <v>511</v>
      </c>
      <c r="E250" t="s">
        <v>512</v>
      </c>
      <c r="F250">
        <v>141</v>
      </c>
      <c r="G250">
        <v>24.66</v>
      </c>
      <c r="H250">
        <v>81.55</v>
      </c>
      <c r="I250">
        <v>18.07</v>
      </c>
      <c r="J250">
        <v>59.76</v>
      </c>
      <c r="K250">
        <v>117</v>
      </c>
      <c r="T250">
        <v>3</v>
      </c>
      <c r="U250">
        <v>1</v>
      </c>
      <c r="V250" t="s">
        <v>74</v>
      </c>
      <c r="W250">
        <v>81</v>
      </c>
      <c r="X250">
        <v>16</v>
      </c>
      <c r="Y250">
        <v>11</v>
      </c>
      <c r="Z250" t="s">
        <v>513</v>
      </c>
      <c r="AA250" t="s">
        <v>514</v>
      </c>
      <c r="AB250" t="s">
        <v>77</v>
      </c>
      <c r="AC250" t="s">
        <v>78</v>
      </c>
      <c r="AD250" t="s">
        <v>502</v>
      </c>
      <c r="AG250" t="s">
        <v>515</v>
      </c>
      <c r="AH250">
        <v>0</v>
      </c>
      <c r="AI250">
        <v>281</v>
      </c>
      <c r="AJ250">
        <v>25</v>
      </c>
      <c r="AK250">
        <v>124</v>
      </c>
      <c r="AL250">
        <v>0.88</v>
      </c>
    </row>
    <row r="251" spans="1:38" x14ac:dyDescent="0.3">
      <c r="A251" t="s">
        <v>496</v>
      </c>
      <c r="B251">
        <v>3979</v>
      </c>
      <c r="C251">
        <v>2</v>
      </c>
      <c r="D251" t="s">
        <v>511</v>
      </c>
      <c r="E251" t="s">
        <v>512</v>
      </c>
      <c r="F251">
        <v>141</v>
      </c>
      <c r="G251">
        <v>27.47</v>
      </c>
      <c r="H251">
        <v>90.81</v>
      </c>
      <c r="I251">
        <v>20.12</v>
      </c>
      <c r="J251">
        <v>66.540000000000006</v>
      </c>
      <c r="K251">
        <v>12</v>
      </c>
      <c r="T251">
        <v>3</v>
      </c>
      <c r="U251">
        <v>1</v>
      </c>
      <c r="V251" t="s">
        <v>74</v>
      </c>
      <c r="W251">
        <v>90</v>
      </c>
      <c r="X251">
        <v>16</v>
      </c>
      <c r="Y251">
        <v>11</v>
      </c>
      <c r="Z251" t="s">
        <v>513</v>
      </c>
      <c r="AA251" t="s">
        <v>514</v>
      </c>
      <c r="AB251" t="s">
        <v>77</v>
      </c>
      <c r="AC251" t="s">
        <v>78</v>
      </c>
      <c r="AD251" t="s">
        <v>502</v>
      </c>
      <c r="AG251" t="s">
        <v>515</v>
      </c>
      <c r="AH251">
        <v>0</v>
      </c>
      <c r="AI251">
        <v>281</v>
      </c>
      <c r="AJ251">
        <v>25</v>
      </c>
      <c r="AK251">
        <v>124</v>
      </c>
      <c r="AL251">
        <v>0.88</v>
      </c>
    </row>
    <row r="252" spans="1:38" x14ac:dyDescent="0.3">
      <c r="A252" t="s">
        <v>496</v>
      </c>
      <c r="B252">
        <v>3979</v>
      </c>
      <c r="C252">
        <v>3</v>
      </c>
      <c r="D252" t="s">
        <v>511</v>
      </c>
      <c r="E252" t="s">
        <v>512</v>
      </c>
      <c r="F252">
        <v>141</v>
      </c>
      <c r="G252">
        <v>33.380000000000003</v>
      </c>
      <c r="H252">
        <v>110.35</v>
      </c>
      <c r="I252">
        <v>24.46</v>
      </c>
      <c r="J252">
        <v>80.86</v>
      </c>
      <c r="K252">
        <v>12</v>
      </c>
      <c r="T252">
        <v>3</v>
      </c>
      <c r="U252">
        <v>2</v>
      </c>
      <c r="V252" t="s">
        <v>74</v>
      </c>
      <c r="W252">
        <v>110</v>
      </c>
      <c r="X252">
        <v>16</v>
      </c>
      <c r="Y252">
        <v>11</v>
      </c>
      <c r="Z252" t="s">
        <v>513</v>
      </c>
      <c r="AA252" t="s">
        <v>514</v>
      </c>
      <c r="AB252" t="s">
        <v>77</v>
      </c>
      <c r="AC252" t="s">
        <v>78</v>
      </c>
      <c r="AD252" t="s">
        <v>502</v>
      </c>
      <c r="AG252" t="s">
        <v>515</v>
      </c>
      <c r="AH252">
        <v>0</v>
      </c>
      <c r="AI252">
        <v>281</v>
      </c>
      <c r="AJ252">
        <v>25</v>
      </c>
      <c r="AK252">
        <v>124</v>
      </c>
      <c r="AL252">
        <v>0.88</v>
      </c>
    </row>
    <row r="253" spans="1:38" x14ac:dyDescent="0.3">
      <c r="A253" t="s">
        <v>496</v>
      </c>
      <c r="B253">
        <v>3982</v>
      </c>
      <c r="C253">
        <v>1</v>
      </c>
      <c r="D253" t="s">
        <v>516</v>
      </c>
      <c r="E253" t="s">
        <v>517</v>
      </c>
      <c r="F253">
        <v>144</v>
      </c>
      <c r="G253">
        <v>25.06</v>
      </c>
      <c r="H253">
        <v>82.86</v>
      </c>
      <c r="I253">
        <v>19.59</v>
      </c>
      <c r="J253">
        <v>64.77</v>
      </c>
      <c r="K253">
        <v>48</v>
      </c>
      <c r="T253">
        <v>3</v>
      </c>
      <c r="U253">
        <v>2</v>
      </c>
      <c r="V253" t="s">
        <v>83</v>
      </c>
      <c r="W253">
        <v>82</v>
      </c>
      <c r="X253">
        <v>6</v>
      </c>
      <c r="Y253">
        <v>6</v>
      </c>
      <c r="Z253" t="s">
        <v>518</v>
      </c>
      <c r="AA253" t="s">
        <v>519</v>
      </c>
      <c r="AB253" t="s">
        <v>77</v>
      </c>
      <c r="AC253" t="s">
        <v>78</v>
      </c>
      <c r="AD253" t="s">
        <v>502</v>
      </c>
      <c r="AG253" t="s">
        <v>520</v>
      </c>
      <c r="AH253">
        <v>0</v>
      </c>
      <c r="AI253">
        <v>159</v>
      </c>
      <c r="AJ253">
        <v>28</v>
      </c>
      <c r="AK253">
        <v>0</v>
      </c>
      <c r="AL253">
        <v>0</v>
      </c>
    </row>
    <row r="254" spans="1:38" x14ac:dyDescent="0.3">
      <c r="A254" t="s">
        <v>496</v>
      </c>
      <c r="B254">
        <v>3982</v>
      </c>
      <c r="C254">
        <v>2</v>
      </c>
      <c r="D254" t="s">
        <v>516</v>
      </c>
      <c r="E254" t="s">
        <v>517</v>
      </c>
      <c r="F254">
        <v>144</v>
      </c>
      <c r="G254">
        <v>26.19</v>
      </c>
      <c r="H254">
        <v>86.61</v>
      </c>
      <c r="I254">
        <v>20.54</v>
      </c>
      <c r="J254">
        <v>67.92</v>
      </c>
      <c r="K254">
        <v>48</v>
      </c>
      <c r="T254">
        <v>3</v>
      </c>
      <c r="U254">
        <v>2</v>
      </c>
      <c r="V254" t="s">
        <v>83</v>
      </c>
      <c r="W254" t="s">
        <v>302</v>
      </c>
      <c r="X254">
        <v>6</v>
      </c>
      <c r="Y254">
        <v>6</v>
      </c>
      <c r="Z254" t="s">
        <v>518</v>
      </c>
      <c r="AA254" t="s">
        <v>519</v>
      </c>
      <c r="AB254" t="s">
        <v>77</v>
      </c>
      <c r="AC254" t="s">
        <v>78</v>
      </c>
      <c r="AD254" t="s">
        <v>502</v>
      </c>
      <c r="AG254" t="s">
        <v>520</v>
      </c>
      <c r="AH254">
        <v>0</v>
      </c>
      <c r="AI254">
        <v>159</v>
      </c>
      <c r="AJ254">
        <v>28</v>
      </c>
      <c r="AK254">
        <v>0</v>
      </c>
      <c r="AL254">
        <v>0</v>
      </c>
    </row>
    <row r="255" spans="1:38" x14ac:dyDescent="0.3">
      <c r="A255" t="s">
        <v>496</v>
      </c>
      <c r="B255">
        <v>3982</v>
      </c>
      <c r="C255">
        <v>3</v>
      </c>
      <c r="D255" t="s">
        <v>516</v>
      </c>
      <c r="E255" t="s">
        <v>517</v>
      </c>
      <c r="F255">
        <v>144</v>
      </c>
      <c r="G255">
        <v>26.46</v>
      </c>
      <c r="H255">
        <v>87.5</v>
      </c>
      <c r="I255">
        <v>20.77</v>
      </c>
      <c r="J255">
        <v>68.67</v>
      </c>
      <c r="K255">
        <v>36</v>
      </c>
      <c r="T255">
        <v>3</v>
      </c>
      <c r="U255">
        <v>2</v>
      </c>
      <c r="V255" t="s">
        <v>83</v>
      </c>
      <c r="W255" t="s">
        <v>521</v>
      </c>
      <c r="X255">
        <v>6</v>
      </c>
      <c r="Y255">
        <v>6</v>
      </c>
      <c r="Z255" t="s">
        <v>518</v>
      </c>
      <c r="AA255" t="s">
        <v>519</v>
      </c>
      <c r="AB255" t="s">
        <v>77</v>
      </c>
      <c r="AC255" t="s">
        <v>78</v>
      </c>
      <c r="AD255" t="s">
        <v>502</v>
      </c>
      <c r="AG255" t="s">
        <v>520</v>
      </c>
      <c r="AH255">
        <v>0</v>
      </c>
      <c r="AI255">
        <v>159</v>
      </c>
      <c r="AJ255">
        <v>28</v>
      </c>
      <c r="AK255">
        <v>0</v>
      </c>
      <c r="AL255">
        <v>0</v>
      </c>
    </row>
    <row r="256" spans="1:38" x14ac:dyDescent="0.3">
      <c r="A256" t="s">
        <v>496</v>
      </c>
      <c r="B256">
        <v>3982</v>
      </c>
      <c r="C256">
        <v>4</v>
      </c>
      <c r="D256" t="s">
        <v>516</v>
      </c>
      <c r="E256" t="s">
        <v>517</v>
      </c>
      <c r="F256">
        <v>144</v>
      </c>
      <c r="G256">
        <v>27.51</v>
      </c>
      <c r="H256">
        <v>90.96</v>
      </c>
      <c r="I256">
        <v>21.65</v>
      </c>
      <c r="J256">
        <v>71.58</v>
      </c>
      <c r="K256">
        <v>12</v>
      </c>
      <c r="T256">
        <v>3</v>
      </c>
      <c r="U256">
        <v>2</v>
      </c>
      <c r="V256" t="s">
        <v>83</v>
      </c>
      <c r="W256">
        <v>90</v>
      </c>
      <c r="X256">
        <v>6</v>
      </c>
      <c r="Y256">
        <v>6</v>
      </c>
      <c r="Z256" t="s">
        <v>518</v>
      </c>
      <c r="AA256" t="s">
        <v>519</v>
      </c>
      <c r="AB256" t="s">
        <v>77</v>
      </c>
      <c r="AC256" t="s">
        <v>78</v>
      </c>
      <c r="AD256" t="s">
        <v>502</v>
      </c>
      <c r="AG256" t="s">
        <v>520</v>
      </c>
      <c r="AH256">
        <v>0</v>
      </c>
      <c r="AI256">
        <v>159</v>
      </c>
      <c r="AJ256">
        <v>28</v>
      </c>
      <c r="AK256">
        <v>0</v>
      </c>
      <c r="AL256">
        <v>0</v>
      </c>
    </row>
    <row r="257" spans="1:38" x14ac:dyDescent="0.3">
      <c r="A257" t="s">
        <v>496</v>
      </c>
      <c r="B257">
        <v>3981</v>
      </c>
      <c r="C257">
        <v>1</v>
      </c>
      <c r="D257" t="s">
        <v>522</v>
      </c>
      <c r="E257" t="s">
        <v>523</v>
      </c>
      <c r="F257">
        <v>199</v>
      </c>
      <c r="G257">
        <v>18.829999999999998</v>
      </c>
      <c r="H257">
        <v>62.28</v>
      </c>
      <c r="I257">
        <v>13.81</v>
      </c>
      <c r="J257">
        <v>45.66</v>
      </c>
      <c r="K257">
        <v>189</v>
      </c>
      <c r="T257">
        <v>2</v>
      </c>
      <c r="U257">
        <v>1</v>
      </c>
      <c r="V257" t="s">
        <v>83</v>
      </c>
      <c r="W257">
        <v>62</v>
      </c>
      <c r="X257">
        <v>5</v>
      </c>
      <c r="Y257">
        <v>5</v>
      </c>
      <c r="Z257" t="s">
        <v>524</v>
      </c>
      <c r="AA257" t="s">
        <v>525</v>
      </c>
      <c r="AB257" t="s">
        <v>77</v>
      </c>
      <c r="AC257" t="s">
        <v>78</v>
      </c>
      <c r="AD257" t="s">
        <v>502</v>
      </c>
      <c r="AG257" t="s">
        <v>526</v>
      </c>
      <c r="AH257">
        <v>0</v>
      </c>
      <c r="AI257">
        <v>149</v>
      </c>
      <c r="AJ257">
        <v>32</v>
      </c>
      <c r="AK257">
        <v>0</v>
      </c>
      <c r="AL257">
        <v>0</v>
      </c>
    </row>
    <row r="258" spans="1:38" x14ac:dyDescent="0.3">
      <c r="A258" t="s">
        <v>496</v>
      </c>
      <c r="B258">
        <v>3981</v>
      </c>
      <c r="C258">
        <v>2</v>
      </c>
      <c r="D258" t="s">
        <v>522</v>
      </c>
      <c r="E258" t="s">
        <v>523</v>
      </c>
      <c r="F258">
        <v>199</v>
      </c>
      <c r="G258">
        <v>21.97</v>
      </c>
      <c r="H258">
        <v>72.63</v>
      </c>
      <c r="I258">
        <v>16.34</v>
      </c>
      <c r="J258">
        <v>54.03</v>
      </c>
      <c r="K258">
        <v>10</v>
      </c>
      <c r="T258">
        <v>3</v>
      </c>
      <c r="U258">
        <v>1</v>
      </c>
      <c r="V258" t="s">
        <v>83</v>
      </c>
      <c r="W258">
        <v>72</v>
      </c>
      <c r="X258">
        <v>5</v>
      </c>
      <c r="Y258">
        <v>5</v>
      </c>
      <c r="Z258" t="s">
        <v>524</v>
      </c>
      <c r="AA258" t="s">
        <v>525</v>
      </c>
      <c r="AB258" t="s">
        <v>77</v>
      </c>
      <c r="AC258" t="s">
        <v>78</v>
      </c>
      <c r="AD258" t="s">
        <v>502</v>
      </c>
      <c r="AG258" t="s">
        <v>526</v>
      </c>
      <c r="AH258">
        <v>0</v>
      </c>
      <c r="AI258">
        <v>149</v>
      </c>
      <c r="AJ258">
        <v>32</v>
      </c>
      <c r="AK258">
        <v>0</v>
      </c>
      <c r="AL258">
        <v>0</v>
      </c>
    </row>
    <row r="259" spans="1:38" x14ac:dyDescent="0.3">
      <c r="A259" t="s">
        <v>496</v>
      </c>
      <c r="B259">
        <v>3977</v>
      </c>
      <c r="C259">
        <v>1</v>
      </c>
      <c r="D259" t="s">
        <v>527</v>
      </c>
      <c r="E259" t="s">
        <v>528</v>
      </c>
      <c r="F259">
        <v>75</v>
      </c>
      <c r="G259">
        <v>18.29</v>
      </c>
      <c r="H259">
        <v>60.48</v>
      </c>
      <c r="I259">
        <v>13.61</v>
      </c>
      <c r="J259">
        <v>45</v>
      </c>
      <c r="K259">
        <v>50</v>
      </c>
      <c r="T259">
        <v>3</v>
      </c>
      <c r="U259">
        <v>1</v>
      </c>
      <c r="V259" t="s">
        <v>83</v>
      </c>
      <c r="W259">
        <v>60</v>
      </c>
      <c r="X259">
        <v>5</v>
      </c>
      <c r="Y259">
        <v>5</v>
      </c>
      <c r="Z259" t="s">
        <v>529</v>
      </c>
      <c r="AA259" t="s">
        <v>530</v>
      </c>
      <c r="AB259" t="s">
        <v>77</v>
      </c>
      <c r="AC259" t="s">
        <v>78</v>
      </c>
      <c r="AD259" t="s">
        <v>502</v>
      </c>
      <c r="AG259" t="s">
        <v>531</v>
      </c>
      <c r="AH259">
        <v>0</v>
      </c>
      <c r="AI259">
        <v>0</v>
      </c>
      <c r="AJ259">
        <v>0</v>
      </c>
      <c r="AK259">
        <v>38</v>
      </c>
      <c r="AL259">
        <v>0.51</v>
      </c>
    </row>
    <row r="260" spans="1:38" x14ac:dyDescent="0.3">
      <c r="A260" t="s">
        <v>496</v>
      </c>
      <c r="B260">
        <v>3977</v>
      </c>
      <c r="C260">
        <v>2</v>
      </c>
      <c r="D260" t="s">
        <v>527</v>
      </c>
      <c r="E260" t="s">
        <v>528</v>
      </c>
      <c r="F260">
        <v>75</v>
      </c>
      <c r="G260">
        <v>20.29</v>
      </c>
      <c r="H260">
        <v>67.08</v>
      </c>
      <c r="I260">
        <v>15.43</v>
      </c>
      <c r="J260">
        <v>51.03</v>
      </c>
      <c r="K260">
        <v>20</v>
      </c>
      <c r="T260">
        <v>3</v>
      </c>
      <c r="U260">
        <v>1</v>
      </c>
      <c r="V260" t="s">
        <v>83</v>
      </c>
      <c r="W260">
        <v>67</v>
      </c>
      <c r="X260">
        <v>5</v>
      </c>
      <c r="Y260">
        <v>5</v>
      </c>
      <c r="Z260" t="s">
        <v>529</v>
      </c>
      <c r="AA260" t="s">
        <v>530</v>
      </c>
      <c r="AB260" t="s">
        <v>77</v>
      </c>
      <c r="AC260" t="s">
        <v>78</v>
      </c>
      <c r="AD260" t="s">
        <v>502</v>
      </c>
      <c r="AG260" t="s">
        <v>531</v>
      </c>
      <c r="AH260">
        <v>0</v>
      </c>
      <c r="AI260">
        <v>0</v>
      </c>
      <c r="AJ260">
        <v>0</v>
      </c>
      <c r="AK260">
        <v>38</v>
      </c>
      <c r="AL260">
        <v>0.51</v>
      </c>
    </row>
    <row r="261" spans="1:38" x14ac:dyDescent="0.3">
      <c r="A261" t="s">
        <v>496</v>
      </c>
      <c r="B261">
        <v>3977</v>
      </c>
      <c r="C261">
        <v>3</v>
      </c>
      <c r="D261" t="s">
        <v>527</v>
      </c>
      <c r="E261" t="s">
        <v>528</v>
      </c>
      <c r="F261">
        <v>75</v>
      </c>
      <c r="G261">
        <v>20.99</v>
      </c>
      <c r="H261">
        <v>69.39</v>
      </c>
      <c r="I261">
        <v>15.1</v>
      </c>
      <c r="J261">
        <v>49.95</v>
      </c>
      <c r="K261">
        <v>5</v>
      </c>
      <c r="T261">
        <v>2</v>
      </c>
      <c r="U261">
        <v>1</v>
      </c>
      <c r="V261" t="s">
        <v>83</v>
      </c>
      <c r="W261">
        <v>69</v>
      </c>
      <c r="X261">
        <v>5</v>
      </c>
      <c r="Y261">
        <v>5</v>
      </c>
      <c r="Z261" t="s">
        <v>529</v>
      </c>
      <c r="AA261" t="s">
        <v>530</v>
      </c>
      <c r="AB261" t="s">
        <v>77</v>
      </c>
      <c r="AC261" t="s">
        <v>78</v>
      </c>
      <c r="AD261" t="s">
        <v>502</v>
      </c>
      <c r="AG261" t="s">
        <v>531</v>
      </c>
      <c r="AH261">
        <v>0</v>
      </c>
      <c r="AI261">
        <v>0</v>
      </c>
      <c r="AJ261">
        <v>0</v>
      </c>
      <c r="AK261">
        <v>38</v>
      </c>
      <c r="AL261">
        <v>0.51</v>
      </c>
    </row>
    <row r="262" spans="1:38" x14ac:dyDescent="0.3">
      <c r="A262" t="s">
        <v>496</v>
      </c>
      <c r="B262">
        <v>3985</v>
      </c>
      <c r="C262">
        <v>1</v>
      </c>
      <c r="D262" t="s">
        <v>532</v>
      </c>
      <c r="E262" t="s">
        <v>533</v>
      </c>
      <c r="F262">
        <v>60</v>
      </c>
      <c r="G262">
        <v>19.329999999999998</v>
      </c>
      <c r="H262">
        <v>63.93</v>
      </c>
      <c r="I262">
        <v>14.37</v>
      </c>
      <c r="J262">
        <v>47.52</v>
      </c>
      <c r="K262">
        <v>5</v>
      </c>
      <c r="T262">
        <v>3</v>
      </c>
      <c r="U262">
        <v>1</v>
      </c>
      <c r="V262" t="s">
        <v>83</v>
      </c>
      <c r="W262">
        <v>63</v>
      </c>
      <c r="X262">
        <v>5</v>
      </c>
      <c r="Y262">
        <v>5</v>
      </c>
      <c r="Z262" t="s">
        <v>534</v>
      </c>
      <c r="AA262" t="s">
        <v>535</v>
      </c>
      <c r="AB262" t="s">
        <v>77</v>
      </c>
      <c r="AC262" t="s">
        <v>78</v>
      </c>
      <c r="AD262" t="s">
        <v>502</v>
      </c>
      <c r="AG262" t="s">
        <v>536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496</v>
      </c>
      <c r="B263">
        <v>3985</v>
      </c>
      <c r="C263">
        <v>2</v>
      </c>
      <c r="D263" t="s">
        <v>532</v>
      </c>
      <c r="E263" t="s">
        <v>533</v>
      </c>
      <c r="F263">
        <v>60</v>
      </c>
      <c r="G263">
        <v>19.989999999999998</v>
      </c>
      <c r="H263">
        <v>66.09</v>
      </c>
      <c r="I263">
        <v>14.91</v>
      </c>
      <c r="J263">
        <v>49.32</v>
      </c>
      <c r="K263">
        <v>55</v>
      </c>
      <c r="T263">
        <v>3</v>
      </c>
      <c r="U263">
        <v>1</v>
      </c>
      <c r="V263" t="s">
        <v>83</v>
      </c>
      <c r="W263">
        <v>66</v>
      </c>
      <c r="X263">
        <v>5</v>
      </c>
      <c r="Y263">
        <v>5</v>
      </c>
      <c r="Z263" t="s">
        <v>534</v>
      </c>
      <c r="AA263" t="s">
        <v>535</v>
      </c>
      <c r="AB263" t="s">
        <v>77</v>
      </c>
      <c r="AC263" t="s">
        <v>78</v>
      </c>
      <c r="AD263" t="s">
        <v>502</v>
      </c>
      <c r="AG263" t="s">
        <v>536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38" x14ac:dyDescent="0.3">
      <c r="A264" t="s">
        <v>496</v>
      </c>
      <c r="B264">
        <v>3984</v>
      </c>
      <c r="C264">
        <v>1</v>
      </c>
      <c r="D264" t="s">
        <v>537</v>
      </c>
      <c r="E264" t="s">
        <v>538</v>
      </c>
      <c r="F264">
        <v>30</v>
      </c>
      <c r="G264">
        <v>20.58</v>
      </c>
      <c r="H264">
        <v>68.040000000000006</v>
      </c>
      <c r="I264">
        <v>15.54</v>
      </c>
      <c r="J264">
        <v>51.39</v>
      </c>
      <c r="K264">
        <v>30</v>
      </c>
      <c r="T264">
        <v>2</v>
      </c>
      <c r="U264">
        <v>1</v>
      </c>
      <c r="V264" t="s">
        <v>83</v>
      </c>
      <c r="W264">
        <v>68</v>
      </c>
      <c r="X264">
        <v>5</v>
      </c>
      <c r="Y264">
        <v>5</v>
      </c>
      <c r="Z264" t="s">
        <v>539</v>
      </c>
      <c r="AA264" t="s">
        <v>540</v>
      </c>
      <c r="AB264" t="s">
        <v>77</v>
      </c>
      <c r="AC264" t="s">
        <v>78</v>
      </c>
      <c r="AD264" t="s">
        <v>502</v>
      </c>
      <c r="AG264" t="s">
        <v>541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38" x14ac:dyDescent="0.3">
      <c r="A265" t="s">
        <v>496</v>
      </c>
      <c r="B265">
        <v>11819</v>
      </c>
      <c r="C265">
        <v>1</v>
      </c>
      <c r="D265" t="s">
        <v>542</v>
      </c>
      <c r="E265" t="s">
        <v>543</v>
      </c>
      <c r="F265">
        <v>285</v>
      </c>
      <c r="G265">
        <v>25.92</v>
      </c>
      <c r="H265">
        <v>85.7</v>
      </c>
      <c r="I265">
        <v>18.079999999999998</v>
      </c>
      <c r="J265">
        <v>59.79</v>
      </c>
      <c r="K265">
        <v>153</v>
      </c>
      <c r="T265">
        <v>3</v>
      </c>
      <c r="U265">
        <v>1</v>
      </c>
      <c r="V265" t="s">
        <v>74</v>
      </c>
      <c r="W265">
        <v>85</v>
      </c>
      <c r="X265">
        <v>24</v>
      </c>
      <c r="Y265">
        <v>8</v>
      </c>
      <c r="Z265" t="s">
        <v>544</v>
      </c>
      <c r="AA265" t="s">
        <v>545</v>
      </c>
      <c r="AB265" t="s">
        <v>77</v>
      </c>
      <c r="AC265" t="s">
        <v>78</v>
      </c>
      <c r="AD265" t="s">
        <v>502</v>
      </c>
      <c r="AG265" t="s">
        <v>546</v>
      </c>
      <c r="AH265">
        <v>0</v>
      </c>
      <c r="AI265">
        <v>224</v>
      </c>
      <c r="AJ265">
        <v>15</v>
      </c>
      <c r="AK265">
        <v>287</v>
      </c>
      <c r="AL265">
        <v>1.01</v>
      </c>
    </row>
    <row r="266" spans="1:38" x14ac:dyDescent="0.3">
      <c r="A266" t="s">
        <v>496</v>
      </c>
      <c r="B266">
        <v>11819</v>
      </c>
      <c r="C266">
        <v>2</v>
      </c>
      <c r="D266" t="s">
        <v>542</v>
      </c>
      <c r="E266" t="s">
        <v>543</v>
      </c>
      <c r="F266">
        <v>285</v>
      </c>
      <c r="G266">
        <v>32.81</v>
      </c>
      <c r="H266">
        <v>108.49</v>
      </c>
      <c r="I266">
        <v>25.67</v>
      </c>
      <c r="J266">
        <v>84.87</v>
      </c>
      <c r="K266">
        <v>132</v>
      </c>
      <c r="T266">
        <v>3</v>
      </c>
      <c r="U266">
        <v>2</v>
      </c>
      <c r="V266" t="s">
        <v>83</v>
      </c>
      <c r="W266">
        <v>108</v>
      </c>
      <c r="X266">
        <v>24</v>
      </c>
      <c r="Y266">
        <v>8</v>
      </c>
      <c r="Z266" t="s">
        <v>544</v>
      </c>
      <c r="AA266" t="s">
        <v>545</v>
      </c>
      <c r="AB266" t="s">
        <v>77</v>
      </c>
      <c r="AC266" t="s">
        <v>78</v>
      </c>
      <c r="AD266" t="s">
        <v>502</v>
      </c>
      <c r="AG266" t="s">
        <v>546</v>
      </c>
      <c r="AH266">
        <v>0</v>
      </c>
      <c r="AI266">
        <v>224</v>
      </c>
      <c r="AJ266">
        <v>15</v>
      </c>
      <c r="AK266">
        <v>287</v>
      </c>
      <c r="AL266">
        <v>1.01</v>
      </c>
    </row>
    <row r="267" spans="1:38" x14ac:dyDescent="0.3">
      <c r="A267" t="s">
        <v>496</v>
      </c>
      <c r="B267">
        <v>3978</v>
      </c>
      <c r="C267">
        <v>1</v>
      </c>
      <c r="D267" t="s">
        <v>547</v>
      </c>
      <c r="E267" t="s">
        <v>548</v>
      </c>
      <c r="F267">
        <v>93</v>
      </c>
      <c r="G267">
        <v>23.38</v>
      </c>
      <c r="H267">
        <v>77.290000000000006</v>
      </c>
      <c r="I267">
        <v>17.46</v>
      </c>
      <c r="J267">
        <v>57.72</v>
      </c>
      <c r="K267">
        <v>65</v>
      </c>
      <c r="T267">
        <v>2</v>
      </c>
      <c r="U267">
        <v>1</v>
      </c>
      <c r="V267" t="s">
        <v>74</v>
      </c>
      <c r="W267">
        <v>77</v>
      </c>
      <c r="X267">
        <v>14</v>
      </c>
      <c r="Y267">
        <v>13</v>
      </c>
      <c r="Z267" t="s">
        <v>549</v>
      </c>
      <c r="AA267" t="s">
        <v>550</v>
      </c>
      <c r="AB267" t="s">
        <v>77</v>
      </c>
      <c r="AC267" t="s">
        <v>78</v>
      </c>
      <c r="AD267" t="s">
        <v>502</v>
      </c>
      <c r="AG267" t="s">
        <v>551</v>
      </c>
      <c r="AH267">
        <v>0</v>
      </c>
      <c r="AI267">
        <v>270</v>
      </c>
      <c r="AJ267">
        <v>24</v>
      </c>
      <c r="AK267">
        <v>93</v>
      </c>
      <c r="AL267">
        <v>1</v>
      </c>
    </row>
    <row r="268" spans="1:38" x14ac:dyDescent="0.3">
      <c r="A268" t="s">
        <v>496</v>
      </c>
      <c r="B268">
        <v>3978</v>
      </c>
      <c r="C268">
        <v>2</v>
      </c>
      <c r="D268" t="s">
        <v>547</v>
      </c>
      <c r="E268" t="s">
        <v>548</v>
      </c>
      <c r="F268">
        <v>93</v>
      </c>
      <c r="G268">
        <v>29.45</v>
      </c>
      <c r="H268">
        <v>97.36</v>
      </c>
      <c r="I268">
        <v>25.21</v>
      </c>
      <c r="J268">
        <v>83.34</v>
      </c>
      <c r="K268">
        <v>14</v>
      </c>
      <c r="T268">
        <v>3</v>
      </c>
      <c r="U268">
        <v>1</v>
      </c>
      <c r="V268" t="s">
        <v>83</v>
      </c>
      <c r="W268">
        <v>97</v>
      </c>
      <c r="X268">
        <v>14</v>
      </c>
      <c r="Y268">
        <v>13</v>
      </c>
      <c r="Z268" t="s">
        <v>549</v>
      </c>
      <c r="AA268" t="s">
        <v>550</v>
      </c>
      <c r="AB268" t="s">
        <v>77</v>
      </c>
      <c r="AC268" t="s">
        <v>78</v>
      </c>
      <c r="AD268" t="s">
        <v>502</v>
      </c>
      <c r="AG268" t="s">
        <v>551</v>
      </c>
      <c r="AH268">
        <v>0</v>
      </c>
      <c r="AI268">
        <v>270</v>
      </c>
      <c r="AJ268">
        <v>24</v>
      </c>
      <c r="AK268">
        <v>93</v>
      </c>
      <c r="AL268">
        <v>1</v>
      </c>
    </row>
    <row r="269" spans="1:38" x14ac:dyDescent="0.3">
      <c r="A269" t="s">
        <v>496</v>
      </c>
      <c r="B269">
        <v>3978</v>
      </c>
      <c r="C269">
        <v>3</v>
      </c>
      <c r="D269" t="s">
        <v>547</v>
      </c>
      <c r="E269" t="s">
        <v>548</v>
      </c>
      <c r="F269">
        <v>93</v>
      </c>
      <c r="G269">
        <v>31.08</v>
      </c>
      <c r="H269">
        <v>102.76</v>
      </c>
      <c r="I269">
        <v>26.62</v>
      </c>
      <c r="J269">
        <v>88</v>
      </c>
      <c r="K269">
        <v>14</v>
      </c>
      <c r="T269">
        <v>4</v>
      </c>
      <c r="U269">
        <v>1</v>
      </c>
      <c r="V269" t="s">
        <v>83</v>
      </c>
      <c r="W269">
        <v>102</v>
      </c>
      <c r="X269">
        <v>14</v>
      </c>
      <c r="Y269">
        <v>13</v>
      </c>
      <c r="Z269" t="s">
        <v>549</v>
      </c>
      <c r="AA269" t="s">
        <v>550</v>
      </c>
      <c r="AB269" t="s">
        <v>77</v>
      </c>
      <c r="AC269" t="s">
        <v>78</v>
      </c>
      <c r="AD269" t="s">
        <v>502</v>
      </c>
      <c r="AG269" t="s">
        <v>551</v>
      </c>
      <c r="AH269">
        <v>0</v>
      </c>
      <c r="AI269">
        <v>270</v>
      </c>
      <c r="AJ269">
        <v>24</v>
      </c>
      <c r="AK269">
        <v>93</v>
      </c>
      <c r="AL269">
        <v>1</v>
      </c>
    </row>
    <row r="270" spans="1:38" x14ac:dyDescent="0.3">
      <c r="A270" t="s">
        <v>496</v>
      </c>
      <c r="B270">
        <v>109876</v>
      </c>
      <c r="C270">
        <v>1</v>
      </c>
      <c r="D270" t="s">
        <v>552</v>
      </c>
      <c r="E270" t="s">
        <v>553</v>
      </c>
      <c r="F270">
        <v>59</v>
      </c>
      <c r="G270">
        <v>18.47</v>
      </c>
      <c r="H270">
        <v>61.08</v>
      </c>
      <c r="I270">
        <v>16.739999999999998</v>
      </c>
      <c r="J270">
        <v>55.35</v>
      </c>
      <c r="K270">
        <v>5</v>
      </c>
      <c r="T270">
        <v>3</v>
      </c>
      <c r="U270">
        <v>1</v>
      </c>
      <c r="V270" t="s">
        <v>83</v>
      </c>
      <c r="W270">
        <v>61</v>
      </c>
      <c r="X270">
        <v>4</v>
      </c>
      <c r="Y270">
        <v>4</v>
      </c>
      <c r="Z270" t="s">
        <v>554</v>
      </c>
      <c r="AA270" t="s">
        <v>555</v>
      </c>
      <c r="AB270" t="s">
        <v>77</v>
      </c>
      <c r="AC270" t="s">
        <v>78</v>
      </c>
      <c r="AD270" t="s">
        <v>502</v>
      </c>
      <c r="AG270" t="s">
        <v>556</v>
      </c>
      <c r="AH270">
        <v>0</v>
      </c>
      <c r="AI270">
        <v>145</v>
      </c>
      <c r="AJ270">
        <v>40</v>
      </c>
      <c r="AK270">
        <v>25</v>
      </c>
      <c r="AL270">
        <v>0.42</v>
      </c>
    </row>
    <row r="271" spans="1:38" x14ac:dyDescent="0.3">
      <c r="A271" t="s">
        <v>496</v>
      </c>
      <c r="B271">
        <v>109876</v>
      </c>
      <c r="C271">
        <v>2</v>
      </c>
      <c r="D271" t="s">
        <v>552</v>
      </c>
      <c r="E271" t="s">
        <v>553</v>
      </c>
      <c r="F271">
        <v>59</v>
      </c>
      <c r="G271">
        <v>19.2</v>
      </c>
      <c r="H271">
        <v>63.48</v>
      </c>
      <c r="I271">
        <v>17.39</v>
      </c>
      <c r="J271">
        <v>57.51</v>
      </c>
      <c r="K271">
        <v>5</v>
      </c>
      <c r="T271">
        <v>3</v>
      </c>
      <c r="U271">
        <v>1</v>
      </c>
      <c r="V271" t="s">
        <v>83</v>
      </c>
      <c r="W271">
        <v>63</v>
      </c>
      <c r="X271">
        <v>4</v>
      </c>
      <c r="Y271">
        <v>4</v>
      </c>
      <c r="Z271" t="s">
        <v>554</v>
      </c>
      <c r="AA271" t="s">
        <v>555</v>
      </c>
      <c r="AB271" t="s">
        <v>77</v>
      </c>
      <c r="AC271" t="s">
        <v>78</v>
      </c>
      <c r="AD271" t="s">
        <v>502</v>
      </c>
      <c r="AG271" t="s">
        <v>556</v>
      </c>
      <c r="AH271">
        <v>0</v>
      </c>
      <c r="AI271">
        <v>145</v>
      </c>
      <c r="AJ271">
        <v>40</v>
      </c>
      <c r="AK271">
        <v>25</v>
      </c>
      <c r="AL271">
        <v>0.42</v>
      </c>
    </row>
    <row r="272" spans="1:38" x14ac:dyDescent="0.3">
      <c r="A272" t="s">
        <v>496</v>
      </c>
      <c r="B272">
        <v>109876</v>
      </c>
      <c r="C272">
        <v>3</v>
      </c>
      <c r="D272" t="s">
        <v>552</v>
      </c>
      <c r="E272" t="s">
        <v>553</v>
      </c>
      <c r="F272">
        <v>59</v>
      </c>
      <c r="G272">
        <v>19.600000000000001</v>
      </c>
      <c r="H272">
        <v>64.81</v>
      </c>
      <c r="I272">
        <v>17.829999999999998</v>
      </c>
      <c r="J272">
        <v>58.96</v>
      </c>
      <c r="K272">
        <v>20</v>
      </c>
      <c r="T272">
        <v>3</v>
      </c>
      <c r="U272">
        <v>1</v>
      </c>
      <c r="V272" t="s">
        <v>83</v>
      </c>
      <c r="W272" t="s">
        <v>557</v>
      </c>
      <c r="X272">
        <v>4</v>
      </c>
      <c r="Y272">
        <v>4</v>
      </c>
      <c r="Z272" t="s">
        <v>554</v>
      </c>
      <c r="AA272" t="s">
        <v>555</v>
      </c>
      <c r="AB272" t="s">
        <v>77</v>
      </c>
      <c r="AC272" t="s">
        <v>78</v>
      </c>
      <c r="AD272" t="s">
        <v>502</v>
      </c>
      <c r="AG272" t="s">
        <v>556</v>
      </c>
      <c r="AH272">
        <v>0</v>
      </c>
      <c r="AI272">
        <v>145</v>
      </c>
      <c r="AJ272">
        <v>40</v>
      </c>
      <c r="AK272">
        <v>25</v>
      </c>
      <c r="AL272">
        <v>0.42</v>
      </c>
    </row>
    <row r="273" spans="1:38" x14ac:dyDescent="0.3">
      <c r="A273" t="s">
        <v>496</v>
      </c>
      <c r="B273">
        <v>109876</v>
      </c>
      <c r="C273">
        <v>4</v>
      </c>
      <c r="D273" t="s">
        <v>552</v>
      </c>
      <c r="E273" t="s">
        <v>553</v>
      </c>
      <c r="F273">
        <v>59</v>
      </c>
      <c r="G273">
        <v>19.59</v>
      </c>
      <c r="H273">
        <v>64.77</v>
      </c>
      <c r="I273">
        <v>17.82</v>
      </c>
      <c r="J273">
        <v>58.92</v>
      </c>
      <c r="K273">
        <v>10</v>
      </c>
      <c r="T273">
        <v>3</v>
      </c>
      <c r="U273">
        <v>1</v>
      </c>
      <c r="V273" t="s">
        <v>83</v>
      </c>
      <c r="W273" t="s">
        <v>504</v>
      </c>
      <c r="X273">
        <v>4</v>
      </c>
      <c r="Y273">
        <v>4</v>
      </c>
      <c r="Z273" t="s">
        <v>554</v>
      </c>
      <c r="AA273" t="s">
        <v>555</v>
      </c>
      <c r="AB273" t="s">
        <v>77</v>
      </c>
      <c r="AC273" t="s">
        <v>78</v>
      </c>
      <c r="AD273" t="s">
        <v>502</v>
      </c>
      <c r="AG273" t="s">
        <v>556</v>
      </c>
      <c r="AH273">
        <v>0</v>
      </c>
      <c r="AI273">
        <v>145</v>
      </c>
      <c r="AJ273">
        <v>40</v>
      </c>
      <c r="AK273">
        <v>25</v>
      </c>
      <c r="AL273">
        <v>0.42</v>
      </c>
    </row>
    <row r="274" spans="1:38" x14ac:dyDescent="0.3">
      <c r="A274" t="s">
        <v>496</v>
      </c>
      <c r="B274">
        <v>109876</v>
      </c>
      <c r="C274">
        <v>5</v>
      </c>
      <c r="D274" t="s">
        <v>552</v>
      </c>
      <c r="E274" t="s">
        <v>553</v>
      </c>
      <c r="F274">
        <v>59</v>
      </c>
      <c r="G274">
        <v>19.57</v>
      </c>
      <c r="H274">
        <v>64.72</v>
      </c>
      <c r="I274">
        <v>17.82</v>
      </c>
      <c r="J274">
        <v>58.91</v>
      </c>
      <c r="K274">
        <v>5</v>
      </c>
      <c r="T274">
        <v>3</v>
      </c>
      <c r="U274">
        <v>1</v>
      </c>
      <c r="V274" t="s">
        <v>83</v>
      </c>
      <c r="W274" t="s">
        <v>265</v>
      </c>
      <c r="X274">
        <v>4</v>
      </c>
      <c r="Y274">
        <v>4</v>
      </c>
      <c r="Z274" t="s">
        <v>554</v>
      </c>
      <c r="AA274" t="s">
        <v>555</v>
      </c>
      <c r="AB274" t="s">
        <v>77</v>
      </c>
      <c r="AC274" t="s">
        <v>78</v>
      </c>
      <c r="AD274" t="s">
        <v>502</v>
      </c>
      <c r="AG274" t="s">
        <v>556</v>
      </c>
      <c r="AH274">
        <v>0</v>
      </c>
      <c r="AI274">
        <v>145</v>
      </c>
      <c r="AJ274">
        <v>40</v>
      </c>
      <c r="AK274">
        <v>25</v>
      </c>
      <c r="AL274">
        <v>0.42</v>
      </c>
    </row>
    <row r="275" spans="1:38" x14ac:dyDescent="0.3">
      <c r="A275" t="s">
        <v>496</v>
      </c>
      <c r="B275">
        <v>109876</v>
      </c>
      <c r="C275">
        <v>6</v>
      </c>
      <c r="D275" t="s">
        <v>552</v>
      </c>
      <c r="E275" t="s">
        <v>553</v>
      </c>
      <c r="F275">
        <v>59</v>
      </c>
      <c r="G275">
        <v>19.850000000000001</v>
      </c>
      <c r="H275">
        <v>65.64</v>
      </c>
      <c r="I275">
        <v>18.07</v>
      </c>
      <c r="J275">
        <v>59.75</v>
      </c>
      <c r="K275">
        <v>5</v>
      </c>
      <c r="T275">
        <v>3</v>
      </c>
      <c r="U275">
        <v>1</v>
      </c>
      <c r="V275" t="s">
        <v>83</v>
      </c>
      <c r="W275" t="s">
        <v>558</v>
      </c>
      <c r="X275">
        <v>4</v>
      </c>
      <c r="Y275">
        <v>4</v>
      </c>
      <c r="Z275" t="s">
        <v>554</v>
      </c>
      <c r="AA275" t="s">
        <v>555</v>
      </c>
      <c r="AB275" t="s">
        <v>77</v>
      </c>
      <c r="AC275" t="s">
        <v>78</v>
      </c>
      <c r="AD275" t="s">
        <v>502</v>
      </c>
      <c r="AG275" t="s">
        <v>556</v>
      </c>
      <c r="AH275">
        <v>0</v>
      </c>
      <c r="AI275">
        <v>145</v>
      </c>
      <c r="AJ275">
        <v>40</v>
      </c>
      <c r="AK275">
        <v>25</v>
      </c>
      <c r="AL275">
        <v>0.42</v>
      </c>
    </row>
    <row r="276" spans="1:38" x14ac:dyDescent="0.3">
      <c r="A276" t="s">
        <v>496</v>
      </c>
      <c r="B276">
        <v>109876</v>
      </c>
      <c r="C276">
        <v>7</v>
      </c>
      <c r="D276" t="s">
        <v>552</v>
      </c>
      <c r="E276" t="s">
        <v>553</v>
      </c>
      <c r="F276">
        <v>59</v>
      </c>
      <c r="G276">
        <v>22.34</v>
      </c>
      <c r="H276">
        <v>73.88</v>
      </c>
      <c r="I276">
        <v>17.829999999999998</v>
      </c>
      <c r="J276">
        <v>58.96</v>
      </c>
      <c r="K276">
        <v>9</v>
      </c>
      <c r="T276">
        <v>3</v>
      </c>
      <c r="U276">
        <v>1</v>
      </c>
      <c r="V276" t="s">
        <v>83</v>
      </c>
      <c r="W276">
        <v>73</v>
      </c>
      <c r="X276">
        <v>4</v>
      </c>
      <c r="Y276">
        <v>4</v>
      </c>
      <c r="Z276" t="s">
        <v>554</v>
      </c>
      <c r="AA276" t="s">
        <v>555</v>
      </c>
      <c r="AB276" t="s">
        <v>77</v>
      </c>
      <c r="AC276" t="s">
        <v>78</v>
      </c>
      <c r="AD276" t="s">
        <v>502</v>
      </c>
      <c r="AG276" t="s">
        <v>556</v>
      </c>
      <c r="AH276">
        <v>0</v>
      </c>
      <c r="AI276">
        <v>145</v>
      </c>
      <c r="AJ276">
        <v>40</v>
      </c>
      <c r="AK276">
        <v>25</v>
      </c>
      <c r="AL276">
        <v>0.42</v>
      </c>
    </row>
    <row r="277" spans="1:38" x14ac:dyDescent="0.3">
      <c r="A277" t="s">
        <v>496</v>
      </c>
      <c r="B277">
        <v>12075</v>
      </c>
      <c r="C277">
        <v>1</v>
      </c>
      <c r="D277" t="s">
        <v>559</v>
      </c>
      <c r="E277" t="s">
        <v>560</v>
      </c>
      <c r="F277">
        <v>38</v>
      </c>
      <c r="G277">
        <v>31.96</v>
      </c>
      <c r="H277">
        <v>105.66</v>
      </c>
      <c r="I277">
        <v>25.7</v>
      </c>
      <c r="J277">
        <v>84.97</v>
      </c>
      <c r="K277">
        <v>38</v>
      </c>
      <c r="T277">
        <v>3</v>
      </c>
      <c r="U277">
        <v>2</v>
      </c>
      <c r="V277" t="s">
        <v>83</v>
      </c>
      <c r="W277">
        <v>105</v>
      </c>
      <c r="X277">
        <v>10</v>
      </c>
      <c r="Y277">
        <v>10</v>
      </c>
      <c r="Z277" t="s">
        <v>561</v>
      </c>
      <c r="AA277" t="s">
        <v>562</v>
      </c>
      <c r="AB277" t="s">
        <v>77</v>
      </c>
      <c r="AC277" t="s">
        <v>78</v>
      </c>
      <c r="AD277" t="s">
        <v>502</v>
      </c>
      <c r="AG277" t="s">
        <v>563</v>
      </c>
      <c r="AH277">
        <v>0</v>
      </c>
      <c r="AI277">
        <v>202</v>
      </c>
      <c r="AJ277">
        <v>30</v>
      </c>
      <c r="AK277">
        <v>21</v>
      </c>
      <c r="AL277">
        <v>0.55000000000000004</v>
      </c>
    </row>
    <row r="278" spans="1:38" x14ac:dyDescent="0.3">
      <c r="A278" t="s">
        <v>496</v>
      </c>
      <c r="B278">
        <v>2739</v>
      </c>
      <c r="C278">
        <v>1</v>
      </c>
      <c r="D278" t="s">
        <v>564</v>
      </c>
      <c r="E278" t="s">
        <v>489</v>
      </c>
      <c r="F278">
        <v>152</v>
      </c>
      <c r="G278">
        <v>25.79</v>
      </c>
      <c r="H278">
        <v>85.26</v>
      </c>
      <c r="I278">
        <v>18.07</v>
      </c>
      <c r="J278">
        <v>59.74</v>
      </c>
      <c r="K278">
        <v>152</v>
      </c>
      <c r="T278">
        <v>3</v>
      </c>
      <c r="U278">
        <v>1</v>
      </c>
      <c r="V278" t="s">
        <v>74</v>
      </c>
      <c r="W278">
        <v>85</v>
      </c>
      <c r="X278">
        <v>18</v>
      </c>
      <c r="Y278">
        <v>10</v>
      </c>
      <c r="Z278" t="s">
        <v>565</v>
      </c>
      <c r="AA278" t="s">
        <v>566</v>
      </c>
      <c r="AB278" t="s">
        <v>77</v>
      </c>
      <c r="AC278" t="s">
        <v>78</v>
      </c>
      <c r="AD278" t="s">
        <v>502</v>
      </c>
      <c r="AG278" t="s">
        <v>567</v>
      </c>
      <c r="AH278">
        <v>0</v>
      </c>
      <c r="AI278">
        <v>349</v>
      </c>
      <c r="AJ278">
        <v>25</v>
      </c>
      <c r="AK278">
        <v>130</v>
      </c>
      <c r="AL278">
        <v>0.86</v>
      </c>
    </row>
    <row r="279" spans="1:38" x14ac:dyDescent="0.3">
      <c r="A279" t="s">
        <v>568</v>
      </c>
      <c r="B279">
        <v>126493</v>
      </c>
      <c r="C279">
        <v>1</v>
      </c>
      <c r="D279" t="s">
        <v>569</v>
      </c>
      <c r="E279" t="s">
        <v>570</v>
      </c>
      <c r="F279">
        <v>154</v>
      </c>
      <c r="G279">
        <v>15.08</v>
      </c>
      <c r="H279">
        <v>49.86</v>
      </c>
      <c r="I279">
        <v>10.9</v>
      </c>
      <c r="J279">
        <v>36.049999999999997</v>
      </c>
      <c r="K279">
        <v>105</v>
      </c>
      <c r="T279">
        <v>2</v>
      </c>
      <c r="U279">
        <v>1</v>
      </c>
      <c r="V279" t="s">
        <v>83</v>
      </c>
      <c r="W279" t="s">
        <v>571</v>
      </c>
      <c r="X279">
        <v>25</v>
      </c>
      <c r="Y279">
        <v>14</v>
      </c>
      <c r="Z279" t="s">
        <v>572</v>
      </c>
      <c r="AA279" t="s">
        <v>573</v>
      </c>
      <c r="AB279" t="s">
        <v>77</v>
      </c>
      <c r="AC279" t="s">
        <v>78</v>
      </c>
      <c r="AD279" t="s">
        <v>574</v>
      </c>
      <c r="AG279" t="s">
        <v>575</v>
      </c>
      <c r="AH279">
        <v>0</v>
      </c>
      <c r="AI279">
        <v>229</v>
      </c>
      <c r="AJ279">
        <v>16</v>
      </c>
      <c r="AK279">
        <v>153</v>
      </c>
      <c r="AL279">
        <v>0.99</v>
      </c>
    </row>
    <row r="280" spans="1:38" x14ac:dyDescent="0.3">
      <c r="A280" t="s">
        <v>568</v>
      </c>
      <c r="B280">
        <v>126493</v>
      </c>
      <c r="C280">
        <v>2</v>
      </c>
      <c r="D280" t="s">
        <v>569</v>
      </c>
      <c r="E280" t="s">
        <v>570</v>
      </c>
      <c r="F280">
        <v>154</v>
      </c>
      <c r="G280">
        <v>15.08</v>
      </c>
      <c r="H280">
        <v>49.86</v>
      </c>
      <c r="I280">
        <v>10.9</v>
      </c>
      <c r="J280">
        <v>36.049999999999997</v>
      </c>
      <c r="K280">
        <v>6</v>
      </c>
      <c r="T280">
        <v>1</v>
      </c>
      <c r="U280">
        <v>1</v>
      </c>
      <c r="V280" t="s">
        <v>83</v>
      </c>
      <c r="W280" t="s">
        <v>576</v>
      </c>
      <c r="X280">
        <v>25</v>
      </c>
      <c r="Y280">
        <v>14</v>
      </c>
      <c r="Z280" t="s">
        <v>572</v>
      </c>
      <c r="AA280" t="s">
        <v>573</v>
      </c>
      <c r="AB280" t="s">
        <v>77</v>
      </c>
      <c r="AC280" t="s">
        <v>78</v>
      </c>
      <c r="AD280" t="s">
        <v>574</v>
      </c>
      <c r="AG280" t="s">
        <v>575</v>
      </c>
      <c r="AH280">
        <v>0</v>
      </c>
      <c r="AI280">
        <v>229</v>
      </c>
      <c r="AJ280">
        <v>16</v>
      </c>
      <c r="AK280">
        <v>153</v>
      </c>
      <c r="AL280">
        <v>0.99</v>
      </c>
    </row>
    <row r="281" spans="1:38" x14ac:dyDescent="0.3">
      <c r="A281" t="s">
        <v>568</v>
      </c>
      <c r="B281">
        <v>126493</v>
      </c>
      <c r="C281">
        <v>3</v>
      </c>
      <c r="D281" t="s">
        <v>569</v>
      </c>
      <c r="E281" t="s">
        <v>570</v>
      </c>
      <c r="F281">
        <v>154</v>
      </c>
      <c r="G281">
        <v>15.21</v>
      </c>
      <c r="H281">
        <v>50.31</v>
      </c>
      <c r="I281">
        <v>10.91</v>
      </c>
      <c r="J281">
        <v>36.07</v>
      </c>
      <c r="K281">
        <v>14</v>
      </c>
      <c r="T281">
        <v>2</v>
      </c>
      <c r="U281">
        <v>1</v>
      </c>
      <c r="V281" t="s">
        <v>83</v>
      </c>
      <c r="W281" t="s">
        <v>195</v>
      </c>
      <c r="X281">
        <v>25</v>
      </c>
      <c r="Y281">
        <v>14</v>
      </c>
      <c r="Z281" t="s">
        <v>572</v>
      </c>
      <c r="AA281" t="s">
        <v>573</v>
      </c>
      <c r="AB281" t="s">
        <v>77</v>
      </c>
      <c r="AC281" t="s">
        <v>78</v>
      </c>
      <c r="AD281" t="s">
        <v>574</v>
      </c>
      <c r="AG281" t="s">
        <v>575</v>
      </c>
      <c r="AH281">
        <v>0</v>
      </c>
      <c r="AI281">
        <v>229</v>
      </c>
      <c r="AJ281">
        <v>16</v>
      </c>
      <c r="AK281">
        <v>153</v>
      </c>
      <c r="AL281">
        <v>0.99</v>
      </c>
    </row>
    <row r="282" spans="1:38" x14ac:dyDescent="0.3">
      <c r="A282" t="s">
        <v>568</v>
      </c>
      <c r="B282">
        <v>126493</v>
      </c>
      <c r="C282">
        <v>4</v>
      </c>
      <c r="D282" t="s">
        <v>569</v>
      </c>
      <c r="E282" t="s">
        <v>570</v>
      </c>
      <c r="F282">
        <v>154</v>
      </c>
      <c r="G282">
        <v>16.82</v>
      </c>
      <c r="H282">
        <v>55.63</v>
      </c>
      <c r="I282">
        <v>12.19</v>
      </c>
      <c r="J282">
        <v>40.32</v>
      </c>
      <c r="K282">
        <v>27</v>
      </c>
      <c r="T282">
        <v>2</v>
      </c>
      <c r="U282">
        <v>1</v>
      </c>
      <c r="V282" t="s">
        <v>83</v>
      </c>
      <c r="W282" t="s">
        <v>434</v>
      </c>
      <c r="X282">
        <v>25</v>
      </c>
      <c r="Y282">
        <v>14</v>
      </c>
      <c r="Z282" t="s">
        <v>572</v>
      </c>
      <c r="AA282" t="s">
        <v>573</v>
      </c>
      <c r="AB282" t="s">
        <v>77</v>
      </c>
      <c r="AC282" t="s">
        <v>78</v>
      </c>
      <c r="AD282" t="s">
        <v>574</v>
      </c>
      <c r="AG282" t="s">
        <v>575</v>
      </c>
      <c r="AH282">
        <v>0</v>
      </c>
      <c r="AI282">
        <v>229</v>
      </c>
      <c r="AJ282">
        <v>16</v>
      </c>
      <c r="AK282">
        <v>153</v>
      </c>
      <c r="AL282">
        <v>0.99</v>
      </c>
    </row>
    <row r="283" spans="1:38" x14ac:dyDescent="0.3">
      <c r="A283" t="s">
        <v>568</v>
      </c>
      <c r="B283">
        <v>126493</v>
      </c>
      <c r="C283">
        <v>5</v>
      </c>
      <c r="D283" t="s">
        <v>569</v>
      </c>
      <c r="E283" t="s">
        <v>570</v>
      </c>
      <c r="F283">
        <v>154</v>
      </c>
      <c r="G283">
        <v>16.82</v>
      </c>
      <c r="H283">
        <v>55.63</v>
      </c>
      <c r="I283">
        <v>12.19</v>
      </c>
      <c r="J283">
        <v>40.32</v>
      </c>
      <c r="K283">
        <v>2</v>
      </c>
      <c r="T283">
        <v>1</v>
      </c>
      <c r="U283">
        <v>1</v>
      </c>
      <c r="V283" t="s">
        <v>83</v>
      </c>
      <c r="W283" t="s">
        <v>435</v>
      </c>
      <c r="X283">
        <v>25</v>
      </c>
      <c r="Y283">
        <v>14</v>
      </c>
      <c r="Z283" t="s">
        <v>572</v>
      </c>
      <c r="AA283" t="s">
        <v>573</v>
      </c>
      <c r="AB283" t="s">
        <v>77</v>
      </c>
      <c r="AC283" t="s">
        <v>78</v>
      </c>
      <c r="AD283" t="s">
        <v>574</v>
      </c>
      <c r="AG283" t="s">
        <v>575</v>
      </c>
      <c r="AH283">
        <v>0</v>
      </c>
      <c r="AI283">
        <v>229</v>
      </c>
      <c r="AJ283">
        <v>16</v>
      </c>
      <c r="AK283">
        <v>153</v>
      </c>
      <c r="AL283">
        <v>0.99</v>
      </c>
    </row>
    <row r="284" spans="1:38" x14ac:dyDescent="0.3">
      <c r="A284" t="s">
        <v>568</v>
      </c>
      <c r="B284">
        <v>109557</v>
      </c>
      <c r="C284">
        <v>1</v>
      </c>
      <c r="D284" t="s">
        <v>577</v>
      </c>
      <c r="E284" t="s">
        <v>578</v>
      </c>
      <c r="F284">
        <v>580</v>
      </c>
      <c r="G284">
        <v>28.67</v>
      </c>
      <c r="H284">
        <v>94.79</v>
      </c>
      <c r="I284">
        <v>21.06</v>
      </c>
      <c r="J284">
        <v>69.63</v>
      </c>
      <c r="K284">
        <v>243</v>
      </c>
      <c r="T284">
        <v>3</v>
      </c>
      <c r="U284">
        <v>2</v>
      </c>
      <c r="V284" t="s">
        <v>83</v>
      </c>
      <c r="W284">
        <v>94</v>
      </c>
      <c r="X284">
        <v>25</v>
      </c>
      <c r="Y284">
        <v>20</v>
      </c>
      <c r="Z284" t="s">
        <v>579</v>
      </c>
      <c r="AA284" t="s">
        <v>580</v>
      </c>
      <c r="AB284" t="s">
        <v>77</v>
      </c>
      <c r="AC284" t="s">
        <v>78</v>
      </c>
      <c r="AD284" t="s">
        <v>574</v>
      </c>
      <c r="AG284" t="s">
        <v>581</v>
      </c>
      <c r="AH284">
        <v>0</v>
      </c>
      <c r="AI284">
        <v>184</v>
      </c>
      <c r="AJ284">
        <v>12</v>
      </c>
      <c r="AK284">
        <v>679</v>
      </c>
      <c r="AL284">
        <v>1.17</v>
      </c>
    </row>
    <row r="285" spans="1:38" x14ac:dyDescent="0.3">
      <c r="A285" t="s">
        <v>568</v>
      </c>
      <c r="B285">
        <v>109557</v>
      </c>
      <c r="C285">
        <v>2</v>
      </c>
      <c r="D285" t="s">
        <v>577</v>
      </c>
      <c r="E285" t="s">
        <v>578</v>
      </c>
      <c r="F285">
        <v>580</v>
      </c>
      <c r="G285">
        <v>33.56</v>
      </c>
      <c r="H285">
        <v>110.95</v>
      </c>
      <c r="I285">
        <v>25.61</v>
      </c>
      <c r="J285">
        <v>84.67</v>
      </c>
      <c r="K285">
        <v>337</v>
      </c>
      <c r="T285">
        <v>3</v>
      </c>
      <c r="U285">
        <v>2</v>
      </c>
      <c r="V285" t="s">
        <v>83</v>
      </c>
      <c r="W285">
        <v>110</v>
      </c>
      <c r="X285">
        <v>25</v>
      </c>
      <c r="Y285">
        <v>20</v>
      </c>
      <c r="Z285" t="s">
        <v>579</v>
      </c>
      <c r="AA285" t="s">
        <v>580</v>
      </c>
      <c r="AB285" t="s">
        <v>77</v>
      </c>
      <c r="AC285" t="s">
        <v>78</v>
      </c>
      <c r="AD285" t="s">
        <v>574</v>
      </c>
      <c r="AG285" t="s">
        <v>581</v>
      </c>
      <c r="AH285">
        <v>0</v>
      </c>
      <c r="AI285">
        <v>184</v>
      </c>
      <c r="AJ285">
        <v>12</v>
      </c>
      <c r="AK285">
        <v>679</v>
      </c>
      <c r="AL285">
        <v>1.17</v>
      </c>
    </row>
    <row r="286" spans="1:38" x14ac:dyDescent="0.3">
      <c r="A286" t="s">
        <v>568</v>
      </c>
      <c r="B286">
        <v>2741</v>
      </c>
      <c r="C286">
        <v>1</v>
      </c>
      <c r="D286" t="s">
        <v>582</v>
      </c>
      <c r="E286" t="s">
        <v>583</v>
      </c>
      <c r="F286">
        <v>60</v>
      </c>
      <c r="G286">
        <v>22.48</v>
      </c>
      <c r="H286">
        <v>74.34</v>
      </c>
      <c r="I286">
        <v>16.899999999999999</v>
      </c>
      <c r="J286">
        <v>55.89</v>
      </c>
      <c r="K286">
        <v>60</v>
      </c>
      <c r="T286">
        <v>3</v>
      </c>
      <c r="U286">
        <v>1</v>
      </c>
      <c r="V286" t="s">
        <v>83</v>
      </c>
      <c r="W286">
        <v>74</v>
      </c>
      <c r="X286">
        <v>5</v>
      </c>
      <c r="Y286">
        <v>5</v>
      </c>
      <c r="Z286" t="s">
        <v>584</v>
      </c>
      <c r="AA286" t="s">
        <v>585</v>
      </c>
      <c r="AB286" t="s">
        <v>77</v>
      </c>
      <c r="AC286" t="s">
        <v>78</v>
      </c>
      <c r="AD286" t="s">
        <v>574</v>
      </c>
      <c r="AG286" t="s">
        <v>586</v>
      </c>
      <c r="AH286">
        <v>0</v>
      </c>
      <c r="AI286">
        <v>0</v>
      </c>
      <c r="AJ286">
        <v>0</v>
      </c>
      <c r="AK286">
        <v>120</v>
      </c>
      <c r="AL286">
        <v>2</v>
      </c>
    </row>
    <row r="287" spans="1:38" x14ac:dyDescent="0.3">
      <c r="A287" t="s">
        <v>568</v>
      </c>
      <c r="B287">
        <v>2740</v>
      </c>
      <c r="C287">
        <v>1</v>
      </c>
      <c r="D287" t="s">
        <v>587</v>
      </c>
      <c r="E287" t="s">
        <v>588</v>
      </c>
      <c r="F287">
        <v>195</v>
      </c>
      <c r="G287">
        <v>28.88</v>
      </c>
      <c r="H287">
        <v>95.49</v>
      </c>
      <c r="I287">
        <v>22.43</v>
      </c>
      <c r="J287">
        <v>74.16</v>
      </c>
      <c r="K287">
        <v>180</v>
      </c>
      <c r="T287">
        <v>3</v>
      </c>
      <c r="U287">
        <v>1</v>
      </c>
      <c r="V287" t="s">
        <v>83</v>
      </c>
      <c r="W287">
        <v>95</v>
      </c>
      <c r="X287">
        <v>15</v>
      </c>
      <c r="Y287">
        <v>15</v>
      </c>
      <c r="Z287" t="s">
        <v>589</v>
      </c>
      <c r="AA287" t="s">
        <v>590</v>
      </c>
      <c r="AB287" t="s">
        <v>77</v>
      </c>
      <c r="AC287" t="s">
        <v>78</v>
      </c>
      <c r="AD287" t="s">
        <v>574</v>
      </c>
      <c r="AG287" t="s">
        <v>591</v>
      </c>
      <c r="AH287">
        <v>0</v>
      </c>
      <c r="AI287">
        <v>299</v>
      </c>
      <c r="AJ287">
        <v>20</v>
      </c>
      <c r="AK287">
        <v>195</v>
      </c>
      <c r="AL287">
        <v>1</v>
      </c>
    </row>
    <row r="288" spans="1:38" x14ac:dyDescent="0.3">
      <c r="A288" t="s">
        <v>568</v>
      </c>
      <c r="B288">
        <v>2740</v>
      </c>
      <c r="C288">
        <v>2</v>
      </c>
      <c r="D288" t="s">
        <v>587</v>
      </c>
      <c r="E288" t="s">
        <v>588</v>
      </c>
      <c r="F288">
        <v>195</v>
      </c>
      <c r="G288">
        <v>30.31</v>
      </c>
      <c r="H288">
        <v>100.22</v>
      </c>
      <c r="I288">
        <v>23.54</v>
      </c>
      <c r="J288">
        <v>77.83</v>
      </c>
      <c r="K288">
        <v>15</v>
      </c>
      <c r="T288">
        <v>3</v>
      </c>
      <c r="U288">
        <v>2</v>
      </c>
      <c r="V288" t="s">
        <v>83</v>
      </c>
      <c r="W288">
        <v>100</v>
      </c>
      <c r="X288">
        <v>15</v>
      </c>
      <c r="Y288">
        <v>15</v>
      </c>
      <c r="Z288" t="s">
        <v>589</v>
      </c>
      <c r="AA288" t="s">
        <v>590</v>
      </c>
      <c r="AB288" t="s">
        <v>77</v>
      </c>
      <c r="AC288" t="s">
        <v>78</v>
      </c>
      <c r="AD288" t="s">
        <v>574</v>
      </c>
      <c r="AG288" t="s">
        <v>591</v>
      </c>
      <c r="AH288">
        <v>0</v>
      </c>
      <c r="AI288">
        <v>299</v>
      </c>
      <c r="AJ288">
        <v>20</v>
      </c>
      <c r="AK288">
        <v>195</v>
      </c>
      <c r="AL288">
        <v>1</v>
      </c>
    </row>
    <row r="289" spans="1:38" x14ac:dyDescent="0.3">
      <c r="A289" t="s">
        <v>568</v>
      </c>
      <c r="B289">
        <v>16106</v>
      </c>
      <c r="C289">
        <v>1</v>
      </c>
      <c r="D289" t="s">
        <v>592</v>
      </c>
      <c r="E289" t="s">
        <v>593</v>
      </c>
      <c r="F289">
        <v>70</v>
      </c>
      <c r="G289">
        <v>18.28</v>
      </c>
      <c r="H289">
        <v>60.46</v>
      </c>
      <c r="I289">
        <v>13.28</v>
      </c>
      <c r="J289">
        <v>43.93</v>
      </c>
      <c r="K289">
        <v>5</v>
      </c>
      <c r="T289">
        <v>2</v>
      </c>
      <c r="U289">
        <v>1</v>
      </c>
      <c r="V289" t="s">
        <v>83</v>
      </c>
      <c r="W289">
        <v>60</v>
      </c>
      <c r="X289">
        <v>5</v>
      </c>
      <c r="Y289">
        <v>5</v>
      </c>
      <c r="Z289" t="s">
        <v>594</v>
      </c>
      <c r="AA289" t="s">
        <v>595</v>
      </c>
      <c r="AB289" t="s">
        <v>77</v>
      </c>
      <c r="AC289" t="s">
        <v>78</v>
      </c>
      <c r="AD289" t="s">
        <v>574</v>
      </c>
      <c r="AG289" t="s">
        <v>596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 x14ac:dyDescent="0.3">
      <c r="A290" t="s">
        <v>568</v>
      </c>
      <c r="B290">
        <v>16106</v>
      </c>
      <c r="C290">
        <v>2</v>
      </c>
      <c r="D290" t="s">
        <v>592</v>
      </c>
      <c r="E290" t="s">
        <v>593</v>
      </c>
      <c r="F290">
        <v>70</v>
      </c>
      <c r="G290">
        <v>20.07</v>
      </c>
      <c r="H290">
        <v>66.37</v>
      </c>
      <c r="I290">
        <v>14.76</v>
      </c>
      <c r="J290">
        <v>48.8</v>
      </c>
      <c r="K290">
        <v>50</v>
      </c>
      <c r="T290">
        <v>2</v>
      </c>
      <c r="U290">
        <v>1</v>
      </c>
      <c r="V290" t="s">
        <v>83</v>
      </c>
      <c r="W290">
        <v>66</v>
      </c>
      <c r="X290">
        <v>5</v>
      </c>
      <c r="Y290">
        <v>5</v>
      </c>
      <c r="Z290" t="s">
        <v>594</v>
      </c>
      <c r="AA290" t="s">
        <v>595</v>
      </c>
      <c r="AB290" t="s">
        <v>77</v>
      </c>
      <c r="AC290" t="s">
        <v>78</v>
      </c>
      <c r="AD290" t="s">
        <v>574</v>
      </c>
      <c r="AG290" t="s">
        <v>596</v>
      </c>
      <c r="AH290">
        <v>0</v>
      </c>
      <c r="AI290">
        <v>0</v>
      </c>
      <c r="AJ290">
        <v>0</v>
      </c>
      <c r="AK290">
        <v>0</v>
      </c>
      <c r="AL290">
        <v>0</v>
      </c>
    </row>
    <row r="291" spans="1:38" x14ac:dyDescent="0.3">
      <c r="A291" t="s">
        <v>568</v>
      </c>
      <c r="B291">
        <v>16106</v>
      </c>
      <c r="C291">
        <v>3</v>
      </c>
      <c r="D291" t="s">
        <v>592</v>
      </c>
      <c r="E291" t="s">
        <v>593</v>
      </c>
      <c r="F291">
        <v>70</v>
      </c>
      <c r="G291">
        <v>21.59</v>
      </c>
      <c r="H291">
        <v>71.38</v>
      </c>
      <c r="I291">
        <v>15.98</v>
      </c>
      <c r="J291">
        <v>52.83</v>
      </c>
      <c r="K291">
        <v>15</v>
      </c>
      <c r="T291">
        <v>3</v>
      </c>
      <c r="U291">
        <v>1</v>
      </c>
      <c r="V291" t="s">
        <v>83</v>
      </c>
      <c r="W291">
        <v>71</v>
      </c>
      <c r="X291">
        <v>5</v>
      </c>
      <c r="Y291">
        <v>5</v>
      </c>
      <c r="Z291" t="s">
        <v>594</v>
      </c>
      <c r="AA291" t="s">
        <v>595</v>
      </c>
      <c r="AB291" t="s">
        <v>77</v>
      </c>
      <c r="AC291" t="s">
        <v>78</v>
      </c>
      <c r="AD291" t="s">
        <v>574</v>
      </c>
      <c r="AG291" t="s">
        <v>596</v>
      </c>
      <c r="AH291">
        <v>0</v>
      </c>
      <c r="AI291">
        <v>0</v>
      </c>
      <c r="AJ291">
        <v>0</v>
      </c>
      <c r="AK291">
        <v>0</v>
      </c>
      <c r="AL291">
        <v>0</v>
      </c>
    </row>
    <row r="292" spans="1:38" x14ac:dyDescent="0.3">
      <c r="A292" t="s">
        <v>568</v>
      </c>
      <c r="B292">
        <v>23716</v>
      </c>
      <c r="C292">
        <v>1</v>
      </c>
      <c r="D292" t="s">
        <v>597</v>
      </c>
      <c r="E292" t="s">
        <v>598</v>
      </c>
      <c r="F292">
        <v>64</v>
      </c>
      <c r="G292">
        <v>13.53</v>
      </c>
      <c r="H292">
        <v>44.74</v>
      </c>
      <c r="I292">
        <v>9.41</v>
      </c>
      <c r="J292">
        <v>31.11</v>
      </c>
      <c r="K292">
        <v>6</v>
      </c>
      <c r="T292">
        <v>2</v>
      </c>
      <c r="U292">
        <v>1</v>
      </c>
      <c r="V292" t="s">
        <v>83</v>
      </c>
      <c r="W292" t="s">
        <v>599</v>
      </c>
      <c r="X292">
        <v>4</v>
      </c>
      <c r="Y292">
        <v>4</v>
      </c>
      <c r="Z292" t="s">
        <v>600</v>
      </c>
      <c r="AA292" t="s">
        <v>601</v>
      </c>
      <c r="AB292" t="s">
        <v>77</v>
      </c>
      <c r="AC292" t="s">
        <v>78</v>
      </c>
      <c r="AD292" t="s">
        <v>574</v>
      </c>
      <c r="AG292" t="s">
        <v>602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">
      <c r="A293" t="s">
        <v>568</v>
      </c>
      <c r="B293">
        <v>23716</v>
      </c>
      <c r="C293">
        <v>2</v>
      </c>
      <c r="D293" t="s">
        <v>597</v>
      </c>
      <c r="E293" t="s">
        <v>598</v>
      </c>
      <c r="F293">
        <v>64</v>
      </c>
      <c r="G293">
        <v>14.33</v>
      </c>
      <c r="H293">
        <v>47.38</v>
      </c>
      <c r="I293">
        <v>10.11</v>
      </c>
      <c r="J293">
        <v>33.43</v>
      </c>
      <c r="K293">
        <v>16</v>
      </c>
      <c r="T293">
        <v>2</v>
      </c>
      <c r="U293">
        <v>1</v>
      </c>
      <c r="V293" t="s">
        <v>83</v>
      </c>
      <c r="W293" t="s">
        <v>433</v>
      </c>
      <c r="X293">
        <v>4</v>
      </c>
      <c r="Y293">
        <v>4</v>
      </c>
      <c r="Z293" t="s">
        <v>600</v>
      </c>
      <c r="AA293" t="s">
        <v>601</v>
      </c>
      <c r="AB293" t="s">
        <v>77</v>
      </c>
      <c r="AC293" t="s">
        <v>78</v>
      </c>
      <c r="AD293" t="s">
        <v>574</v>
      </c>
      <c r="AG293" t="s">
        <v>602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38" x14ac:dyDescent="0.3">
      <c r="A294" t="s">
        <v>568</v>
      </c>
      <c r="B294">
        <v>23716</v>
      </c>
      <c r="C294">
        <v>3</v>
      </c>
      <c r="D294" t="s">
        <v>597</v>
      </c>
      <c r="E294" t="s">
        <v>598</v>
      </c>
      <c r="F294">
        <v>64</v>
      </c>
      <c r="G294">
        <v>15.39</v>
      </c>
      <c r="H294">
        <v>50.9</v>
      </c>
      <c r="I294">
        <v>10.99</v>
      </c>
      <c r="J294">
        <v>36.36</v>
      </c>
      <c r="K294">
        <v>4</v>
      </c>
      <c r="T294">
        <v>2</v>
      </c>
      <c r="U294">
        <v>1</v>
      </c>
      <c r="V294" t="s">
        <v>83</v>
      </c>
      <c r="W294" t="s">
        <v>603</v>
      </c>
      <c r="X294">
        <v>4</v>
      </c>
      <c r="Y294">
        <v>4</v>
      </c>
      <c r="Z294" t="s">
        <v>600</v>
      </c>
      <c r="AA294" t="s">
        <v>601</v>
      </c>
      <c r="AB294" t="s">
        <v>77</v>
      </c>
      <c r="AC294" t="s">
        <v>78</v>
      </c>
      <c r="AD294" t="s">
        <v>574</v>
      </c>
      <c r="AG294" t="s">
        <v>602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38" x14ac:dyDescent="0.3">
      <c r="A295" t="s">
        <v>568</v>
      </c>
      <c r="B295">
        <v>23716</v>
      </c>
      <c r="C295">
        <v>4</v>
      </c>
      <c r="D295" t="s">
        <v>597</v>
      </c>
      <c r="E295" t="s">
        <v>598</v>
      </c>
      <c r="F295">
        <v>64</v>
      </c>
      <c r="G295">
        <v>16.079999999999998</v>
      </c>
      <c r="H295">
        <v>53.19</v>
      </c>
      <c r="I295">
        <v>11.43</v>
      </c>
      <c r="J295">
        <v>37.799999999999997</v>
      </c>
      <c r="K295">
        <v>6</v>
      </c>
      <c r="T295">
        <v>2</v>
      </c>
      <c r="U295">
        <v>1</v>
      </c>
      <c r="V295" t="s">
        <v>74</v>
      </c>
      <c r="W295" t="s">
        <v>604</v>
      </c>
      <c r="X295">
        <v>4</v>
      </c>
      <c r="Y295">
        <v>4</v>
      </c>
      <c r="Z295" t="s">
        <v>600</v>
      </c>
      <c r="AA295" t="s">
        <v>601</v>
      </c>
      <c r="AB295" t="s">
        <v>77</v>
      </c>
      <c r="AC295" t="s">
        <v>78</v>
      </c>
      <c r="AD295" t="s">
        <v>574</v>
      </c>
      <c r="AG295" t="s">
        <v>602</v>
      </c>
      <c r="AH295">
        <v>0</v>
      </c>
      <c r="AI295">
        <v>0</v>
      </c>
      <c r="AJ295">
        <v>0</v>
      </c>
      <c r="AK295">
        <v>0</v>
      </c>
      <c r="AL295">
        <v>0</v>
      </c>
    </row>
    <row r="296" spans="1:38" x14ac:dyDescent="0.3">
      <c r="A296" t="s">
        <v>568</v>
      </c>
      <c r="B296">
        <v>23716</v>
      </c>
      <c r="C296">
        <v>5</v>
      </c>
      <c r="D296" t="s">
        <v>597</v>
      </c>
      <c r="E296" t="s">
        <v>598</v>
      </c>
      <c r="F296">
        <v>64</v>
      </c>
      <c r="G296">
        <v>16.38</v>
      </c>
      <c r="H296">
        <v>54.18</v>
      </c>
      <c r="I296">
        <v>11.81</v>
      </c>
      <c r="J296">
        <v>39.06</v>
      </c>
      <c r="K296">
        <v>32</v>
      </c>
      <c r="T296">
        <v>2</v>
      </c>
      <c r="U296">
        <v>1</v>
      </c>
      <c r="V296" t="s">
        <v>83</v>
      </c>
      <c r="W296" t="s">
        <v>175</v>
      </c>
      <c r="X296">
        <v>4</v>
      </c>
      <c r="Y296">
        <v>4</v>
      </c>
      <c r="Z296" t="s">
        <v>600</v>
      </c>
      <c r="AA296" t="s">
        <v>601</v>
      </c>
      <c r="AB296" t="s">
        <v>77</v>
      </c>
      <c r="AC296" t="s">
        <v>78</v>
      </c>
      <c r="AD296" t="s">
        <v>574</v>
      </c>
      <c r="AG296" t="s">
        <v>602</v>
      </c>
      <c r="AH296">
        <v>0</v>
      </c>
      <c r="AI296">
        <v>0</v>
      </c>
      <c r="AJ296">
        <v>0</v>
      </c>
      <c r="AK296">
        <v>0</v>
      </c>
      <c r="AL296">
        <v>0</v>
      </c>
    </row>
    <row r="297" spans="1:38" x14ac:dyDescent="0.3">
      <c r="A297" t="s">
        <v>568</v>
      </c>
      <c r="B297">
        <v>3987</v>
      </c>
      <c r="C297">
        <v>1</v>
      </c>
      <c r="D297" t="s">
        <v>605</v>
      </c>
      <c r="E297" t="s">
        <v>410</v>
      </c>
      <c r="F297">
        <v>75</v>
      </c>
      <c r="G297">
        <v>17.989999999999998</v>
      </c>
      <c r="H297">
        <v>59.5</v>
      </c>
      <c r="I297">
        <v>13.36</v>
      </c>
      <c r="J297">
        <v>44.19</v>
      </c>
      <c r="K297">
        <v>20</v>
      </c>
      <c r="T297">
        <v>2</v>
      </c>
      <c r="U297">
        <v>1</v>
      </c>
      <c r="V297" t="s">
        <v>83</v>
      </c>
      <c r="W297">
        <v>59</v>
      </c>
      <c r="X297">
        <v>5</v>
      </c>
      <c r="Y297">
        <v>5</v>
      </c>
      <c r="Z297" t="s">
        <v>606</v>
      </c>
      <c r="AA297" t="s">
        <v>607</v>
      </c>
      <c r="AB297" t="s">
        <v>77</v>
      </c>
      <c r="AC297" t="s">
        <v>78</v>
      </c>
      <c r="AD297" t="s">
        <v>574</v>
      </c>
      <c r="AG297" t="s">
        <v>608</v>
      </c>
      <c r="AH297">
        <v>0</v>
      </c>
      <c r="AI297">
        <v>0</v>
      </c>
      <c r="AJ297">
        <v>0</v>
      </c>
      <c r="AK297">
        <v>0</v>
      </c>
      <c r="AL297">
        <v>0</v>
      </c>
    </row>
    <row r="298" spans="1:38" x14ac:dyDescent="0.3">
      <c r="A298" t="s">
        <v>568</v>
      </c>
      <c r="B298">
        <v>3987</v>
      </c>
      <c r="C298">
        <v>2</v>
      </c>
      <c r="D298" t="s">
        <v>605</v>
      </c>
      <c r="E298" t="s">
        <v>410</v>
      </c>
      <c r="F298">
        <v>75</v>
      </c>
      <c r="G298">
        <v>18.75</v>
      </c>
      <c r="H298">
        <v>62.01</v>
      </c>
      <c r="I298">
        <v>14.22</v>
      </c>
      <c r="J298">
        <v>47.04</v>
      </c>
      <c r="K298">
        <v>10</v>
      </c>
      <c r="T298">
        <v>2</v>
      </c>
      <c r="U298">
        <v>1</v>
      </c>
      <c r="V298" t="s">
        <v>74</v>
      </c>
      <c r="W298">
        <v>62</v>
      </c>
      <c r="X298">
        <v>5</v>
      </c>
      <c r="Y298">
        <v>5</v>
      </c>
      <c r="Z298" t="s">
        <v>606</v>
      </c>
      <c r="AA298" t="s">
        <v>607</v>
      </c>
      <c r="AB298" t="s">
        <v>77</v>
      </c>
      <c r="AC298" t="s">
        <v>78</v>
      </c>
      <c r="AD298" t="s">
        <v>574</v>
      </c>
      <c r="AG298" t="s">
        <v>608</v>
      </c>
      <c r="AH298">
        <v>0</v>
      </c>
      <c r="AI298">
        <v>0</v>
      </c>
      <c r="AJ298">
        <v>0</v>
      </c>
      <c r="AK298">
        <v>0</v>
      </c>
      <c r="AL298">
        <v>0</v>
      </c>
    </row>
    <row r="299" spans="1:38" x14ac:dyDescent="0.3">
      <c r="A299" t="s">
        <v>568</v>
      </c>
      <c r="B299">
        <v>3987</v>
      </c>
      <c r="C299">
        <v>3</v>
      </c>
      <c r="D299" t="s">
        <v>605</v>
      </c>
      <c r="E299" t="s">
        <v>410</v>
      </c>
      <c r="F299">
        <v>75</v>
      </c>
      <c r="G299">
        <v>19.98</v>
      </c>
      <c r="H299">
        <v>66.06</v>
      </c>
      <c r="I299">
        <v>15.34</v>
      </c>
      <c r="J299">
        <v>50.74</v>
      </c>
      <c r="K299">
        <v>20</v>
      </c>
      <c r="T299">
        <v>2</v>
      </c>
      <c r="U299">
        <v>1</v>
      </c>
      <c r="V299" t="s">
        <v>83</v>
      </c>
      <c r="W299" t="s">
        <v>609</v>
      </c>
      <c r="X299">
        <v>5</v>
      </c>
      <c r="Y299">
        <v>5</v>
      </c>
      <c r="Z299" t="s">
        <v>606</v>
      </c>
      <c r="AA299" t="s">
        <v>607</v>
      </c>
      <c r="AB299" t="s">
        <v>77</v>
      </c>
      <c r="AC299" t="s">
        <v>78</v>
      </c>
      <c r="AD299" t="s">
        <v>574</v>
      </c>
      <c r="AG299" t="s">
        <v>608</v>
      </c>
      <c r="AH299">
        <v>0</v>
      </c>
      <c r="AI299">
        <v>0</v>
      </c>
      <c r="AJ299">
        <v>0</v>
      </c>
      <c r="AK299">
        <v>0</v>
      </c>
      <c r="AL299">
        <v>0</v>
      </c>
    </row>
    <row r="300" spans="1:38" x14ac:dyDescent="0.3">
      <c r="A300" t="s">
        <v>568</v>
      </c>
      <c r="B300">
        <v>3987</v>
      </c>
      <c r="C300">
        <v>4</v>
      </c>
      <c r="D300" t="s">
        <v>605</v>
      </c>
      <c r="E300" t="s">
        <v>410</v>
      </c>
      <c r="F300">
        <v>75</v>
      </c>
      <c r="G300">
        <v>19.98</v>
      </c>
      <c r="H300">
        <v>66.08</v>
      </c>
      <c r="I300">
        <v>15.42</v>
      </c>
      <c r="J300">
        <v>51</v>
      </c>
      <c r="K300">
        <v>20</v>
      </c>
      <c r="T300">
        <v>2</v>
      </c>
      <c r="U300">
        <v>1</v>
      </c>
      <c r="V300" t="s">
        <v>83</v>
      </c>
      <c r="W300" t="s">
        <v>610</v>
      </c>
      <c r="X300">
        <v>5</v>
      </c>
      <c r="Y300">
        <v>5</v>
      </c>
      <c r="Z300" t="s">
        <v>606</v>
      </c>
      <c r="AA300" t="s">
        <v>607</v>
      </c>
      <c r="AB300" t="s">
        <v>77</v>
      </c>
      <c r="AC300" t="s">
        <v>78</v>
      </c>
      <c r="AD300" t="s">
        <v>574</v>
      </c>
      <c r="AG300" t="s">
        <v>608</v>
      </c>
      <c r="AH300">
        <v>0</v>
      </c>
      <c r="AI300">
        <v>0</v>
      </c>
      <c r="AJ300">
        <v>0</v>
      </c>
      <c r="AK300">
        <v>0</v>
      </c>
      <c r="AL300">
        <v>0</v>
      </c>
    </row>
    <row r="301" spans="1:38" x14ac:dyDescent="0.3">
      <c r="A301" t="s">
        <v>568</v>
      </c>
      <c r="B301">
        <v>3987</v>
      </c>
      <c r="C301">
        <v>5</v>
      </c>
      <c r="D301" t="s">
        <v>605</v>
      </c>
      <c r="E301" t="s">
        <v>410</v>
      </c>
      <c r="F301">
        <v>75</v>
      </c>
      <c r="G301">
        <v>22.54</v>
      </c>
      <c r="H301">
        <v>74.540000000000006</v>
      </c>
      <c r="I301">
        <v>15.75</v>
      </c>
      <c r="J301">
        <v>52.08</v>
      </c>
      <c r="K301">
        <v>5</v>
      </c>
      <c r="T301">
        <v>3</v>
      </c>
      <c r="U301">
        <v>1</v>
      </c>
      <c r="V301" t="s">
        <v>83</v>
      </c>
      <c r="W301">
        <v>74</v>
      </c>
      <c r="X301">
        <v>5</v>
      </c>
      <c r="Y301">
        <v>5</v>
      </c>
      <c r="Z301" t="s">
        <v>606</v>
      </c>
      <c r="AA301" t="s">
        <v>607</v>
      </c>
      <c r="AB301" t="s">
        <v>77</v>
      </c>
      <c r="AC301" t="s">
        <v>78</v>
      </c>
      <c r="AD301" t="s">
        <v>574</v>
      </c>
      <c r="AG301" t="s">
        <v>608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611</v>
      </c>
      <c r="B302">
        <v>100845</v>
      </c>
      <c r="C302">
        <v>1</v>
      </c>
      <c r="D302" t="s">
        <v>612</v>
      </c>
      <c r="E302" t="s">
        <v>613</v>
      </c>
      <c r="F302">
        <v>289</v>
      </c>
      <c r="G302">
        <v>38.590000000000003</v>
      </c>
      <c r="H302">
        <v>127.6</v>
      </c>
      <c r="I302">
        <v>25.69</v>
      </c>
      <c r="J302">
        <v>84.94</v>
      </c>
      <c r="K302">
        <v>24</v>
      </c>
      <c r="T302">
        <v>3</v>
      </c>
      <c r="U302">
        <v>2</v>
      </c>
      <c r="V302" t="s">
        <v>83</v>
      </c>
      <c r="W302">
        <v>127</v>
      </c>
      <c r="X302">
        <v>21</v>
      </c>
      <c r="Y302">
        <v>16</v>
      </c>
      <c r="Z302" t="s">
        <v>614</v>
      </c>
      <c r="AA302" t="s">
        <v>615</v>
      </c>
      <c r="AB302" t="s">
        <v>77</v>
      </c>
      <c r="AC302" t="s">
        <v>78</v>
      </c>
      <c r="AD302" t="s">
        <v>616</v>
      </c>
      <c r="AG302" t="s">
        <v>617</v>
      </c>
      <c r="AH302">
        <v>0</v>
      </c>
      <c r="AI302">
        <v>221</v>
      </c>
      <c r="AJ302">
        <v>16</v>
      </c>
      <c r="AK302">
        <v>573</v>
      </c>
      <c r="AL302">
        <v>1.98</v>
      </c>
    </row>
    <row r="303" spans="1:38" x14ac:dyDescent="0.3">
      <c r="A303" t="s">
        <v>611</v>
      </c>
      <c r="B303">
        <v>100845</v>
      </c>
      <c r="C303">
        <v>2</v>
      </c>
      <c r="D303" t="s">
        <v>612</v>
      </c>
      <c r="E303" t="s">
        <v>613</v>
      </c>
      <c r="F303">
        <v>289</v>
      </c>
      <c r="G303">
        <v>47.54</v>
      </c>
      <c r="H303">
        <v>157.16999999999999</v>
      </c>
      <c r="I303">
        <v>36.33</v>
      </c>
      <c r="J303">
        <v>120.1</v>
      </c>
      <c r="K303">
        <v>34</v>
      </c>
      <c r="T303">
        <v>4</v>
      </c>
      <c r="U303">
        <v>2</v>
      </c>
      <c r="V303" t="s">
        <v>83</v>
      </c>
      <c r="W303">
        <v>157</v>
      </c>
      <c r="X303">
        <v>21</v>
      </c>
      <c r="Y303">
        <v>16</v>
      </c>
      <c r="Z303" t="s">
        <v>614</v>
      </c>
      <c r="AA303" t="s">
        <v>615</v>
      </c>
      <c r="AB303" t="s">
        <v>77</v>
      </c>
      <c r="AC303" t="s">
        <v>78</v>
      </c>
      <c r="AD303" t="s">
        <v>616</v>
      </c>
      <c r="AG303" t="s">
        <v>617</v>
      </c>
      <c r="AH303">
        <v>0</v>
      </c>
      <c r="AI303">
        <v>221</v>
      </c>
      <c r="AJ303">
        <v>16</v>
      </c>
      <c r="AK303">
        <v>573</v>
      </c>
      <c r="AL303">
        <v>1.98</v>
      </c>
    </row>
    <row r="304" spans="1:38" x14ac:dyDescent="0.3">
      <c r="A304" t="s">
        <v>611</v>
      </c>
      <c r="B304">
        <v>100845</v>
      </c>
      <c r="C304">
        <v>3</v>
      </c>
      <c r="D304" t="s">
        <v>612</v>
      </c>
      <c r="E304" t="s">
        <v>613</v>
      </c>
      <c r="F304">
        <v>289</v>
      </c>
      <c r="G304">
        <v>51.35</v>
      </c>
      <c r="H304">
        <v>169.77</v>
      </c>
      <c r="I304">
        <v>39.549999999999997</v>
      </c>
      <c r="J304">
        <v>130.75</v>
      </c>
      <c r="K304">
        <v>85</v>
      </c>
      <c r="T304">
        <v>4</v>
      </c>
      <c r="U304">
        <v>2</v>
      </c>
      <c r="V304" t="s">
        <v>83</v>
      </c>
      <c r="W304">
        <v>169</v>
      </c>
      <c r="X304">
        <v>21</v>
      </c>
      <c r="Y304">
        <v>16</v>
      </c>
      <c r="Z304" t="s">
        <v>614</v>
      </c>
      <c r="AA304" t="s">
        <v>615</v>
      </c>
      <c r="AB304" t="s">
        <v>77</v>
      </c>
      <c r="AC304" t="s">
        <v>78</v>
      </c>
      <c r="AD304" t="s">
        <v>616</v>
      </c>
      <c r="AG304" t="s">
        <v>617</v>
      </c>
      <c r="AH304">
        <v>0</v>
      </c>
      <c r="AI304">
        <v>221</v>
      </c>
      <c r="AJ304">
        <v>16</v>
      </c>
      <c r="AK304">
        <v>573</v>
      </c>
      <c r="AL304">
        <v>1.98</v>
      </c>
    </row>
    <row r="305" spans="1:38" x14ac:dyDescent="0.3">
      <c r="A305" t="s">
        <v>611</v>
      </c>
      <c r="B305">
        <v>100845</v>
      </c>
      <c r="C305">
        <v>4</v>
      </c>
      <c r="D305" t="s">
        <v>612</v>
      </c>
      <c r="E305" t="s">
        <v>613</v>
      </c>
      <c r="F305">
        <v>289</v>
      </c>
      <c r="G305">
        <v>57.08</v>
      </c>
      <c r="H305">
        <v>188.72</v>
      </c>
      <c r="I305">
        <v>45.01</v>
      </c>
      <c r="J305">
        <v>148.80000000000001</v>
      </c>
      <c r="K305">
        <v>142</v>
      </c>
      <c r="T305">
        <v>4</v>
      </c>
      <c r="U305">
        <v>2</v>
      </c>
      <c r="V305" t="s">
        <v>83</v>
      </c>
      <c r="W305">
        <v>188</v>
      </c>
      <c r="X305">
        <v>21</v>
      </c>
      <c r="Y305">
        <v>16</v>
      </c>
      <c r="Z305" t="s">
        <v>614</v>
      </c>
      <c r="AA305" t="s">
        <v>615</v>
      </c>
      <c r="AB305" t="s">
        <v>77</v>
      </c>
      <c r="AC305" t="s">
        <v>78</v>
      </c>
      <c r="AD305" t="s">
        <v>616</v>
      </c>
      <c r="AG305" t="s">
        <v>617</v>
      </c>
      <c r="AH305">
        <v>0</v>
      </c>
      <c r="AI305">
        <v>221</v>
      </c>
      <c r="AJ305">
        <v>16</v>
      </c>
      <c r="AK305">
        <v>573</v>
      </c>
      <c r="AL305">
        <v>1.98</v>
      </c>
    </row>
    <row r="306" spans="1:38" x14ac:dyDescent="0.3">
      <c r="A306" t="s">
        <v>611</v>
      </c>
      <c r="B306">
        <v>100845</v>
      </c>
      <c r="C306">
        <v>5</v>
      </c>
      <c r="D306" t="s">
        <v>612</v>
      </c>
      <c r="E306" t="s">
        <v>613</v>
      </c>
      <c r="F306">
        <v>289</v>
      </c>
      <c r="G306">
        <v>71.819999999999993</v>
      </c>
      <c r="H306">
        <v>237.45</v>
      </c>
      <c r="I306">
        <v>56.69</v>
      </c>
      <c r="J306">
        <v>187.42</v>
      </c>
      <c r="K306">
        <v>4</v>
      </c>
      <c r="T306">
        <v>4</v>
      </c>
      <c r="U306">
        <v>2</v>
      </c>
      <c r="V306" t="s">
        <v>83</v>
      </c>
      <c r="W306">
        <v>237</v>
      </c>
      <c r="X306">
        <v>21</v>
      </c>
      <c r="Y306">
        <v>16</v>
      </c>
      <c r="Z306" t="s">
        <v>614</v>
      </c>
      <c r="AA306" t="s">
        <v>615</v>
      </c>
      <c r="AB306" t="s">
        <v>77</v>
      </c>
      <c r="AC306" t="s">
        <v>78</v>
      </c>
      <c r="AD306" t="s">
        <v>616</v>
      </c>
      <c r="AG306" t="s">
        <v>617</v>
      </c>
      <c r="AH306">
        <v>0</v>
      </c>
      <c r="AI306">
        <v>221</v>
      </c>
      <c r="AJ306">
        <v>16</v>
      </c>
      <c r="AK306">
        <v>573</v>
      </c>
      <c r="AL306">
        <v>1.98</v>
      </c>
    </row>
    <row r="307" spans="1:38" x14ac:dyDescent="0.3">
      <c r="A307" t="s">
        <v>611</v>
      </c>
      <c r="B307">
        <v>7987</v>
      </c>
      <c r="C307">
        <v>1</v>
      </c>
      <c r="D307" t="s">
        <v>618</v>
      </c>
      <c r="E307" t="s">
        <v>619</v>
      </c>
      <c r="F307">
        <v>186</v>
      </c>
      <c r="G307">
        <v>21.89</v>
      </c>
      <c r="H307">
        <v>72.37</v>
      </c>
      <c r="I307">
        <v>16.89</v>
      </c>
      <c r="J307">
        <v>55.85</v>
      </c>
      <c r="K307">
        <v>6</v>
      </c>
      <c r="T307">
        <v>2</v>
      </c>
      <c r="U307">
        <v>1</v>
      </c>
      <c r="V307" t="s">
        <v>83</v>
      </c>
      <c r="W307">
        <v>72</v>
      </c>
      <c r="X307">
        <v>6</v>
      </c>
      <c r="Y307">
        <v>6</v>
      </c>
      <c r="Z307" t="s">
        <v>620</v>
      </c>
      <c r="AA307" t="s">
        <v>621</v>
      </c>
      <c r="AB307" t="s">
        <v>77</v>
      </c>
      <c r="AC307" t="s">
        <v>78</v>
      </c>
      <c r="AD307" t="s">
        <v>616</v>
      </c>
      <c r="AG307" t="s">
        <v>622</v>
      </c>
      <c r="AH307">
        <v>0</v>
      </c>
      <c r="AI307">
        <v>214</v>
      </c>
      <c r="AJ307">
        <v>37</v>
      </c>
      <c r="AK307">
        <v>95</v>
      </c>
      <c r="AL307">
        <v>0.51</v>
      </c>
    </row>
    <row r="308" spans="1:38" x14ac:dyDescent="0.3">
      <c r="A308" t="s">
        <v>611</v>
      </c>
      <c r="B308">
        <v>7987</v>
      </c>
      <c r="C308">
        <v>2</v>
      </c>
      <c r="D308" t="s">
        <v>618</v>
      </c>
      <c r="E308" t="s">
        <v>619</v>
      </c>
      <c r="F308">
        <v>186</v>
      </c>
      <c r="G308">
        <v>22.54</v>
      </c>
      <c r="H308">
        <v>74.52</v>
      </c>
      <c r="I308">
        <v>17.440000000000001</v>
      </c>
      <c r="J308">
        <v>57.67</v>
      </c>
      <c r="K308">
        <v>102</v>
      </c>
      <c r="T308">
        <v>2</v>
      </c>
      <c r="U308">
        <v>1</v>
      </c>
      <c r="V308" t="s">
        <v>83</v>
      </c>
      <c r="W308" t="s">
        <v>107</v>
      </c>
      <c r="X308">
        <v>6</v>
      </c>
      <c r="Y308">
        <v>6</v>
      </c>
      <c r="Z308" t="s">
        <v>620</v>
      </c>
      <c r="AA308" t="s">
        <v>621</v>
      </c>
      <c r="AB308" t="s">
        <v>77</v>
      </c>
      <c r="AC308" t="s">
        <v>78</v>
      </c>
      <c r="AD308" t="s">
        <v>616</v>
      </c>
      <c r="AG308" t="s">
        <v>622</v>
      </c>
      <c r="AH308">
        <v>0</v>
      </c>
      <c r="AI308">
        <v>214</v>
      </c>
      <c r="AJ308">
        <v>37</v>
      </c>
      <c r="AK308">
        <v>95</v>
      </c>
      <c r="AL308">
        <v>0.51</v>
      </c>
    </row>
    <row r="309" spans="1:38" x14ac:dyDescent="0.3">
      <c r="A309" t="s">
        <v>611</v>
      </c>
      <c r="B309">
        <v>7987</v>
      </c>
      <c r="C309">
        <v>3</v>
      </c>
      <c r="D309" t="s">
        <v>618</v>
      </c>
      <c r="E309" t="s">
        <v>619</v>
      </c>
      <c r="F309">
        <v>186</v>
      </c>
      <c r="G309">
        <v>22.88</v>
      </c>
      <c r="H309">
        <v>75.650000000000006</v>
      </c>
      <c r="I309">
        <v>17.829999999999998</v>
      </c>
      <c r="J309">
        <v>58.95</v>
      </c>
      <c r="K309">
        <v>72</v>
      </c>
      <c r="T309">
        <v>2</v>
      </c>
      <c r="U309">
        <v>1</v>
      </c>
      <c r="V309" t="s">
        <v>83</v>
      </c>
      <c r="W309" t="s">
        <v>108</v>
      </c>
      <c r="X309">
        <v>6</v>
      </c>
      <c r="Y309">
        <v>6</v>
      </c>
      <c r="Z309" t="s">
        <v>620</v>
      </c>
      <c r="AA309" t="s">
        <v>621</v>
      </c>
      <c r="AB309" t="s">
        <v>77</v>
      </c>
      <c r="AC309" t="s">
        <v>78</v>
      </c>
      <c r="AD309" t="s">
        <v>616</v>
      </c>
      <c r="AG309" t="s">
        <v>622</v>
      </c>
      <c r="AH309">
        <v>0</v>
      </c>
      <c r="AI309">
        <v>214</v>
      </c>
      <c r="AJ309">
        <v>37</v>
      </c>
      <c r="AK309">
        <v>95</v>
      </c>
      <c r="AL309">
        <v>0.51</v>
      </c>
    </row>
    <row r="310" spans="1:38" x14ac:dyDescent="0.3">
      <c r="A310" t="s">
        <v>611</v>
      </c>
      <c r="B310">
        <v>7987</v>
      </c>
      <c r="C310">
        <v>4</v>
      </c>
      <c r="D310" t="s">
        <v>618</v>
      </c>
      <c r="E310" t="s">
        <v>619</v>
      </c>
      <c r="F310">
        <v>186</v>
      </c>
      <c r="G310">
        <v>23.97</v>
      </c>
      <c r="H310">
        <v>79.27</v>
      </c>
      <c r="I310">
        <v>17.260000000000002</v>
      </c>
      <c r="J310">
        <v>57.06</v>
      </c>
      <c r="K310">
        <v>6</v>
      </c>
      <c r="T310">
        <v>3</v>
      </c>
      <c r="U310">
        <v>1</v>
      </c>
      <c r="V310" t="s">
        <v>83</v>
      </c>
      <c r="W310">
        <v>79</v>
      </c>
      <c r="X310">
        <v>6</v>
      </c>
      <c r="Y310">
        <v>6</v>
      </c>
      <c r="Z310" t="s">
        <v>620</v>
      </c>
      <c r="AA310" t="s">
        <v>621</v>
      </c>
      <c r="AB310" t="s">
        <v>77</v>
      </c>
      <c r="AC310" t="s">
        <v>78</v>
      </c>
      <c r="AD310" t="s">
        <v>616</v>
      </c>
      <c r="AG310" t="s">
        <v>622</v>
      </c>
      <c r="AH310">
        <v>0</v>
      </c>
      <c r="AI310">
        <v>214</v>
      </c>
      <c r="AJ310">
        <v>37</v>
      </c>
      <c r="AK310">
        <v>95</v>
      </c>
      <c r="AL310">
        <v>0.51</v>
      </c>
    </row>
    <row r="311" spans="1:38" x14ac:dyDescent="0.3">
      <c r="A311" t="s">
        <v>611</v>
      </c>
      <c r="B311">
        <v>2743</v>
      </c>
      <c r="C311">
        <v>1</v>
      </c>
      <c r="D311" t="s">
        <v>623</v>
      </c>
      <c r="E311" t="s">
        <v>624</v>
      </c>
      <c r="F311">
        <v>200</v>
      </c>
      <c r="G311">
        <v>16.64</v>
      </c>
      <c r="H311">
        <v>55.04</v>
      </c>
      <c r="I311">
        <v>12.44</v>
      </c>
      <c r="J311">
        <v>41.13</v>
      </c>
      <c r="K311">
        <v>160</v>
      </c>
      <c r="T311">
        <v>2</v>
      </c>
      <c r="U311">
        <v>1</v>
      </c>
      <c r="V311" t="s">
        <v>83</v>
      </c>
      <c r="W311">
        <v>55</v>
      </c>
      <c r="X311">
        <v>5</v>
      </c>
      <c r="Y311">
        <v>5</v>
      </c>
      <c r="Z311" t="s">
        <v>625</v>
      </c>
      <c r="AA311" t="s">
        <v>626</v>
      </c>
      <c r="AB311" t="s">
        <v>77</v>
      </c>
      <c r="AC311" t="s">
        <v>78</v>
      </c>
      <c r="AD311" t="s">
        <v>616</v>
      </c>
      <c r="AG311" t="s">
        <v>627</v>
      </c>
      <c r="AH311">
        <v>0</v>
      </c>
      <c r="AI311">
        <v>134</v>
      </c>
      <c r="AJ311">
        <v>26</v>
      </c>
      <c r="AK311">
        <v>0</v>
      </c>
      <c r="AL311">
        <v>0</v>
      </c>
    </row>
    <row r="312" spans="1:38" x14ac:dyDescent="0.3">
      <c r="A312" t="s">
        <v>611</v>
      </c>
      <c r="B312">
        <v>2743</v>
      </c>
      <c r="C312">
        <v>2</v>
      </c>
      <c r="D312" t="s">
        <v>623</v>
      </c>
      <c r="E312" t="s">
        <v>624</v>
      </c>
      <c r="F312">
        <v>200</v>
      </c>
      <c r="G312">
        <v>23.54</v>
      </c>
      <c r="H312">
        <v>77.83</v>
      </c>
      <c r="I312">
        <v>17.98</v>
      </c>
      <c r="J312">
        <v>59.46</v>
      </c>
      <c r="K312">
        <v>40</v>
      </c>
      <c r="T312">
        <v>3</v>
      </c>
      <c r="U312">
        <v>1</v>
      </c>
      <c r="V312" t="s">
        <v>83</v>
      </c>
      <c r="W312">
        <v>77</v>
      </c>
      <c r="X312">
        <v>5</v>
      </c>
      <c r="Y312">
        <v>5</v>
      </c>
      <c r="Z312" t="s">
        <v>625</v>
      </c>
      <c r="AA312" t="s">
        <v>626</v>
      </c>
      <c r="AB312" t="s">
        <v>77</v>
      </c>
      <c r="AC312" t="s">
        <v>78</v>
      </c>
      <c r="AD312" t="s">
        <v>616</v>
      </c>
      <c r="AG312" t="s">
        <v>627</v>
      </c>
      <c r="AH312">
        <v>0</v>
      </c>
      <c r="AI312">
        <v>134</v>
      </c>
      <c r="AJ312">
        <v>26</v>
      </c>
      <c r="AK312">
        <v>0</v>
      </c>
      <c r="AL312">
        <v>0</v>
      </c>
    </row>
    <row r="313" spans="1:38" x14ac:dyDescent="0.3">
      <c r="A313" t="s">
        <v>611</v>
      </c>
      <c r="B313">
        <v>2744</v>
      </c>
      <c r="C313">
        <v>1</v>
      </c>
      <c r="D313" t="s">
        <v>628</v>
      </c>
      <c r="E313" t="s">
        <v>629</v>
      </c>
      <c r="F313">
        <v>170</v>
      </c>
      <c r="G313">
        <v>16.43</v>
      </c>
      <c r="H313">
        <v>54.33</v>
      </c>
      <c r="I313">
        <v>11.47</v>
      </c>
      <c r="J313">
        <v>37.950000000000003</v>
      </c>
      <c r="K313">
        <v>20</v>
      </c>
      <c r="T313">
        <v>2</v>
      </c>
      <c r="U313">
        <v>1</v>
      </c>
      <c r="V313" t="s">
        <v>74</v>
      </c>
      <c r="W313">
        <v>54</v>
      </c>
      <c r="X313">
        <v>20</v>
      </c>
      <c r="Y313">
        <v>10</v>
      </c>
      <c r="Z313" t="s">
        <v>630</v>
      </c>
      <c r="AA313" t="s">
        <v>631</v>
      </c>
      <c r="AB313" t="s">
        <v>77</v>
      </c>
      <c r="AC313" t="s">
        <v>78</v>
      </c>
      <c r="AD313" t="s">
        <v>616</v>
      </c>
      <c r="AG313" t="s">
        <v>632</v>
      </c>
      <c r="AH313">
        <v>0</v>
      </c>
      <c r="AI313">
        <v>264</v>
      </c>
      <c r="AJ313">
        <v>22</v>
      </c>
      <c r="AK313">
        <v>104</v>
      </c>
      <c r="AL313">
        <v>0.61</v>
      </c>
    </row>
    <row r="314" spans="1:38" x14ac:dyDescent="0.3">
      <c r="A314" t="s">
        <v>611</v>
      </c>
      <c r="B314">
        <v>2744</v>
      </c>
      <c r="C314">
        <v>2</v>
      </c>
      <c r="D314" t="s">
        <v>628</v>
      </c>
      <c r="E314" t="s">
        <v>629</v>
      </c>
      <c r="F314">
        <v>170</v>
      </c>
      <c r="G314">
        <v>25.96</v>
      </c>
      <c r="H314">
        <v>85.83</v>
      </c>
      <c r="I314">
        <v>18.13</v>
      </c>
      <c r="J314">
        <v>59.95</v>
      </c>
      <c r="K314">
        <v>150</v>
      </c>
      <c r="T314">
        <v>3</v>
      </c>
      <c r="U314">
        <v>1</v>
      </c>
      <c r="V314" t="s">
        <v>74</v>
      </c>
      <c r="W314">
        <v>85</v>
      </c>
      <c r="X314">
        <v>20</v>
      </c>
      <c r="Y314">
        <v>10</v>
      </c>
      <c r="Z314" t="s">
        <v>630</v>
      </c>
      <c r="AA314" t="s">
        <v>631</v>
      </c>
      <c r="AB314" t="s">
        <v>77</v>
      </c>
      <c r="AC314" t="s">
        <v>78</v>
      </c>
      <c r="AD314" t="s">
        <v>616</v>
      </c>
      <c r="AG314" t="s">
        <v>632</v>
      </c>
      <c r="AH314">
        <v>0</v>
      </c>
      <c r="AI314">
        <v>264</v>
      </c>
      <c r="AJ314">
        <v>22</v>
      </c>
      <c r="AK314">
        <v>104</v>
      </c>
      <c r="AL314">
        <v>0.61</v>
      </c>
    </row>
    <row r="315" spans="1:38" x14ac:dyDescent="0.3">
      <c r="A315" t="s">
        <v>633</v>
      </c>
      <c r="B315">
        <v>106123</v>
      </c>
      <c r="C315">
        <v>1</v>
      </c>
      <c r="D315" t="s">
        <v>634</v>
      </c>
      <c r="E315" t="s">
        <v>635</v>
      </c>
      <c r="F315">
        <v>1442</v>
      </c>
      <c r="G315">
        <v>25.89</v>
      </c>
      <c r="H315">
        <v>85.61</v>
      </c>
      <c r="I315">
        <v>19</v>
      </c>
      <c r="J315">
        <v>62.83</v>
      </c>
      <c r="K315">
        <v>248</v>
      </c>
      <c r="T315">
        <v>3</v>
      </c>
      <c r="U315">
        <v>2</v>
      </c>
      <c r="V315" t="s">
        <v>83</v>
      </c>
      <c r="W315" t="s">
        <v>636</v>
      </c>
      <c r="X315">
        <v>29</v>
      </c>
      <c r="Y315">
        <v>25</v>
      </c>
      <c r="Z315" t="s">
        <v>637</v>
      </c>
      <c r="AA315" t="s">
        <v>638</v>
      </c>
      <c r="AB315" t="s">
        <v>77</v>
      </c>
      <c r="AC315" t="s">
        <v>78</v>
      </c>
      <c r="AD315" t="s">
        <v>639</v>
      </c>
      <c r="AG315" t="s">
        <v>640</v>
      </c>
      <c r="AH315">
        <v>0</v>
      </c>
      <c r="AI315">
        <v>199</v>
      </c>
      <c r="AJ315">
        <v>13</v>
      </c>
      <c r="AK315">
        <v>1628</v>
      </c>
      <c r="AL315">
        <v>1.1299999999999999</v>
      </c>
    </row>
    <row r="316" spans="1:38" x14ac:dyDescent="0.3">
      <c r="A316" t="s">
        <v>633</v>
      </c>
      <c r="B316">
        <v>106123</v>
      </c>
      <c r="C316">
        <v>2</v>
      </c>
      <c r="D316" t="s">
        <v>634</v>
      </c>
      <c r="E316" t="s">
        <v>635</v>
      </c>
      <c r="F316">
        <v>1442</v>
      </c>
      <c r="G316">
        <v>25.87</v>
      </c>
      <c r="H316">
        <v>85.54</v>
      </c>
      <c r="I316">
        <v>18.86</v>
      </c>
      <c r="J316">
        <v>62.37</v>
      </c>
      <c r="K316">
        <v>112</v>
      </c>
      <c r="T316">
        <v>3</v>
      </c>
      <c r="U316">
        <v>2</v>
      </c>
      <c r="V316" t="s">
        <v>83</v>
      </c>
      <c r="W316" t="s">
        <v>641</v>
      </c>
      <c r="X316">
        <v>29</v>
      </c>
      <c r="Y316">
        <v>25</v>
      </c>
      <c r="Z316" t="s">
        <v>637</v>
      </c>
      <c r="AA316" t="s">
        <v>638</v>
      </c>
      <c r="AB316" t="s">
        <v>77</v>
      </c>
      <c r="AC316" t="s">
        <v>78</v>
      </c>
      <c r="AD316" t="s">
        <v>639</v>
      </c>
      <c r="AG316" t="s">
        <v>640</v>
      </c>
      <c r="AH316">
        <v>0</v>
      </c>
      <c r="AI316">
        <v>199</v>
      </c>
      <c r="AJ316">
        <v>13</v>
      </c>
      <c r="AK316">
        <v>1628</v>
      </c>
      <c r="AL316">
        <v>1.1299999999999999</v>
      </c>
    </row>
    <row r="317" spans="1:38" x14ac:dyDescent="0.3">
      <c r="A317" t="s">
        <v>633</v>
      </c>
      <c r="B317">
        <v>106123</v>
      </c>
      <c r="C317">
        <v>3</v>
      </c>
      <c r="D317" t="s">
        <v>634</v>
      </c>
      <c r="E317" t="s">
        <v>635</v>
      </c>
      <c r="F317">
        <v>1442</v>
      </c>
      <c r="G317">
        <v>29.9</v>
      </c>
      <c r="H317">
        <v>98.86</v>
      </c>
      <c r="I317">
        <v>22.09</v>
      </c>
      <c r="J317">
        <v>73.040000000000006</v>
      </c>
      <c r="K317">
        <v>324</v>
      </c>
      <c r="T317">
        <v>3</v>
      </c>
      <c r="U317">
        <v>2</v>
      </c>
      <c r="V317" t="s">
        <v>83</v>
      </c>
      <c r="W317" t="s">
        <v>226</v>
      </c>
      <c r="X317">
        <v>29</v>
      </c>
      <c r="Y317">
        <v>25</v>
      </c>
      <c r="Z317" t="s">
        <v>637</v>
      </c>
      <c r="AA317" t="s">
        <v>638</v>
      </c>
      <c r="AB317" t="s">
        <v>77</v>
      </c>
      <c r="AC317" t="s">
        <v>78</v>
      </c>
      <c r="AD317" t="s">
        <v>639</v>
      </c>
      <c r="AG317" t="s">
        <v>640</v>
      </c>
      <c r="AH317">
        <v>0</v>
      </c>
      <c r="AI317">
        <v>199</v>
      </c>
      <c r="AJ317">
        <v>13</v>
      </c>
      <c r="AK317">
        <v>1628</v>
      </c>
      <c r="AL317">
        <v>1.1299999999999999</v>
      </c>
    </row>
    <row r="318" spans="1:38" x14ac:dyDescent="0.3">
      <c r="A318" t="s">
        <v>633</v>
      </c>
      <c r="B318">
        <v>106123</v>
      </c>
      <c r="C318">
        <v>4</v>
      </c>
      <c r="D318" t="s">
        <v>634</v>
      </c>
      <c r="E318" t="s">
        <v>635</v>
      </c>
      <c r="F318">
        <v>1442</v>
      </c>
      <c r="G318">
        <v>34.299999999999997</v>
      </c>
      <c r="H318">
        <v>113.41</v>
      </c>
      <c r="I318">
        <v>25.55</v>
      </c>
      <c r="J318">
        <v>84.49</v>
      </c>
      <c r="K318">
        <v>250</v>
      </c>
      <c r="T318">
        <v>3</v>
      </c>
      <c r="U318">
        <v>2</v>
      </c>
      <c r="V318" t="s">
        <v>83</v>
      </c>
      <c r="W318" t="s">
        <v>310</v>
      </c>
      <c r="X318">
        <v>29</v>
      </c>
      <c r="Y318">
        <v>25</v>
      </c>
      <c r="Z318" t="s">
        <v>637</v>
      </c>
      <c r="AA318" t="s">
        <v>638</v>
      </c>
      <c r="AB318" t="s">
        <v>77</v>
      </c>
      <c r="AC318" t="s">
        <v>78</v>
      </c>
      <c r="AD318" t="s">
        <v>639</v>
      </c>
      <c r="AG318" t="s">
        <v>640</v>
      </c>
      <c r="AH318">
        <v>0</v>
      </c>
      <c r="AI318">
        <v>199</v>
      </c>
      <c r="AJ318">
        <v>13</v>
      </c>
      <c r="AK318">
        <v>1628</v>
      </c>
      <c r="AL318">
        <v>1.1299999999999999</v>
      </c>
    </row>
    <row r="319" spans="1:38" x14ac:dyDescent="0.3">
      <c r="A319" t="s">
        <v>633</v>
      </c>
      <c r="B319">
        <v>106123</v>
      </c>
      <c r="C319">
        <v>5</v>
      </c>
      <c r="D319" t="s">
        <v>634</v>
      </c>
      <c r="E319" t="s">
        <v>635</v>
      </c>
      <c r="F319">
        <v>1442</v>
      </c>
      <c r="G319">
        <v>34.369999999999997</v>
      </c>
      <c r="H319">
        <v>113.64</v>
      </c>
      <c r="I319">
        <v>25.44</v>
      </c>
      <c r="J319">
        <v>84.1</v>
      </c>
      <c r="K319">
        <v>170</v>
      </c>
      <c r="T319">
        <v>3</v>
      </c>
      <c r="U319">
        <v>2</v>
      </c>
      <c r="V319" t="s">
        <v>83</v>
      </c>
      <c r="W319" t="s">
        <v>314</v>
      </c>
      <c r="X319">
        <v>29</v>
      </c>
      <c r="Y319">
        <v>25</v>
      </c>
      <c r="Z319" t="s">
        <v>637</v>
      </c>
      <c r="AA319" t="s">
        <v>638</v>
      </c>
      <c r="AB319" t="s">
        <v>77</v>
      </c>
      <c r="AC319" t="s">
        <v>78</v>
      </c>
      <c r="AD319" t="s">
        <v>639</v>
      </c>
      <c r="AG319" t="s">
        <v>640</v>
      </c>
      <c r="AH319">
        <v>0</v>
      </c>
      <c r="AI319">
        <v>199</v>
      </c>
      <c r="AJ319">
        <v>13</v>
      </c>
      <c r="AK319">
        <v>1628</v>
      </c>
      <c r="AL319">
        <v>1.1299999999999999</v>
      </c>
    </row>
    <row r="320" spans="1:38" x14ac:dyDescent="0.3">
      <c r="A320" t="s">
        <v>633</v>
      </c>
      <c r="B320">
        <v>106123</v>
      </c>
      <c r="C320">
        <v>6</v>
      </c>
      <c r="D320" t="s">
        <v>634</v>
      </c>
      <c r="E320" t="s">
        <v>635</v>
      </c>
      <c r="F320">
        <v>1442</v>
      </c>
      <c r="G320">
        <v>34.33</v>
      </c>
      <c r="H320">
        <v>113.5</v>
      </c>
      <c r="I320">
        <v>25.7</v>
      </c>
      <c r="J320">
        <v>84.98</v>
      </c>
      <c r="K320">
        <v>140</v>
      </c>
      <c r="T320">
        <v>3</v>
      </c>
      <c r="U320">
        <v>2</v>
      </c>
      <c r="V320" t="s">
        <v>83</v>
      </c>
      <c r="W320" t="s">
        <v>642</v>
      </c>
      <c r="X320">
        <v>29</v>
      </c>
      <c r="Y320">
        <v>25</v>
      </c>
      <c r="Z320" t="s">
        <v>637</v>
      </c>
      <c r="AA320" t="s">
        <v>638</v>
      </c>
      <c r="AB320" t="s">
        <v>77</v>
      </c>
      <c r="AC320" t="s">
        <v>78</v>
      </c>
      <c r="AD320" t="s">
        <v>639</v>
      </c>
      <c r="AG320" t="s">
        <v>640</v>
      </c>
      <c r="AH320">
        <v>0</v>
      </c>
      <c r="AI320">
        <v>199</v>
      </c>
      <c r="AJ320">
        <v>13</v>
      </c>
      <c r="AK320">
        <v>1628</v>
      </c>
      <c r="AL320">
        <v>1.1299999999999999</v>
      </c>
    </row>
    <row r="321" spans="1:38" x14ac:dyDescent="0.3">
      <c r="A321" t="s">
        <v>633</v>
      </c>
      <c r="B321">
        <v>106123</v>
      </c>
      <c r="C321">
        <v>7</v>
      </c>
      <c r="D321" t="s">
        <v>634</v>
      </c>
      <c r="E321" t="s">
        <v>635</v>
      </c>
      <c r="F321">
        <v>1442</v>
      </c>
      <c r="G321">
        <v>34.32</v>
      </c>
      <c r="H321">
        <v>113.47</v>
      </c>
      <c r="I321">
        <v>25.64</v>
      </c>
      <c r="J321">
        <v>84.79</v>
      </c>
      <c r="K321">
        <v>82</v>
      </c>
      <c r="T321">
        <v>3</v>
      </c>
      <c r="U321">
        <v>2</v>
      </c>
      <c r="V321" t="s">
        <v>83</v>
      </c>
      <c r="W321" t="s">
        <v>643</v>
      </c>
      <c r="X321">
        <v>29</v>
      </c>
      <c r="Y321">
        <v>25</v>
      </c>
      <c r="Z321" t="s">
        <v>637</v>
      </c>
      <c r="AA321" t="s">
        <v>638</v>
      </c>
      <c r="AB321" t="s">
        <v>77</v>
      </c>
      <c r="AC321" t="s">
        <v>78</v>
      </c>
      <c r="AD321" t="s">
        <v>639</v>
      </c>
      <c r="AG321" t="s">
        <v>640</v>
      </c>
      <c r="AH321">
        <v>0</v>
      </c>
      <c r="AI321">
        <v>199</v>
      </c>
      <c r="AJ321">
        <v>13</v>
      </c>
      <c r="AK321">
        <v>1628</v>
      </c>
      <c r="AL321">
        <v>1.1299999999999999</v>
      </c>
    </row>
    <row r="322" spans="1:38" x14ac:dyDescent="0.3">
      <c r="A322" t="s">
        <v>633</v>
      </c>
      <c r="B322">
        <v>106123</v>
      </c>
      <c r="C322">
        <v>8</v>
      </c>
      <c r="D322" t="s">
        <v>634</v>
      </c>
      <c r="E322" t="s">
        <v>635</v>
      </c>
      <c r="F322">
        <v>1442</v>
      </c>
      <c r="G322">
        <v>34.83</v>
      </c>
      <c r="H322">
        <v>115.15</v>
      </c>
      <c r="I322">
        <v>25.67</v>
      </c>
      <c r="J322">
        <v>84.88</v>
      </c>
      <c r="K322">
        <v>116</v>
      </c>
      <c r="T322">
        <v>3</v>
      </c>
      <c r="U322">
        <v>2</v>
      </c>
      <c r="V322" t="s">
        <v>83</v>
      </c>
      <c r="W322" t="s">
        <v>644</v>
      </c>
      <c r="X322">
        <v>29</v>
      </c>
      <c r="Y322">
        <v>25</v>
      </c>
      <c r="Z322" t="s">
        <v>637</v>
      </c>
      <c r="AA322" t="s">
        <v>638</v>
      </c>
      <c r="AB322" t="s">
        <v>77</v>
      </c>
      <c r="AC322" t="s">
        <v>78</v>
      </c>
      <c r="AD322" t="s">
        <v>639</v>
      </c>
      <c r="AG322" t="s">
        <v>640</v>
      </c>
      <c r="AH322">
        <v>0</v>
      </c>
      <c r="AI322">
        <v>199</v>
      </c>
      <c r="AJ322">
        <v>13</v>
      </c>
      <c r="AK322">
        <v>1628</v>
      </c>
      <c r="AL322">
        <v>1.1299999999999999</v>
      </c>
    </row>
    <row r="323" spans="1:38" x14ac:dyDescent="0.3">
      <c r="A323" t="s">
        <v>633</v>
      </c>
      <c r="B323">
        <v>108474</v>
      </c>
      <c r="C323">
        <v>1</v>
      </c>
      <c r="D323" t="s">
        <v>645</v>
      </c>
      <c r="E323" t="s">
        <v>646</v>
      </c>
      <c r="F323">
        <v>690</v>
      </c>
      <c r="G323">
        <v>26.31</v>
      </c>
      <c r="H323">
        <v>86.99</v>
      </c>
      <c r="I323">
        <v>19.86</v>
      </c>
      <c r="J323">
        <v>65.66</v>
      </c>
      <c r="K323">
        <v>45</v>
      </c>
      <c r="T323">
        <v>3</v>
      </c>
      <c r="U323">
        <v>2</v>
      </c>
      <c r="V323" t="s">
        <v>83</v>
      </c>
      <c r="W323" t="s">
        <v>303</v>
      </c>
      <c r="X323">
        <v>25</v>
      </c>
      <c r="Y323">
        <v>15</v>
      </c>
      <c r="Z323" t="s">
        <v>647</v>
      </c>
      <c r="AA323" t="s">
        <v>648</v>
      </c>
      <c r="AB323" t="s">
        <v>77</v>
      </c>
      <c r="AC323" t="s">
        <v>78</v>
      </c>
      <c r="AD323" t="s">
        <v>639</v>
      </c>
      <c r="AG323" t="s">
        <v>649</v>
      </c>
      <c r="AH323">
        <v>0</v>
      </c>
      <c r="AI323">
        <v>190</v>
      </c>
      <c r="AJ323">
        <v>14</v>
      </c>
      <c r="AK323">
        <v>796</v>
      </c>
      <c r="AL323">
        <v>1.1499999999999999</v>
      </c>
    </row>
    <row r="324" spans="1:38" x14ac:dyDescent="0.3">
      <c r="A324" t="s">
        <v>633</v>
      </c>
      <c r="B324">
        <v>108474</v>
      </c>
      <c r="C324">
        <v>2</v>
      </c>
      <c r="D324" t="s">
        <v>645</v>
      </c>
      <c r="E324" t="s">
        <v>646</v>
      </c>
      <c r="F324">
        <v>690</v>
      </c>
      <c r="G324">
        <v>26.33</v>
      </c>
      <c r="H324">
        <v>87.06</v>
      </c>
      <c r="I324">
        <v>19.84</v>
      </c>
      <c r="J324">
        <v>65.599999999999994</v>
      </c>
      <c r="K324">
        <v>333</v>
      </c>
      <c r="T324">
        <v>3</v>
      </c>
      <c r="U324">
        <v>2</v>
      </c>
      <c r="V324" t="s">
        <v>83</v>
      </c>
      <c r="W324" t="s">
        <v>650</v>
      </c>
      <c r="X324">
        <v>25</v>
      </c>
      <c r="Y324">
        <v>15</v>
      </c>
      <c r="Z324" t="s">
        <v>647</v>
      </c>
      <c r="AA324" t="s">
        <v>648</v>
      </c>
      <c r="AB324" t="s">
        <v>77</v>
      </c>
      <c r="AC324" t="s">
        <v>78</v>
      </c>
      <c r="AD324" t="s">
        <v>639</v>
      </c>
      <c r="AG324" t="s">
        <v>649</v>
      </c>
      <c r="AH324">
        <v>0</v>
      </c>
      <c r="AI324">
        <v>190</v>
      </c>
      <c r="AJ324">
        <v>14</v>
      </c>
      <c r="AK324">
        <v>796</v>
      </c>
      <c r="AL324">
        <v>1.1499999999999999</v>
      </c>
    </row>
    <row r="325" spans="1:38" x14ac:dyDescent="0.3">
      <c r="A325" t="s">
        <v>633</v>
      </c>
      <c r="B325">
        <v>108474</v>
      </c>
      <c r="C325">
        <v>3</v>
      </c>
      <c r="D325" t="s">
        <v>645</v>
      </c>
      <c r="E325" t="s">
        <v>646</v>
      </c>
      <c r="F325">
        <v>690</v>
      </c>
      <c r="G325">
        <v>26.52</v>
      </c>
      <c r="H325">
        <v>87.68</v>
      </c>
      <c r="I325">
        <v>19.75</v>
      </c>
      <c r="J325">
        <v>65.31</v>
      </c>
      <c r="K325">
        <v>47</v>
      </c>
      <c r="T325">
        <v>3</v>
      </c>
      <c r="U325">
        <v>2</v>
      </c>
      <c r="V325" t="s">
        <v>83</v>
      </c>
      <c r="W325" t="s">
        <v>651</v>
      </c>
      <c r="X325">
        <v>25</v>
      </c>
      <c r="Y325">
        <v>15</v>
      </c>
      <c r="Z325" t="s">
        <v>647</v>
      </c>
      <c r="AA325" t="s">
        <v>648</v>
      </c>
      <c r="AB325" t="s">
        <v>77</v>
      </c>
      <c r="AC325" t="s">
        <v>78</v>
      </c>
      <c r="AD325" t="s">
        <v>639</v>
      </c>
      <c r="AG325" t="s">
        <v>649</v>
      </c>
      <c r="AH325">
        <v>0</v>
      </c>
      <c r="AI325">
        <v>190</v>
      </c>
      <c r="AJ325">
        <v>14</v>
      </c>
      <c r="AK325">
        <v>796</v>
      </c>
      <c r="AL325">
        <v>1.1499999999999999</v>
      </c>
    </row>
    <row r="326" spans="1:38" x14ac:dyDescent="0.3">
      <c r="A326" t="s">
        <v>633</v>
      </c>
      <c r="B326">
        <v>108474</v>
      </c>
      <c r="C326">
        <v>4</v>
      </c>
      <c r="D326" t="s">
        <v>645</v>
      </c>
      <c r="E326" t="s">
        <v>646</v>
      </c>
      <c r="F326">
        <v>690</v>
      </c>
      <c r="G326">
        <v>29.52</v>
      </c>
      <c r="H326">
        <v>97.6</v>
      </c>
      <c r="I326">
        <v>22.32</v>
      </c>
      <c r="J326">
        <v>73.81</v>
      </c>
      <c r="K326">
        <v>167</v>
      </c>
      <c r="T326">
        <v>3</v>
      </c>
      <c r="U326">
        <v>2</v>
      </c>
      <c r="V326" t="s">
        <v>83</v>
      </c>
      <c r="W326">
        <v>97</v>
      </c>
      <c r="X326">
        <v>25</v>
      </c>
      <c r="Y326">
        <v>15</v>
      </c>
      <c r="Z326" t="s">
        <v>647</v>
      </c>
      <c r="AA326" t="s">
        <v>648</v>
      </c>
      <c r="AB326" t="s">
        <v>77</v>
      </c>
      <c r="AC326" t="s">
        <v>78</v>
      </c>
      <c r="AD326" t="s">
        <v>639</v>
      </c>
      <c r="AG326" t="s">
        <v>649</v>
      </c>
      <c r="AH326">
        <v>0</v>
      </c>
      <c r="AI326">
        <v>190</v>
      </c>
      <c r="AJ326">
        <v>14</v>
      </c>
      <c r="AK326">
        <v>796</v>
      </c>
      <c r="AL326">
        <v>1.1499999999999999</v>
      </c>
    </row>
    <row r="327" spans="1:38" x14ac:dyDescent="0.3">
      <c r="A327" t="s">
        <v>633</v>
      </c>
      <c r="B327">
        <v>108474</v>
      </c>
      <c r="C327">
        <v>5</v>
      </c>
      <c r="D327" t="s">
        <v>645</v>
      </c>
      <c r="E327" t="s">
        <v>646</v>
      </c>
      <c r="F327">
        <v>690</v>
      </c>
      <c r="G327">
        <v>33.28</v>
      </c>
      <c r="H327">
        <v>110.02</v>
      </c>
      <c r="I327">
        <v>25.27</v>
      </c>
      <c r="J327">
        <v>83.57</v>
      </c>
      <c r="K327">
        <v>98</v>
      </c>
      <c r="T327">
        <v>4</v>
      </c>
      <c r="U327">
        <v>2</v>
      </c>
      <c r="V327" t="s">
        <v>83</v>
      </c>
      <c r="W327">
        <v>110</v>
      </c>
      <c r="X327">
        <v>25</v>
      </c>
      <c r="Y327">
        <v>15</v>
      </c>
      <c r="Z327" t="s">
        <v>647</v>
      </c>
      <c r="AA327" t="s">
        <v>648</v>
      </c>
      <c r="AB327" t="s">
        <v>77</v>
      </c>
      <c r="AC327" t="s">
        <v>78</v>
      </c>
      <c r="AD327" t="s">
        <v>639</v>
      </c>
      <c r="AG327" t="s">
        <v>649</v>
      </c>
      <c r="AH327">
        <v>0</v>
      </c>
      <c r="AI327">
        <v>190</v>
      </c>
      <c r="AJ327">
        <v>14</v>
      </c>
      <c r="AK327">
        <v>796</v>
      </c>
      <c r="AL327">
        <v>1.1499999999999999</v>
      </c>
    </row>
    <row r="328" spans="1:38" x14ac:dyDescent="0.3">
      <c r="A328" t="s">
        <v>633</v>
      </c>
      <c r="B328">
        <v>110548</v>
      </c>
      <c r="C328">
        <v>1</v>
      </c>
      <c r="D328" t="s">
        <v>652</v>
      </c>
      <c r="E328" t="s">
        <v>653</v>
      </c>
      <c r="F328">
        <v>2695</v>
      </c>
      <c r="G328">
        <v>29.72</v>
      </c>
      <c r="H328">
        <v>98.28</v>
      </c>
      <c r="I328">
        <v>21.13</v>
      </c>
      <c r="J328">
        <v>69.86</v>
      </c>
      <c r="K328">
        <v>677</v>
      </c>
      <c r="T328">
        <v>3</v>
      </c>
      <c r="U328">
        <v>2</v>
      </c>
      <c r="V328" t="s">
        <v>83</v>
      </c>
      <c r="W328" t="s">
        <v>226</v>
      </c>
      <c r="X328">
        <v>40</v>
      </c>
      <c r="Y328">
        <v>34</v>
      </c>
      <c r="Z328" t="s">
        <v>654</v>
      </c>
      <c r="AA328" t="s">
        <v>655</v>
      </c>
      <c r="AB328" t="s">
        <v>77</v>
      </c>
      <c r="AC328" t="s">
        <v>78</v>
      </c>
      <c r="AD328" t="s">
        <v>639</v>
      </c>
      <c r="AG328" t="s">
        <v>656</v>
      </c>
      <c r="AH328">
        <v>0</v>
      </c>
      <c r="AI328">
        <v>349</v>
      </c>
      <c r="AJ328">
        <v>23</v>
      </c>
      <c r="AK328">
        <v>3242</v>
      </c>
      <c r="AL328">
        <v>1.2</v>
      </c>
    </row>
    <row r="329" spans="1:38" x14ac:dyDescent="0.3">
      <c r="A329" t="s">
        <v>633</v>
      </c>
      <c r="B329">
        <v>110548</v>
      </c>
      <c r="C329">
        <v>2</v>
      </c>
      <c r="D329" t="s">
        <v>652</v>
      </c>
      <c r="E329" t="s">
        <v>653</v>
      </c>
      <c r="F329">
        <v>2695</v>
      </c>
      <c r="G329">
        <v>29.88</v>
      </c>
      <c r="H329">
        <v>98.78</v>
      </c>
      <c r="I329">
        <v>21.16</v>
      </c>
      <c r="J329">
        <v>69.959999999999994</v>
      </c>
      <c r="K329">
        <v>67</v>
      </c>
      <c r="T329">
        <v>3</v>
      </c>
      <c r="U329">
        <v>2</v>
      </c>
      <c r="V329" t="s">
        <v>83</v>
      </c>
      <c r="W329" t="s">
        <v>657</v>
      </c>
      <c r="X329">
        <v>40</v>
      </c>
      <c r="Y329">
        <v>34</v>
      </c>
      <c r="Z329" t="s">
        <v>654</v>
      </c>
      <c r="AA329" t="s">
        <v>655</v>
      </c>
      <c r="AB329" t="s">
        <v>77</v>
      </c>
      <c r="AC329" t="s">
        <v>78</v>
      </c>
      <c r="AD329" t="s">
        <v>639</v>
      </c>
      <c r="AG329" t="s">
        <v>656</v>
      </c>
      <c r="AH329">
        <v>0</v>
      </c>
      <c r="AI329">
        <v>349</v>
      </c>
      <c r="AJ329">
        <v>23</v>
      </c>
      <c r="AK329">
        <v>3242</v>
      </c>
      <c r="AL329">
        <v>1.2</v>
      </c>
    </row>
    <row r="330" spans="1:38" x14ac:dyDescent="0.3">
      <c r="A330" t="s">
        <v>633</v>
      </c>
      <c r="B330">
        <v>110548</v>
      </c>
      <c r="C330">
        <v>3</v>
      </c>
      <c r="D330" t="s">
        <v>652</v>
      </c>
      <c r="E330" t="s">
        <v>653</v>
      </c>
      <c r="F330">
        <v>2695</v>
      </c>
      <c r="G330">
        <v>35.9</v>
      </c>
      <c r="H330">
        <v>118.69</v>
      </c>
      <c r="I330">
        <v>25.65</v>
      </c>
      <c r="J330">
        <v>84.82</v>
      </c>
      <c r="K330">
        <v>854</v>
      </c>
      <c r="T330">
        <v>4</v>
      </c>
      <c r="U330">
        <v>2</v>
      </c>
      <c r="V330" t="s">
        <v>83</v>
      </c>
      <c r="W330" t="s">
        <v>658</v>
      </c>
      <c r="X330">
        <v>40</v>
      </c>
      <c r="Y330">
        <v>34</v>
      </c>
      <c r="Z330" t="s">
        <v>654</v>
      </c>
      <c r="AA330" t="s">
        <v>655</v>
      </c>
      <c r="AB330" t="s">
        <v>77</v>
      </c>
      <c r="AC330" t="s">
        <v>78</v>
      </c>
      <c r="AD330" t="s">
        <v>639</v>
      </c>
      <c r="AG330" t="s">
        <v>656</v>
      </c>
      <c r="AH330">
        <v>0</v>
      </c>
      <c r="AI330">
        <v>349</v>
      </c>
      <c r="AJ330">
        <v>23</v>
      </c>
      <c r="AK330">
        <v>3242</v>
      </c>
      <c r="AL330">
        <v>1.2</v>
      </c>
    </row>
    <row r="331" spans="1:38" x14ac:dyDescent="0.3">
      <c r="A331" t="s">
        <v>633</v>
      </c>
      <c r="B331">
        <v>110548</v>
      </c>
      <c r="C331">
        <v>4</v>
      </c>
      <c r="D331" t="s">
        <v>652</v>
      </c>
      <c r="E331" t="s">
        <v>653</v>
      </c>
      <c r="F331">
        <v>2695</v>
      </c>
      <c r="G331">
        <v>35.85</v>
      </c>
      <c r="H331">
        <v>118.54</v>
      </c>
      <c r="I331">
        <v>25.69</v>
      </c>
      <c r="J331">
        <v>84.94</v>
      </c>
      <c r="K331">
        <v>360</v>
      </c>
      <c r="T331">
        <v>3</v>
      </c>
      <c r="U331">
        <v>2</v>
      </c>
      <c r="V331" t="s">
        <v>83</v>
      </c>
      <c r="W331" t="s">
        <v>659</v>
      </c>
      <c r="X331">
        <v>40</v>
      </c>
      <c r="Y331">
        <v>34</v>
      </c>
      <c r="Z331" t="s">
        <v>654</v>
      </c>
      <c r="AA331" t="s">
        <v>655</v>
      </c>
      <c r="AB331" t="s">
        <v>77</v>
      </c>
      <c r="AC331" t="s">
        <v>78</v>
      </c>
      <c r="AD331" t="s">
        <v>639</v>
      </c>
      <c r="AG331" t="s">
        <v>656</v>
      </c>
      <c r="AH331">
        <v>0</v>
      </c>
      <c r="AI331">
        <v>349</v>
      </c>
      <c r="AJ331">
        <v>23</v>
      </c>
      <c r="AK331">
        <v>3242</v>
      </c>
      <c r="AL331">
        <v>1.2</v>
      </c>
    </row>
    <row r="332" spans="1:38" x14ac:dyDescent="0.3">
      <c r="A332" t="s">
        <v>633</v>
      </c>
      <c r="B332">
        <v>110548</v>
      </c>
      <c r="C332">
        <v>5</v>
      </c>
      <c r="D332" t="s">
        <v>652</v>
      </c>
      <c r="E332" t="s">
        <v>653</v>
      </c>
      <c r="F332">
        <v>2695</v>
      </c>
      <c r="G332">
        <v>35.99</v>
      </c>
      <c r="H332">
        <v>118.99</v>
      </c>
      <c r="I332">
        <v>25.63</v>
      </c>
      <c r="J332">
        <v>84.73</v>
      </c>
      <c r="K332">
        <v>342</v>
      </c>
      <c r="T332">
        <v>4</v>
      </c>
      <c r="U332">
        <v>2</v>
      </c>
      <c r="V332" t="s">
        <v>83</v>
      </c>
      <c r="W332" t="s">
        <v>660</v>
      </c>
      <c r="X332">
        <v>40</v>
      </c>
      <c r="Y332">
        <v>34</v>
      </c>
      <c r="Z332" t="s">
        <v>654</v>
      </c>
      <c r="AA332" t="s">
        <v>655</v>
      </c>
      <c r="AB332" t="s">
        <v>77</v>
      </c>
      <c r="AC332" t="s">
        <v>78</v>
      </c>
      <c r="AD332" t="s">
        <v>639</v>
      </c>
      <c r="AG332" t="s">
        <v>656</v>
      </c>
      <c r="AH332">
        <v>0</v>
      </c>
      <c r="AI332">
        <v>349</v>
      </c>
      <c r="AJ332">
        <v>23</v>
      </c>
      <c r="AK332">
        <v>3242</v>
      </c>
      <c r="AL332">
        <v>1.2</v>
      </c>
    </row>
    <row r="333" spans="1:38" x14ac:dyDescent="0.3">
      <c r="A333" t="s">
        <v>633</v>
      </c>
      <c r="B333">
        <v>110548</v>
      </c>
      <c r="C333">
        <v>6</v>
      </c>
      <c r="D333" t="s">
        <v>652</v>
      </c>
      <c r="E333" t="s">
        <v>653</v>
      </c>
      <c r="F333">
        <v>2695</v>
      </c>
      <c r="G333">
        <v>35.92</v>
      </c>
      <c r="H333">
        <v>118.77</v>
      </c>
      <c r="I333">
        <v>25.55</v>
      </c>
      <c r="J333">
        <v>84.48</v>
      </c>
      <c r="K333">
        <v>154</v>
      </c>
      <c r="T333">
        <v>3</v>
      </c>
      <c r="U333">
        <v>2</v>
      </c>
      <c r="V333" t="s">
        <v>83</v>
      </c>
      <c r="W333" t="s">
        <v>661</v>
      </c>
      <c r="X333">
        <v>40</v>
      </c>
      <c r="Y333">
        <v>34</v>
      </c>
      <c r="Z333" t="s">
        <v>654</v>
      </c>
      <c r="AA333" t="s">
        <v>655</v>
      </c>
      <c r="AB333" t="s">
        <v>77</v>
      </c>
      <c r="AC333" t="s">
        <v>78</v>
      </c>
      <c r="AD333" t="s">
        <v>639</v>
      </c>
      <c r="AG333" t="s">
        <v>656</v>
      </c>
      <c r="AH333">
        <v>0</v>
      </c>
      <c r="AI333">
        <v>349</v>
      </c>
      <c r="AJ333">
        <v>23</v>
      </c>
      <c r="AK333">
        <v>3242</v>
      </c>
      <c r="AL333">
        <v>1.2</v>
      </c>
    </row>
    <row r="334" spans="1:38" x14ac:dyDescent="0.3">
      <c r="A334" t="s">
        <v>633</v>
      </c>
      <c r="B334">
        <v>110548</v>
      </c>
      <c r="C334">
        <v>7</v>
      </c>
      <c r="D334" t="s">
        <v>652</v>
      </c>
      <c r="E334" t="s">
        <v>653</v>
      </c>
      <c r="F334">
        <v>2695</v>
      </c>
      <c r="G334">
        <v>47.4</v>
      </c>
      <c r="H334">
        <v>156.71</v>
      </c>
      <c r="I334">
        <v>34.18</v>
      </c>
      <c r="J334">
        <v>113.02</v>
      </c>
      <c r="K334">
        <v>235</v>
      </c>
      <c r="T334">
        <v>4</v>
      </c>
      <c r="U334">
        <v>2</v>
      </c>
      <c r="V334" t="s">
        <v>83</v>
      </c>
      <c r="W334">
        <v>156</v>
      </c>
      <c r="X334">
        <v>40</v>
      </c>
      <c r="Y334">
        <v>34</v>
      </c>
      <c r="Z334" t="s">
        <v>654</v>
      </c>
      <c r="AA334" t="s">
        <v>655</v>
      </c>
      <c r="AB334" t="s">
        <v>77</v>
      </c>
      <c r="AC334" t="s">
        <v>78</v>
      </c>
      <c r="AD334" t="s">
        <v>639</v>
      </c>
      <c r="AG334" t="s">
        <v>656</v>
      </c>
      <c r="AH334">
        <v>0</v>
      </c>
      <c r="AI334">
        <v>349</v>
      </c>
      <c r="AJ334">
        <v>23</v>
      </c>
      <c r="AK334">
        <v>3242</v>
      </c>
      <c r="AL334">
        <v>1.2</v>
      </c>
    </row>
    <row r="335" spans="1:38" x14ac:dyDescent="0.3">
      <c r="A335" t="s">
        <v>633</v>
      </c>
      <c r="B335">
        <v>110548</v>
      </c>
      <c r="C335">
        <v>8</v>
      </c>
      <c r="D335" t="s">
        <v>652</v>
      </c>
      <c r="E335" t="s">
        <v>653</v>
      </c>
      <c r="F335">
        <v>2695</v>
      </c>
      <c r="G335">
        <v>57.79</v>
      </c>
      <c r="H335">
        <v>191.05</v>
      </c>
      <c r="I335">
        <v>40.53</v>
      </c>
      <c r="J335">
        <v>133.99</v>
      </c>
      <c r="K335">
        <v>6</v>
      </c>
      <c r="T335">
        <v>4</v>
      </c>
      <c r="U335">
        <v>3</v>
      </c>
      <c r="V335" t="s">
        <v>83</v>
      </c>
      <c r="W335">
        <v>191</v>
      </c>
      <c r="X335">
        <v>40</v>
      </c>
      <c r="Y335">
        <v>34</v>
      </c>
      <c r="Z335" t="s">
        <v>654</v>
      </c>
      <c r="AA335" t="s">
        <v>655</v>
      </c>
      <c r="AB335" t="s">
        <v>77</v>
      </c>
      <c r="AC335" t="s">
        <v>78</v>
      </c>
      <c r="AD335" t="s">
        <v>639</v>
      </c>
      <c r="AG335" t="s">
        <v>656</v>
      </c>
      <c r="AH335">
        <v>0</v>
      </c>
      <c r="AI335">
        <v>349</v>
      </c>
      <c r="AJ335">
        <v>23</v>
      </c>
      <c r="AK335">
        <v>3242</v>
      </c>
      <c r="AL335">
        <v>1.2</v>
      </c>
    </row>
    <row r="336" spans="1:38" x14ac:dyDescent="0.3">
      <c r="A336" t="s">
        <v>633</v>
      </c>
      <c r="B336">
        <v>113269</v>
      </c>
      <c r="C336">
        <v>1</v>
      </c>
      <c r="D336" t="s">
        <v>662</v>
      </c>
      <c r="E336" t="s">
        <v>663</v>
      </c>
      <c r="F336">
        <v>890</v>
      </c>
      <c r="G336">
        <v>35.67</v>
      </c>
      <c r="H336">
        <v>117.95</v>
      </c>
      <c r="I336">
        <v>25.7</v>
      </c>
      <c r="J336">
        <v>84.99</v>
      </c>
      <c r="K336">
        <v>504</v>
      </c>
      <c r="T336">
        <v>4</v>
      </c>
      <c r="U336">
        <v>2</v>
      </c>
      <c r="V336" t="s">
        <v>83</v>
      </c>
      <c r="W336" t="s">
        <v>664</v>
      </c>
      <c r="X336">
        <v>35</v>
      </c>
      <c r="Y336">
        <v>32</v>
      </c>
      <c r="Z336" t="s">
        <v>665</v>
      </c>
      <c r="AA336" t="s">
        <v>666</v>
      </c>
      <c r="AB336" t="s">
        <v>77</v>
      </c>
      <c r="AC336" t="s">
        <v>78</v>
      </c>
      <c r="AD336" t="s">
        <v>639</v>
      </c>
      <c r="AG336" t="s">
        <v>667</v>
      </c>
      <c r="AH336">
        <v>0</v>
      </c>
      <c r="AI336">
        <v>379</v>
      </c>
      <c r="AJ336">
        <v>44</v>
      </c>
      <c r="AK336">
        <v>1094</v>
      </c>
      <c r="AL336">
        <v>1.23</v>
      </c>
    </row>
    <row r="337" spans="1:38" x14ac:dyDescent="0.3">
      <c r="A337" t="s">
        <v>633</v>
      </c>
      <c r="B337">
        <v>113269</v>
      </c>
      <c r="C337">
        <v>2</v>
      </c>
      <c r="D337" t="s">
        <v>662</v>
      </c>
      <c r="E337" t="s">
        <v>663</v>
      </c>
      <c r="F337">
        <v>890</v>
      </c>
      <c r="G337">
        <v>35.61</v>
      </c>
      <c r="H337">
        <v>117.73</v>
      </c>
      <c r="I337">
        <v>25.7</v>
      </c>
      <c r="J337">
        <v>84.96</v>
      </c>
      <c r="K337">
        <v>127</v>
      </c>
      <c r="T337">
        <v>3</v>
      </c>
      <c r="U337">
        <v>2</v>
      </c>
      <c r="V337" t="s">
        <v>83</v>
      </c>
      <c r="W337" t="s">
        <v>668</v>
      </c>
      <c r="X337">
        <v>35</v>
      </c>
      <c r="Y337">
        <v>32</v>
      </c>
      <c r="Z337" t="s">
        <v>665</v>
      </c>
      <c r="AA337" t="s">
        <v>666</v>
      </c>
      <c r="AB337" t="s">
        <v>77</v>
      </c>
      <c r="AC337" t="s">
        <v>78</v>
      </c>
      <c r="AD337" t="s">
        <v>639</v>
      </c>
      <c r="AG337" t="s">
        <v>667</v>
      </c>
      <c r="AH337">
        <v>0</v>
      </c>
      <c r="AI337">
        <v>379</v>
      </c>
      <c r="AJ337">
        <v>44</v>
      </c>
      <c r="AK337">
        <v>1094</v>
      </c>
      <c r="AL337">
        <v>1.23</v>
      </c>
    </row>
    <row r="338" spans="1:38" x14ac:dyDescent="0.3">
      <c r="A338" t="s">
        <v>633</v>
      </c>
      <c r="B338">
        <v>113269</v>
      </c>
      <c r="C338">
        <v>3</v>
      </c>
      <c r="D338" t="s">
        <v>662</v>
      </c>
      <c r="E338" t="s">
        <v>663</v>
      </c>
      <c r="F338">
        <v>890</v>
      </c>
      <c r="G338">
        <v>35.93</v>
      </c>
      <c r="H338">
        <v>118.8</v>
      </c>
      <c r="I338">
        <v>25.7</v>
      </c>
      <c r="J338">
        <v>84.98</v>
      </c>
      <c r="K338">
        <v>237</v>
      </c>
      <c r="T338">
        <v>3</v>
      </c>
      <c r="U338">
        <v>2</v>
      </c>
      <c r="V338" t="s">
        <v>83</v>
      </c>
      <c r="W338" t="s">
        <v>659</v>
      </c>
      <c r="X338">
        <v>35</v>
      </c>
      <c r="Y338">
        <v>32</v>
      </c>
      <c r="Z338" t="s">
        <v>665</v>
      </c>
      <c r="AA338" t="s">
        <v>666</v>
      </c>
      <c r="AB338" t="s">
        <v>77</v>
      </c>
      <c r="AC338" t="s">
        <v>78</v>
      </c>
      <c r="AD338" t="s">
        <v>639</v>
      </c>
      <c r="AG338" t="s">
        <v>667</v>
      </c>
      <c r="AH338">
        <v>0</v>
      </c>
      <c r="AI338">
        <v>379</v>
      </c>
      <c r="AJ338">
        <v>44</v>
      </c>
      <c r="AK338">
        <v>1094</v>
      </c>
      <c r="AL338">
        <v>1.23</v>
      </c>
    </row>
    <row r="339" spans="1:38" x14ac:dyDescent="0.3">
      <c r="A339" t="s">
        <v>633</v>
      </c>
      <c r="B339">
        <v>113269</v>
      </c>
      <c r="C339">
        <v>4</v>
      </c>
      <c r="D339" t="s">
        <v>662</v>
      </c>
      <c r="E339" t="s">
        <v>663</v>
      </c>
      <c r="F339">
        <v>890</v>
      </c>
      <c r="G339">
        <v>65.989999999999995</v>
      </c>
      <c r="H339">
        <v>218.16</v>
      </c>
      <c r="I339">
        <v>47.37</v>
      </c>
      <c r="J339">
        <v>156.61000000000001</v>
      </c>
      <c r="K339">
        <v>14</v>
      </c>
      <c r="T339">
        <v>7</v>
      </c>
      <c r="U339">
        <v>4</v>
      </c>
      <c r="V339" t="s">
        <v>83</v>
      </c>
      <c r="W339">
        <v>218</v>
      </c>
      <c r="X339">
        <v>35</v>
      </c>
      <c r="Y339">
        <v>32</v>
      </c>
      <c r="Z339" t="s">
        <v>665</v>
      </c>
      <c r="AA339" t="s">
        <v>666</v>
      </c>
      <c r="AB339" t="s">
        <v>77</v>
      </c>
      <c r="AC339" t="s">
        <v>78</v>
      </c>
      <c r="AD339" t="s">
        <v>639</v>
      </c>
      <c r="AG339" t="s">
        <v>667</v>
      </c>
      <c r="AH339">
        <v>0</v>
      </c>
      <c r="AI339">
        <v>379</v>
      </c>
      <c r="AJ339">
        <v>44</v>
      </c>
      <c r="AK339">
        <v>1094</v>
      </c>
      <c r="AL339">
        <v>1.23</v>
      </c>
    </row>
    <row r="340" spans="1:38" x14ac:dyDescent="0.3">
      <c r="A340" t="s">
        <v>633</v>
      </c>
      <c r="B340">
        <v>113269</v>
      </c>
      <c r="C340">
        <v>5</v>
      </c>
      <c r="D340" t="s">
        <v>662</v>
      </c>
      <c r="E340" t="s">
        <v>663</v>
      </c>
      <c r="F340">
        <v>890</v>
      </c>
      <c r="G340">
        <v>67.63</v>
      </c>
      <c r="H340">
        <v>223.59</v>
      </c>
      <c r="I340">
        <v>48.29</v>
      </c>
      <c r="J340">
        <v>159.66</v>
      </c>
      <c r="K340">
        <v>5</v>
      </c>
      <c r="T340">
        <v>5</v>
      </c>
      <c r="U340">
        <v>4</v>
      </c>
      <c r="V340" t="s">
        <v>83</v>
      </c>
      <c r="W340">
        <v>223</v>
      </c>
      <c r="X340">
        <v>35</v>
      </c>
      <c r="Y340">
        <v>32</v>
      </c>
      <c r="Z340" t="s">
        <v>665</v>
      </c>
      <c r="AA340" t="s">
        <v>666</v>
      </c>
      <c r="AB340" t="s">
        <v>77</v>
      </c>
      <c r="AC340" t="s">
        <v>78</v>
      </c>
      <c r="AD340" t="s">
        <v>639</v>
      </c>
      <c r="AG340" t="s">
        <v>667</v>
      </c>
      <c r="AH340">
        <v>0</v>
      </c>
      <c r="AI340">
        <v>379</v>
      </c>
      <c r="AJ340">
        <v>44</v>
      </c>
      <c r="AK340">
        <v>1094</v>
      </c>
      <c r="AL340">
        <v>1.23</v>
      </c>
    </row>
    <row r="341" spans="1:38" x14ac:dyDescent="0.3">
      <c r="A341" t="s">
        <v>633</v>
      </c>
      <c r="B341">
        <v>113269</v>
      </c>
      <c r="C341">
        <v>6</v>
      </c>
      <c r="D341" t="s">
        <v>662</v>
      </c>
      <c r="E341" t="s">
        <v>663</v>
      </c>
      <c r="F341">
        <v>890</v>
      </c>
      <c r="G341">
        <v>72.03</v>
      </c>
      <c r="H341">
        <v>238.12</v>
      </c>
      <c r="I341">
        <v>52.05</v>
      </c>
      <c r="J341">
        <v>172.07</v>
      </c>
      <c r="K341">
        <v>3</v>
      </c>
      <c r="T341">
        <v>5</v>
      </c>
      <c r="U341">
        <v>3</v>
      </c>
      <c r="V341" t="s">
        <v>83</v>
      </c>
      <c r="W341">
        <v>238</v>
      </c>
      <c r="X341">
        <v>35</v>
      </c>
      <c r="Y341">
        <v>32</v>
      </c>
      <c r="Z341" t="s">
        <v>665</v>
      </c>
      <c r="AA341" t="s">
        <v>666</v>
      </c>
      <c r="AB341" t="s">
        <v>77</v>
      </c>
      <c r="AC341" t="s">
        <v>78</v>
      </c>
      <c r="AD341" t="s">
        <v>639</v>
      </c>
      <c r="AG341" t="s">
        <v>667</v>
      </c>
      <c r="AH341">
        <v>0</v>
      </c>
      <c r="AI341">
        <v>379</v>
      </c>
      <c r="AJ341">
        <v>44</v>
      </c>
      <c r="AK341">
        <v>1094</v>
      </c>
      <c r="AL341">
        <v>1.23</v>
      </c>
    </row>
    <row r="342" spans="1:38" x14ac:dyDescent="0.3">
      <c r="A342" t="s">
        <v>633</v>
      </c>
      <c r="B342">
        <v>108480</v>
      </c>
      <c r="C342">
        <v>1</v>
      </c>
      <c r="D342" t="s">
        <v>577</v>
      </c>
      <c r="E342" t="s">
        <v>269</v>
      </c>
      <c r="F342">
        <v>1206</v>
      </c>
      <c r="G342">
        <v>26.21</v>
      </c>
      <c r="H342">
        <v>86.66</v>
      </c>
      <c r="I342">
        <v>19.309999999999999</v>
      </c>
      <c r="J342">
        <v>63.84</v>
      </c>
      <c r="K342">
        <v>524</v>
      </c>
      <c r="T342">
        <v>3</v>
      </c>
      <c r="U342">
        <v>2</v>
      </c>
      <c r="V342" t="s">
        <v>83</v>
      </c>
      <c r="W342" t="s">
        <v>302</v>
      </c>
      <c r="X342">
        <v>29</v>
      </c>
      <c r="Y342">
        <v>24</v>
      </c>
      <c r="Z342" t="s">
        <v>669</v>
      </c>
      <c r="AA342" t="s">
        <v>670</v>
      </c>
      <c r="AB342" t="s">
        <v>77</v>
      </c>
      <c r="AC342" t="s">
        <v>78</v>
      </c>
      <c r="AD342" t="s">
        <v>639</v>
      </c>
      <c r="AG342" t="s">
        <v>671</v>
      </c>
      <c r="AH342">
        <v>0</v>
      </c>
      <c r="AI342">
        <v>229</v>
      </c>
      <c r="AJ342">
        <v>15</v>
      </c>
      <c r="AK342">
        <v>1389</v>
      </c>
      <c r="AL342">
        <v>1.1499999999999999</v>
      </c>
    </row>
    <row r="343" spans="1:38" x14ac:dyDescent="0.3">
      <c r="A343" t="s">
        <v>633</v>
      </c>
      <c r="B343">
        <v>108480</v>
      </c>
      <c r="C343">
        <v>2</v>
      </c>
      <c r="D343" t="s">
        <v>577</v>
      </c>
      <c r="E343" t="s">
        <v>269</v>
      </c>
      <c r="F343">
        <v>1206</v>
      </c>
      <c r="G343">
        <v>26.29</v>
      </c>
      <c r="H343">
        <v>86.92</v>
      </c>
      <c r="I343">
        <v>19.28</v>
      </c>
      <c r="J343">
        <v>63.76</v>
      </c>
      <c r="K343">
        <v>110</v>
      </c>
      <c r="T343">
        <v>3</v>
      </c>
      <c r="U343">
        <v>2</v>
      </c>
      <c r="V343" t="s">
        <v>83</v>
      </c>
      <c r="W343" t="s">
        <v>303</v>
      </c>
      <c r="X343">
        <v>29</v>
      </c>
      <c r="Y343">
        <v>24</v>
      </c>
      <c r="Z343" t="s">
        <v>669</v>
      </c>
      <c r="AA343" t="s">
        <v>670</v>
      </c>
      <c r="AB343" t="s">
        <v>77</v>
      </c>
      <c r="AC343" t="s">
        <v>78</v>
      </c>
      <c r="AD343" t="s">
        <v>639</v>
      </c>
      <c r="AG343" t="s">
        <v>671</v>
      </c>
      <c r="AH343">
        <v>0</v>
      </c>
      <c r="AI343">
        <v>229</v>
      </c>
      <c r="AJ343">
        <v>15</v>
      </c>
      <c r="AK343">
        <v>1389</v>
      </c>
      <c r="AL343">
        <v>1.1499999999999999</v>
      </c>
    </row>
    <row r="344" spans="1:38" x14ac:dyDescent="0.3">
      <c r="A344" t="s">
        <v>633</v>
      </c>
      <c r="B344">
        <v>108480</v>
      </c>
      <c r="C344">
        <v>3</v>
      </c>
      <c r="D344" t="s">
        <v>577</v>
      </c>
      <c r="E344" t="s">
        <v>269</v>
      </c>
      <c r="F344">
        <v>1206</v>
      </c>
      <c r="G344">
        <v>34.19</v>
      </c>
      <c r="H344">
        <v>113.04</v>
      </c>
      <c r="I344">
        <v>25.54</v>
      </c>
      <c r="J344">
        <v>84.46</v>
      </c>
      <c r="K344">
        <v>456</v>
      </c>
      <c r="T344">
        <v>3</v>
      </c>
      <c r="U344">
        <v>2</v>
      </c>
      <c r="V344" t="s">
        <v>83</v>
      </c>
      <c r="W344" t="s">
        <v>310</v>
      </c>
      <c r="X344">
        <v>29</v>
      </c>
      <c r="Y344">
        <v>24</v>
      </c>
      <c r="Z344" t="s">
        <v>669</v>
      </c>
      <c r="AA344" t="s">
        <v>670</v>
      </c>
      <c r="AB344" t="s">
        <v>77</v>
      </c>
      <c r="AC344" t="s">
        <v>78</v>
      </c>
      <c r="AD344" t="s">
        <v>639</v>
      </c>
      <c r="AG344" t="s">
        <v>671</v>
      </c>
      <c r="AH344">
        <v>0</v>
      </c>
      <c r="AI344">
        <v>229</v>
      </c>
      <c r="AJ344">
        <v>15</v>
      </c>
      <c r="AK344">
        <v>1389</v>
      </c>
      <c r="AL344">
        <v>1.1499999999999999</v>
      </c>
    </row>
    <row r="345" spans="1:38" x14ac:dyDescent="0.3">
      <c r="A345" t="s">
        <v>633</v>
      </c>
      <c r="B345">
        <v>108480</v>
      </c>
      <c r="C345">
        <v>4</v>
      </c>
      <c r="D345" t="s">
        <v>577</v>
      </c>
      <c r="E345" t="s">
        <v>269</v>
      </c>
      <c r="F345">
        <v>1206</v>
      </c>
      <c r="G345">
        <v>34.299999999999997</v>
      </c>
      <c r="H345">
        <v>113.42</v>
      </c>
      <c r="I345">
        <v>25.42</v>
      </c>
      <c r="J345">
        <v>84.06</v>
      </c>
      <c r="K345">
        <v>116</v>
      </c>
      <c r="T345">
        <v>3</v>
      </c>
      <c r="U345">
        <v>2</v>
      </c>
      <c r="V345" t="s">
        <v>83</v>
      </c>
      <c r="W345" t="s">
        <v>314</v>
      </c>
      <c r="X345">
        <v>29</v>
      </c>
      <c r="Y345">
        <v>24</v>
      </c>
      <c r="Z345" t="s">
        <v>669</v>
      </c>
      <c r="AA345" t="s">
        <v>670</v>
      </c>
      <c r="AB345" t="s">
        <v>77</v>
      </c>
      <c r="AC345" t="s">
        <v>78</v>
      </c>
      <c r="AD345" t="s">
        <v>639</v>
      </c>
      <c r="AG345" t="s">
        <v>671</v>
      </c>
      <c r="AH345">
        <v>0</v>
      </c>
      <c r="AI345">
        <v>229</v>
      </c>
      <c r="AJ345">
        <v>15</v>
      </c>
      <c r="AK345">
        <v>1389</v>
      </c>
      <c r="AL345">
        <v>1.1499999999999999</v>
      </c>
    </row>
    <row r="346" spans="1:38" x14ac:dyDescent="0.3">
      <c r="A346" t="s">
        <v>633</v>
      </c>
      <c r="B346">
        <v>112329</v>
      </c>
      <c r="C346">
        <v>1</v>
      </c>
      <c r="D346" t="s">
        <v>672</v>
      </c>
      <c r="E346" t="s">
        <v>382</v>
      </c>
      <c r="F346">
        <v>1304</v>
      </c>
      <c r="G346">
        <v>35.89</v>
      </c>
      <c r="H346">
        <v>118.67</v>
      </c>
      <c r="I346">
        <v>25.7</v>
      </c>
      <c r="J346">
        <v>84.99</v>
      </c>
      <c r="K346">
        <v>1078</v>
      </c>
      <c r="T346">
        <v>4</v>
      </c>
      <c r="U346">
        <v>2</v>
      </c>
      <c r="V346" t="s">
        <v>83</v>
      </c>
      <c r="W346" t="s">
        <v>660</v>
      </c>
      <c r="X346">
        <v>40</v>
      </c>
      <c r="Y346">
        <v>33</v>
      </c>
      <c r="Z346" t="s">
        <v>673</v>
      </c>
      <c r="AA346" t="s">
        <v>674</v>
      </c>
      <c r="AB346" t="s">
        <v>77</v>
      </c>
      <c r="AC346" t="s">
        <v>78</v>
      </c>
      <c r="AD346" t="s">
        <v>639</v>
      </c>
      <c r="AG346" t="s">
        <v>675</v>
      </c>
      <c r="AH346">
        <v>0</v>
      </c>
      <c r="AI346">
        <v>312</v>
      </c>
      <c r="AJ346">
        <v>24</v>
      </c>
      <c r="AK346">
        <v>1609</v>
      </c>
      <c r="AL346">
        <v>1.23</v>
      </c>
    </row>
    <row r="347" spans="1:38" x14ac:dyDescent="0.3">
      <c r="A347" t="s">
        <v>633</v>
      </c>
      <c r="B347">
        <v>112329</v>
      </c>
      <c r="C347">
        <v>2</v>
      </c>
      <c r="D347" t="s">
        <v>672</v>
      </c>
      <c r="E347" t="s">
        <v>382</v>
      </c>
      <c r="F347">
        <v>1304</v>
      </c>
      <c r="G347">
        <v>35.9</v>
      </c>
      <c r="H347">
        <v>118.69</v>
      </c>
      <c r="I347">
        <v>25.7</v>
      </c>
      <c r="J347">
        <v>84.99</v>
      </c>
      <c r="K347">
        <v>226</v>
      </c>
      <c r="T347">
        <v>3</v>
      </c>
      <c r="U347">
        <v>2</v>
      </c>
      <c r="V347" t="s">
        <v>83</v>
      </c>
      <c r="W347" t="s">
        <v>659</v>
      </c>
      <c r="X347">
        <v>40</v>
      </c>
      <c r="Y347">
        <v>33</v>
      </c>
      <c r="Z347" t="s">
        <v>673</v>
      </c>
      <c r="AA347" t="s">
        <v>674</v>
      </c>
      <c r="AB347" t="s">
        <v>77</v>
      </c>
      <c r="AC347" t="s">
        <v>78</v>
      </c>
      <c r="AD347" t="s">
        <v>639</v>
      </c>
      <c r="AG347" t="s">
        <v>675</v>
      </c>
      <c r="AH347">
        <v>0</v>
      </c>
      <c r="AI347">
        <v>312</v>
      </c>
      <c r="AJ347">
        <v>24</v>
      </c>
      <c r="AK347">
        <v>1609</v>
      </c>
      <c r="AL347">
        <v>1.23</v>
      </c>
    </row>
    <row r="348" spans="1:38" x14ac:dyDescent="0.3">
      <c r="A348" t="s">
        <v>633</v>
      </c>
      <c r="B348">
        <v>109817</v>
      </c>
      <c r="C348">
        <v>1</v>
      </c>
      <c r="D348" t="s">
        <v>676</v>
      </c>
      <c r="E348" t="s">
        <v>677</v>
      </c>
      <c r="F348">
        <v>1647</v>
      </c>
      <c r="G348">
        <v>26.85</v>
      </c>
      <c r="H348">
        <v>88.79</v>
      </c>
      <c r="I348">
        <v>19.940000000000001</v>
      </c>
      <c r="J348">
        <v>65.94</v>
      </c>
      <c r="K348">
        <v>172</v>
      </c>
      <c r="T348">
        <v>3</v>
      </c>
      <c r="U348">
        <v>2</v>
      </c>
      <c r="V348" t="s">
        <v>83</v>
      </c>
      <c r="W348" t="s">
        <v>678</v>
      </c>
      <c r="X348">
        <v>29</v>
      </c>
      <c r="Y348">
        <v>22</v>
      </c>
      <c r="Z348" t="s">
        <v>679</v>
      </c>
      <c r="AA348" t="s">
        <v>680</v>
      </c>
      <c r="AB348" t="s">
        <v>77</v>
      </c>
      <c r="AC348" t="s">
        <v>78</v>
      </c>
      <c r="AD348" t="s">
        <v>639</v>
      </c>
      <c r="AG348" t="s">
        <v>681</v>
      </c>
      <c r="AH348">
        <v>0</v>
      </c>
      <c r="AI348">
        <v>229</v>
      </c>
      <c r="AJ348">
        <v>14</v>
      </c>
      <c r="AK348">
        <v>1914</v>
      </c>
      <c r="AL348">
        <v>1.1599999999999999</v>
      </c>
    </row>
    <row r="349" spans="1:38" x14ac:dyDescent="0.3">
      <c r="A349" t="s">
        <v>633</v>
      </c>
      <c r="B349">
        <v>109817</v>
      </c>
      <c r="C349">
        <v>2</v>
      </c>
      <c r="D349" t="s">
        <v>676</v>
      </c>
      <c r="E349" t="s">
        <v>677</v>
      </c>
      <c r="F349">
        <v>1647</v>
      </c>
      <c r="G349">
        <v>26.78</v>
      </c>
      <c r="H349">
        <v>88.54</v>
      </c>
      <c r="I349">
        <v>19.95</v>
      </c>
      <c r="J349">
        <v>65.98</v>
      </c>
      <c r="K349">
        <v>171</v>
      </c>
      <c r="T349">
        <v>3</v>
      </c>
      <c r="U349">
        <v>2</v>
      </c>
      <c r="V349" t="s">
        <v>83</v>
      </c>
      <c r="W349" t="s">
        <v>682</v>
      </c>
      <c r="X349">
        <v>29</v>
      </c>
      <c r="Y349">
        <v>22</v>
      </c>
      <c r="Z349" t="s">
        <v>679</v>
      </c>
      <c r="AA349" t="s">
        <v>680</v>
      </c>
      <c r="AB349" t="s">
        <v>77</v>
      </c>
      <c r="AC349" t="s">
        <v>78</v>
      </c>
      <c r="AD349" t="s">
        <v>639</v>
      </c>
      <c r="AG349" t="s">
        <v>681</v>
      </c>
      <c r="AH349">
        <v>0</v>
      </c>
      <c r="AI349">
        <v>229</v>
      </c>
      <c r="AJ349">
        <v>14</v>
      </c>
      <c r="AK349">
        <v>1914</v>
      </c>
      <c r="AL349">
        <v>1.1599999999999999</v>
      </c>
    </row>
    <row r="350" spans="1:38" x14ac:dyDescent="0.3">
      <c r="A350" t="s">
        <v>633</v>
      </c>
      <c r="B350">
        <v>109817</v>
      </c>
      <c r="C350">
        <v>3</v>
      </c>
      <c r="D350" t="s">
        <v>676</v>
      </c>
      <c r="E350" t="s">
        <v>677</v>
      </c>
      <c r="F350">
        <v>1647</v>
      </c>
      <c r="G350">
        <v>34.090000000000003</v>
      </c>
      <c r="H350">
        <v>112.71</v>
      </c>
      <c r="I350">
        <v>25.67</v>
      </c>
      <c r="J350">
        <v>84.89</v>
      </c>
      <c r="K350">
        <v>1020</v>
      </c>
      <c r="T350">
        <v>3</v>
      </c>
      <c r="U350">
        <v>2</v>
      </c>
      <c r="V350" t="s">
        <v>83</v>
      </c>
      <c r="W350" t="s">
        <v>683</v>
      </c>
      <c r="X350">
        <v>29</v>
      </c>
      <c r="Y350">
        <v>22</v>
      </c>
      <c r="Z350" t="s">
        <v>679</v>
      </c>
      <c r="AA350" t="s">
        <v>680</v>
      </c>
      <c r="AB350" t="s">
        <v>77</v>
      </c>
      <c r="AC350" t="s">
        <v>78</v>
      </c>
      <c r="AD350" t="s">
        <v>639</v>
      </c>
      <c r="AG350" t="s">
        <v>681</v>
      </c>
      <c r="AH350">
        <v>0</v>
      </c>
      <c r="AI350">
        <v>229</v>
      </c>
      <c r="AJ350">
        <v>14</v>
      </c>
      <c r="AK350">
        <v>1914</v>
      </c>
      <c r="AL350">
        <v>1.1599999999999999</v>
      </c>
    </row>
    <row r="351" spans="1:38" x14ac:dyDescent="0.3">
      <c r="A351" t="s">
        <v>633</v>
      </c>
      <c r="B351">
        <v>109817</v>
      </c>
      <c r="C351">
        <v>4</v>
      </c>
      <c r="D351" t="s">
        <v>676</v>
      </c>
      <c r="E351" t="s">
        <v>677</v>
      </c>
      <c r="F351">
        <v>1647</v>
      </c>
      <c r="G351">
        <v>34.1</v>
      </c>
      <c r="H351">
        <v>112.74</v>
      </c>
      <c r="I351">
        <v>25.69</v>
      </c>
      <c r="J351">
        <v>84.93</v>
      </c>
      <c r="K351">
        <v>56</v>
      </c>
      <c r="T351">
        <v>3</v>
      </c>
      <c r="U351">
        <v>2</v>
      </c>
      <c r="V351" t="s">
        <v>83</v>
      </c>
      <c r="W351" t="s">
        <v>320</v>
      </c>
      <c r="X351">
        <v>29</v>
      </c>
      <c r="Y351">
        <v>22</v>
      </c>
      <c r="Z351" t="s">
        <v>679</v>
      </c>
      <c r="AA351" t="s">
        <v>680</v>
      </c>
      <c r="AB351" t="s">
        <v>77</v>
      </c>
      <c r="AC351" t="s">
        <v>78</v>
      </c>
      <c r="AD351" t="s">
        <v>639</v>
      </c>
      <c r="AG351" t="s">
        <v>681</v>
      </c>
      <c r="AH351">
        <v>0</v>
      </c>
      <c r="AI351">
        <v>229</v>
      </c>
      <c r="AJ351">
        <v>14</v>
      </c>
      <c r="AK351">
        <v>1914</v>
      </c>
      <c r="AL351">
        <v>1.1599999999999999</v>
      </c>
    </row>
    <row r="352" spans="1:38" x14ac:dyDescent="0.3">
      <c r="A352" t="s">
        <v>633</v>
      </c>
      <c r="B352">
        <v>109817</v>
      </c>
      <c r="C352">
        <v>5</v>
      </c>
      <c r="D352" t="s">
        <v>676</v>
      </c>
      <c r="E352" t="s">
        <v>677</v>
      </c>
      <c r="F352">
        <v>1647</v>
      </c>
      <c r="G352">
        <v>34.19</v>
      </c>
      <c r="H352">
        <v>113.04</v>
      </c>
      <c r="I352">
        <v>25.61</v>
      </c>
      <c r="J352">
        <v>84.69</v>
      </c>
      <c r="K352">
        <v>228</v>
      </c>
      <c r="T352">
        <v>3</v>
      </c>
      <c r="U352">
        <v>2</v>
      </c>
      <c r="V352" t="s">
        <v>83</v>
      </c>
      <c r="W352" t="s">
        <v>340</v>
      </c>
      <c r="X352">
        <v>29</v>
      </c>
      <c r="Y352">
        <v>22</v>
      </c>
      <c r="Z352" t="s">
        <v>679</v>
      </c>
      <c r="AA352" t="s">
        <v>680</v>
      </c>
      <c r="AB352" t="s">
        <v>77</v>
      </c>
      <c r="AC352" t="s">
        <v>78</v>
      </c>
      <c r="AD352" t="s">
        <v>639</v>
      </c>
      <c r="AG352" t="s">
        <v>681</v>
      </c>
      <c r="AH352">
        <v>0</v>
      </c>
      <c r="AI352">
        <v>229</v>
      </c>
      <c r="AJ352">
        <v>14</v>
      </c>
      <c r="AK352">
        <v>1914</v>
      </c>
      <c r="AL352">
        <v>1.1599999999999999</v>
      </c>
    </row>
    <row r="353" spans="1:38" x14ac:dyDescent="0.3">
      <c r="A353" t="s">
        <v>633</v>
      </c>
      <c r="B353">
        <v>109216</v>
      </c>
      <c r="C353">
        <v>1</v>
      </c>
      <c r="D353" t="s">
        <v>684</v>
      </c>
      <c r="E353" t="s">
        <v>685</v>
      </c>
      <c r="F353">
        <v>2701</v>
      </c>
      <c r="G353">
        <v>30.47</v>
      </c>
      <c r="H353">
        <v>100.74</v>
      </c>
      <c r="I353">
        <v>21.74</v>
      </c>
      <c r="J353">
        <v>71.87</v>
      </c>
      <c r="K353">
        <v>709</v>
      </c>
      <c r="T353">
        <v>4</v>
      </c>
      <c r="U353">
        <v>2</v>
      </c>
      <c r="V353" t="s">
        <v>83</v>
      </c>
      <c r="W353" t="s">
        <v>686</v>
      </c>
      <c r="X353">
        <v>40</v>
      </c>
      <c r="Y353">
        <v>34</v>
      </c>
      <c r="Z353" t="s">
        <v>687</v>
      </c>
      <c r="AA353" t="s">
        <v>688</v>
      </c>
      <c r="AB353" t="s">
        <v>77</v>
      </c>
      <c r="AC353" t="s">
        <v>78</v>
      </c>
      <c r="AD353" t="s">
        <v>639</v>
      </c>
      <c r="AG353" t="s">
        <v>689</v>
      </c>
      <c r="AH353">
        <v>0</v>
      </c>
      <c r="AI353">
        <v>356</v>
      </c>
      <c r="AJ353">
        <v>23</v>
      </c>
      <c r="AK353">
        <v>3177</v>
      </c>
      <c r="AL353">
        <v>1.18</v>
      </c>
    </row>
    <row r="354" spans="1:38" x14ac:dyDescent="0.3">
      <c r="A354" t="s">
        <v>633</v>
      </c>
      <c r="B354">
        <v>109216</v>
      </c>
      <c r="C354">
        <v>2</v>
      </c>
      <c r="D354" t="s">
        <v>684</v>
      </c>
      <c r="E354" t="s">
        <v>685</v>
      </c>
      <c r="F354">
        <v>2701</v>
      </c>
      <c r="G354">
        <v>30.49</v>
      </c>
      <c r="H354">
        <v>100.81</v>
      </c>
      <c r="I354">
        <v>21.52</v>
      </c>
      <c r="J354">
        <v>71.150000000000006</v>
      </c>
      <c r="K354">
        <v>68</v>
      </c>
      <c r="T354">
        <v>3</v>
      </c>
      <c r="U354">
        <v>2</v>
      </c>
      <c r="V354" t="s">
        <v>83</v>
      </c>
      <c r="W354" t="s">
        <v>690</v>
      </c>
      <c r="X354">
        <v>40</v>
      </c>
      <c r="Y354">
        <v>34</v>
      </c>
      <c r="Z354" t="s">
        <v>687</v>
      </c>
      <c r="AA354" t="s">
        <v>688</v>
      </c>
      <c r="AB354" t="s">
        <v>77</v>
      </c>
      <c r="AC354" t="s">
        <v>78</v>
      </c>
      <c r="AD354" t="s">
        <v>639</v>
      </c>
      <c r="AG354" t="s">
        <v>689</v>
      </c>
      <c r="AH354">
        <v>0</v>
      </c>
      <c r="AI354">
        <v>356</v>
      </c>
      <c r="AJ354">
        <v>23</v>
      </c>
      <c r="AK354">
        <v>3177</v>
      </c>
      <c r="AL354">
        <v>1.18</v>
      </c>
    </row>
    <row r="355" spans="1:38" x14ac:dyDescent="0.3">
      <c r="A355" t="s">
        <v>633</v>
      </c>
      <c r="B355">
        <v>109216</v>
      </c>
      <c r="C355">
        <v>3</v>
      </c>
      <c r="D355" t="s">
        <v>684</v>
      </c>
      <c r="E355" t="s">
        <v>685</v>
      </c>
      <c r="F355">
        <v>2701</v>
      </c>
      <c r="G355">
        <v>35.9</v>
      </c>
      <c r="H355">
        <v>118.69</v>
      </c>
      <c r="I355">
        <v>25.7</v>
      </c>
      <c r="J355">
        <v>84.99</v>
      </c>
      <c r="K355">
        <v>1225</v>
      </c>
      <c r="T355">
        <v>4</v>
      </c>
      <c r="U355">
        <v>2</v>
      </c>
      <c r="V355" t="s">
        <v>83</v>
      </c>
      <c r="W355" t="s">
        <v>660</v>
      </c>
      <c r="X355">
        <v>40</v>
      </c>
      <c r="Y355">
        <v>34</v>
      </c>
      <c r="Z355" t="s">
        <v>687</v>
      </c>
      <c r="AA355" t="s">
        <v>688</v>
      </c>
      <c r="AB355" t="s">
        <v>77</v>
      </c>
      <c r="AC355" t="s">
        <v>78</v>
      </c>
      <c r="AD355" t="s">
        <v>639</v>
      </c>
      <c r="AG355" t="s">
        <v>689</v>
      </c>
      <c r="AH355">
        <v>0</v>
      </c>
      <c r="AI355">
        <v>356</v>
      </c>
      <c r="AJ355">
        <v>23</v>
      </c>
      <c r="AK355">
        <v>3177</v>
      </c>
      <c r="AL355">
        <v>1.18</v>
      </c>
    </row>
    <row r="356" spans="1:38" x14ac:dyDescent="0.3">
      <c r="A356" t="s">
        <v>633</v>
      </c>
      <c r="B356">
        <v>109216</v>
      </c>
      <c r="C356">
        <v>4</v>
      </c>
      <c r="D356" t="s">
        <v>684</v>
      </c>
      <c r="E356" t="s">
        <v>685</v>
      </c>
      <c r="F356">
        <v>2701</v>
      </c>
      <c r="G356">
        <v>35.93</v>
      </c>
      <c r="H356">
        <v>118.78</v>
      </c>
      <c r="I356">
        <v>25.68</v>
      </c>
      <c r="J356">
        <v>84.92</v>
      </c>
      <c r="K356">
        <v>350</v>
      </c>
      <c r="T356">
        <v>3</v>
      </c>
      <c r="U356">
        <v>2</v>
      </c>
      <c r="V356" t="s">
        <v>83</v>
      </c>
      <c r="W356" t="s">
        <v>659</v>
      </c>
      <c r="X356">
        <v>40</v>
      </c>
      <c r="Y356">
        <v>34</v>
      </c>
      <c r="Z356" t="s">
        <v>687</v>
      </c>
      <c r="AA356" t="s">
        <v>688</v>
      </c>
      <c r="AB356" t="s">
        <v>77</v>
      </c>
      <c r="AC356" t="s">
        <v>78</v>
      </c>
      <c r="AD356" t="s">
        <v>639</v>
      </c>
      <c r="AG356" t="s">
        <v>689</v>
      </c>
      <c r="AH356">
        <v>0</v>
      </c>
      <c r="AI356">
        <v>356</v>
      </c>
      <c r="AJ356">
        <v>23</v>
      </c>
      <c r="AK356">
        <v>3177</v>
      </c>
      <c r="AL356">
        <v>1.18</v>
      </c>
    </row>
    <row r="357" spans="1:38" x14ac:dyDescent="0.3">
      <c r="A357" t="s">
        <v>633</v>
      </c>
      <c r="B357">
        <v>109216</v>
      </c>
      <c r="C357">
        <v>5</v>
      </c>
      <c r="D357" t="s">
        <v>684</v>
      </c>
      <c r="E357" t="s">
        <v>685</v>
      </c>
      <c r="F357">
        <v>2701</v>
      </c>
      <c r="G357">
        <v>35.96</v>
      </c>
      <c r="H357">
        <v>118.89</v>
      </c>
      <c r="I357">
        <v>25.61</v>
      </c>
      <c r="J357">
        <v>84.68</v>
      </c>
      <c r="K357">
        <v>77</v>
      </c>
      <c r="T357">
        <v>4</v>
      </c>
      <c r="U357">
        <v>2</v>
      </c>
      <c r="V357" t="s">
        <v>83</v>
      </c>
      <c r="W357" t="s">
        <v>661</v>
      </c>
      <c r="X357">
        <v>40</v>
      </c>
      <c r="Y357">
        <v>34</v>
      </c>
      <c r="Z357" t="s">
        <v>687</v>
      </c>
      <c r="AA357" t="s">
        <v>688</v>
      </c>
      <c r="AB357" t="s">
        <v>77</v>
      </c>
      <c r="AC357" t="s">
        <v>78</v>
      </c>
      <c r="AD357" t="s">
        <v>639</v>
      </c>
      <c r="AG357" t="s">
        <v>689</v>
      </c>
      <c r="AH357">
        <v>0</v>
      </c>
      <c r="AI357">
        <v>356</v>
      </c>
      <c r="AJ357">
        <v>23</v>
      </c>
      <c r="AK357">
        <v>3177</v>
      </c>
      <c r="AL357">
        <v>1.18</v>
      </c>
    </row>
    <row r="358" spans="1:38" x14ac:dyDescent="0.3">
      <c r="A358" t="s">
        <v>633</v>
      </c>
      <c r="B358">
        <v>109216</v>
      </c>
      <c r="C358">
        <v>6</v>
      </c>
      <c r="D358" t="s">
        <v>684</v>
      </c>
      <c r="E358" t="s">
        <v>685</v>
      </c>
      <c r="F358">
        <v>2701</v>
      </c>
      <c r="G358">
        <v>50.23</v>
      </c>
      <c r="H358">
        <v>166.08</v>
      </c>
      <c r="I358">
        <v>36.17</v>
      </c>
      <c r="J358">
        <v>119.59</v>
      </c>
      <c r="K358">
        <v>260</v>
      </c>
      <c r="T358">
        <v>4</v>
      </c>
      <c r="U358">
        <v>2</v>
      </c>
      <c r="V358" t="s">
        <v>83</v>
      </c>
      <c r="W358">
        <v>166</v>
      </c>
      <c r="X358">
        <v>40</v>
      </c>
      <c r="Y358">
        <v>34</v>
      </c>
      <c r="Z358" t="s">
        <v>687</v>
      </c>
      <c r="AA358" t="s">
        <v>688</v>
      </c>
      <c r="AB358" t="s">
        <v>77</v>
      </c>
      <c r="AC358" t="s">
        <v>78</v>
      </c>
      <c r="AD358" t="s">
        <v>639</v>
      </c>
      <c r="AG358" t="s">
        <v>689</v>
      </c>
      <c r="AH358">
        <v>0</v>
      </c>
      <c r="AI358">
        <v>356</v>
      </c>
      <c r="AJ358">
        <v>23</v>
      </c>
      <c r="AK358">
        <v>3177</v>
      </c>
      <c r="AL358">
        <v>1.18</v>
      </c>
    </row>
    <row r="359" spans="1:38" x14ac:dyDescent="0.3">
      <c r="A359" t="s">
        <v>633</v>
      </c>
      <c r="B359">
        <v>109216</v>
      </c>
      <c r="C359">
        <v>7</v>
      </c>
      <c r="D359" t="s">
        <v>684</v>
      </c>
      <c r="E359" t="s">
        <v>685</v>
      </c>
      <c r="F359">
        <v>2701</v>
      </c>
      <c r="G359">
        <v>57.84</v>
      </c>
      <c r="H359">
        <v>191.21</v>
      </c>
      <c r="I359">
        <v>41.24</v>
      </c>
      <c r="J359">
        <v>136.34</v>
      </c>
      <c r="K359">
        <v>6</v>
      </c>
      <c r="T359">
        <v>4</v>
      </c>
      <c r="U359">
        <v>3</v>
      </c>
      <c r="V359" t="s">
        <v>83</v>
      </c>
      <c r="W359">
        <v>191</v>
      </c>
      <c r="X359">
        <v>40</v>
      </c>
      <c r="Y359">
        <v>34</v>
      </c>
      <c r="Z359" t="s">
        <v>687</v>
      </c>
      <c r="AA359" t="s">
        <v>688</v>
      </c>
      <c r="AB359" t="s">
        <v>77</v>
      </c>
      <c r="AC359" t="s">
        <v>78</v>
      </c>
      <c r="AD359" t="s">
        <v>639</v>
      </c>
      <c r="AG359" t="s">
        <v>689</v>
      </c>
      <c r="AH359">
        <v>0</v>
      </c>
      <c r="AI359">
        <v>356</v>
      </c>
      <c r="AJ359">
        <v>23</v>
      </c>
      <c r="AK359">
        <v>3177</v>
      </c>
      <c r="AL359">
        <v>1.18</v>
      </c>
    </row>
    <row r="360" spans="1:38" x14ac:dyDescent="0.3">
      <c r="A360" t="s">
        <v>633</v>
      </c>
      <c r="B360">
        <v>109216</v>
      </c>
      <c r="C360">
        <v>8</v>
      </c>
      <c r="D360" t="s">
        <v>684</v>
      </c>
      <c r="E360" t="s">
        <v>685</v>
      </c>
      <c r="F360">
        <v>2701</v>
      </c>
      <c r="G360">
        <v>58.62</v>
      </c>
      <c r="H360">
        <v>193.8</v>
      </c>
      <c r="I360">
        <v>41.88</v>
      </c>
      <c r="J360">
        <v>138.46</v>
      </c>
      <c r="K360">
        <v>6</v>
      </c>
      <c r="T360">
        <v>4</v>
      </c>
      <c r="U360">
        <v>2</v>
      </c>
      <c r="V360" t="s">
        <v>83</v>
      </c>
      <c r="W360">
        <v>193</v>
      </c>
      <c r="X360">
        <v>40</v>
      </c>
      <c r="Y360">
        <v>34</v>
      </c>
      <c r="Z360" t="s">
        <v>687</v>
      </c>
      <c r="AA360" t="s">
        <v>688</v>
      </c>
      <c r="AB360" t="s">
        <v>77</v>
      </c>
      <c r="AC360" t="s">
        <v>78</v>
      </c>
      <c r="AD360" t="s">
        <v>639</v>
      </c>
      <c r="AG360" t="s">
        <v>689</v>
      </c>
      <c r="AH360">
        <v>0</v>
      </c>
      <c r="AI360">
        <v>356</v>
      </c>
      <c r="AJ360">
        <v>23</v>
      </c>
      <c r="AK360">
        <v>3177</v>
      </c>
      <c r="AL360">
        <v>1.18</v>
      </c>
    </row>
    <row r="361" spans="1:38" x14ac:dyDescent="0.3">
      <c r="A361" t="s">
        <v>633</v>
      </c>
      <c r="B361">
        <v>113270</v>
      </c>
      <c r="C361">
        <v>1</v>
      </c>
      <c r="D361" t="s">
        <v>691</v>
      </c>
      <c r="E361" t="s">
        <v>663</v>
      </c>
      <c r="F361">
        <v>905</v>
      </c>
      <c r="G361">
        <v>35.64</v>
      </c>
      <c r="H361">
        <v>117.84</v>
      </c>
      <c r="I361">
        <v>25.7</v>
      </c>
      <c r="J361">
        <v>84.99</v>
      </c>
      <c r="K361">
        <v>513</v>
      </c>
      <c r="T361">
        <v>4</v>
      </c>
      <c r="U361">
        <v>2</v>
      </c>
      <c r="V361" t="s">
        <v>83</v>
      </c>
      <c r="W361" t="s">
        <v>664</v>
      </c>
      <c r="X361">
        <v>35</v>
      </c>
      <c r="Y361">
        <v>33</v>
      </c>
      <c r="Z361" t="s">
        <v>692</v>
      </c>
      <c r="AA361" t="s">
        <v>693</v>
      </c>
      <c r="AB361" t="s">
        <v>77</v>
      </c>
      <c r="AC361" t="s">
        <v>78</v>
      </c>
      <c r="AD361" t="s">
        <v>639</v>
      </c>
      <c r="AG361" t="s">
        <v>694</v>
      </c>
      <c r="AH361">
        <v>0</v>
      </c>
      <c r="AI361">
        <v>369</v>
      </c>
      <c r="AJ361">
        <v>43</v>
      </c>
      <c r="AK361">
        <v>1106</v>
      </c>
      <c r="AL361">
        <v>1.22</v>
      </c>
    </row>
    <row r="362" spans="1:38" x14ac:dyDescent="0.3">
      <c r="A362" t="s">
        <v>633</v>
      </c>
      <c r="B362">
        <v>113270</v>
      </c>
      <c r="C362">
        <v>2</v>
      </c>
      <c r="D362" t="s">
        <v>691</v>
      </c>
      <c r="E362" t="s">
        <v>663</v>
      </c>
      <c r="F362">
        <v>905</v>
      </c>
      <c r="G362">
        <v>35.57</v>
      </c>
      <c r="H362">
        <v>117.61</v>
      </c>
      <c r="I362">
        <v>25.7</v>
      </c>
      <c r="J362">
        <v>84.96</v>
      </c>
      <c r="K362">
        <v>128</v>
      </c>
      <c r="T362">
        <v>3</v>
      </c>
      <c r="U362">
        <v>2</v>
      </c>
      <c r="V362" t="s">
        <v>83</v>
      </c>
      <c r="W362" t="s">
        <v>668</v>
      </c>
      <c r="X362">
        <v>35</v>
      </c>
      <c r="Y362">
        <v>33</v>
      </c>
      <c r="Z362" t="s">
        <v>692</v>
      </c>
      <c r="AA362" t="s">
        <v>693</v>
      </c>
      <c r="AB362" t="s">
        <v>77</v>
      </c>
      <c r="AC362" t="s">
        <v>78</v>
      </c>
      <c r="AD362" t="s">
        <v>639</v>
      </c>
      <c r="AG362" t="s">
        <v>694</v>
      </c>
      <c r="AH362">
        <v>0</v>
      </c>
      <c r="AI362">
        <v>369</v>
      </c>
      <c r="AJ362">
        <v>43</v>
      </c>
      <c r="AK362">
        <v>1106</v>
      </c>
      <c r="AL362">
        <v>1.22</v>
      </c>
    </row>
    <row r="363" spans="1:38" x14ac:dyDescent="0.3">
      <c r="A363" t="s">
        <v>633</v>
      </c>
      <c r="B363">
        <v>113270</v>
      </c>
      <c r="C363">
        <v>3</v>
      </c>
      <c r="D363" t="s">
        <v>691</v>
      </c>
      <c r="E363" t="s">
        <v>663</v>
      </c>
      <c r="F363">
        <v>905</v>
      </c>
      <c r="G363">
        <v>35.9</v>
      </c>
      <c r="H363">
        <v>118.68</v>
      </c>
      <c r="I363">
        <v>25.7</v>
      </c>
      <c r="J363">
        <v>84.98</v>
      </c>
      <c r="K363">
        <v>242</v>
      </c>
      <c r="T363">
        <v>3</v>
      </c>
      <c r="U363">
        <v>2</v>
      </c>
      <c r="V363" t="s">
        <v>83</v>
      </c>
      <c r="W363" t="s">
        <v>659</v>
      </c>
      <c r="X363">
        <v>35</v>
      </c>
      <c r="Y363">
        <v>33</v>
      </c>
      <c r="Z363" t="s">
        <v>692</v>
      </c>
      <c r="AA363" t="s">
        <v>693</v>
      </c>
      <c r="AB363" t="s">
        <v>77</v>
      </c>
      <c r="AC363" t="s">
        <v>78</v>
      </c>
      <c r="AD363" t="s">
        <v>639</v>
      </c>
      <c r="AG363" t="s">
        <v>694</v>
      </c>
      <c r="AH363">
        <v>0</v>
      </c>
      <c r="AI363">
        <v>369</v>
      </c>
      <c r="AJ363">
        <v>43</v>
      </c>
      <c r="AK363">
        <v>1106</v>
      </c>
      <c r="AL363">
        <v>1.22</v>
      </c>
    </row>
    <row r="364" spans="1:38" x14ac:dyDescent="0.3">
      <c r="A364" t="s">
        <v>633</v>
      </c>
      <c r="B364">
        <v>113270</v>
      </c>
      <c r="C364">
        <v>4</v>
      </c>
      <c r="D364" t="s">
        <v>691</v>
      </c>
      <c r="E364" t="s">
        <v>663</v>
      </c>
      <c r="F364">
        <v>905</v>
      </c>
      <c r="G364">
        <v>65.92</v>
      </c>
      <c r="H364">
        <v>217.95</v>
      </c>
      <c r="I364">
        <v>47.37</v>
      </c>
      <c r="J364">
        <v>156.61000000000001</v>
      </c>
      <c r="K364">
        <v>14</v>
      </c>
      <c r="T364">
        <v>7</v>
      </c>
      <c r="U364">
        <v>4</v>
      </c>
      <c r="V364" t="s">
        <v>83</v>
      </c>
      <c r="W364">
        <v>217</v>
      </c>
      <c r="X364">
        <v>35</v>
      </c>
      <c r="Y364">
        <v>33</v>
      </c>
      <c r="Z364" t="s">
        <v>692</v>
      </c>
      <c r="AA364" t="s">
        <v>693</v>
      </c>
      <c r="AB364" t="s">
        <v>77</v>
      </c>
      <c r="AC364" t="s">
        <v>78</v>
      </c>
      <c r="AD364" t="s">
        <v>639</v>
      </c>
      <c r="AG364" t="s">
        <v>694</v>
      </c>
      <c r="AH364">
        <v>0</v>
      </c>
      <c r="AI364">
        <v>369</v>
      </c>
      <c r="AJ364">
        <v>43</v>
      </c>
      <c r="AK364">
        <v>1106</v>
      </c>
      <c r="AL364">
        <v>1.22</v>
      </c>
    </row>
    <row r="365" spans="1:38" x14ac:dyDescent="0.3">
      <c r="A365" t="s">
        <v>633</v>
      </c>
      <c r="B365">
        <v>113270</v>
      </c>
      <c r="C365">
        <v>5</v>
      </c>
      <c r="D365" t="s">
        <v>691</v>
      </c>
      <c r="E365" t="s">
        <v>663</v>
      </c>
      <c r="F365">
        <v>905</v>
      </c>
      <c r="G365">
        <v>67.56</v>
      </c>
      <c r="H365">
        <v>223.37</v>
      </c>
      <c r="I365">
        <v>48.29</v>
      </c>
      <c r="J365">
        <v>159.66</v>
      </c>
      <c r="K365">
        <v>5</v>
      </c>
      <c r="T365">
        <v>5</v>
      </c>
      <c r="U365">
        <v>4</v>
      </c>
      <c r="V365" t="s">
        <v>83</v>
      </c>
      <c r="W365">
        <v>223</v>
      </c>
      <c r="X365">
        <v>35</v>
      </c>
      <c r="Y365">
        <v>33</v>
      </c>
      <c r="Z365" t="s">
        <v>692</v>
      </c>
      <c r="AA365" t="s">
        <v>693</v>
      </c>
      <c r="AB365" t="s">
        <v>77</v>
      </c>
      <c r="AC365" t="s">
        <v>78</v>
      </c>
      <c r="AD365" t="s">
        <v>639</v>
      </c>
      <c r="AG365" t="s">
        <v>694</v>
      </c>
      <c r="AH365">
        <v>0</v>
      </c>
      <c r="AI365">
        <v>369</v>
      </c>
      <c r="AJ365">
        <v>43</v>
      </c>
      <c r="AK365">
        <v>1106</v>
      </c>
      <c r="AL365">
        <v>1.22</v>
      </c>
    </row>
    <row r="366" spans="1:38" x14ac:dyDescent="0.3">
      <c r="A366" t="s">
        <v>633</v>
      </c>
      <c r="B366">
        <v>113270</v>
      </c>
      <c r="C366">
        <v>6</v>
      </c>
      <c r="D366" t="s">
        <v>691</v>
      </c>
      <c r="E366" t="s">
        <v>663</v>
      </c>
      <c r="F366">
        <v>905</v>
      </c>
      <c r="G366">
        <v>71.95</v>
      </c>
      <c r="H366">
        <v>237.88</v>
      </c>
      <c r="I366">
        <v>52.05</v>
      </c>
      <c r="J366">
        <v>172.07</v>
      </c>
      <c r="K366">
        <v>3</v>
      </c>
      <c r="T366">
        <v>5</v>
      </c>
      <c r="U366">
        <v>3</v>
      </c>
      <c r="V366" t="s">
        <v>83</v>
      </c>
      <c r="W366">
        <v>237</v>
      </c>
      <c r="X366">
        <v>35</v>
      </c>
      <c r="Y366">
        <v>33</v>
      </c>
      <c r="Z366" t="s">
        <v>692</v>
      </c>
      <c r="AA366" t="s">
        <v>693</v>
      </c>
      <c r="AB366" t="s">
        <v>77</v>
      </c>
      <c r="AC366" t="s">
        <v>78</v>
      </c>
      <c r="AD366" t="s">
        <v>639</v>
      </c>
      <c r="AG366" t="s">
        <v>694</v>
      </c>
      <c r="AH366">
        <v>0</v>
      </c>
      <c r="AI366">
        <v>369</v>
      </c>
      <c r="AJ366">
        <v>43</v>
      </c>
      <c r="AK366">
        <v>1106</v>
      </c>
      <c r="AL366">
        <v>1.22</v>
      </c>
    </row>
    <row r="367" spans="1:38" x14ac:dyDescent="0.3">
      <c r="A367" t="s">
        <v>633</v>
      </c>
      <c r="B367">
        <v>112559</v>
      </c>
      <c r="C367">
        <v>1</v>
      </c>
      <c r="D367" t="s">
        <v>695</v>
      </c>
      <c r="E367" t="s">
        <v>696</v>
      </c>
      <c r="F367">
        <v>1208</v>
      </c>
      <c r="G367">
        <v>30.08</v>
      </c>
      <c r="H367">
        <v>99.45</v>
      </c>
      <c r="I367">
        <v>22.7</v>
      </c>
      <c r="J367">
        <v>75.05</v>
      </c>
      <c r="K367">
        <v>336</v>
      </c>
      <c r="T367">
        <v>3</v>
      </c>
      <c r="U367">
        <v>2</v>
      </c>
      <c r="V367" t="s">
        <v>83</v>
      </c>
      <c r="W367">
        <v>99</v>
      </c>
      <c r="X367">
        <v>29</v>
      </c>
      <c r="Y367">
        <v>19</v>
      </c>
      <c r="Z367" t="s">
        <v>697</v>
      </c>
      <c r="AA367" t="s">
        <v>698</v>
      </c>
      <c r="AB367" t="s">
        <v>77</v>
      </c>
      <c r="AC367" t="s">
        <v>78</v>
      </c>
      <c r="AD367" t="s">
        <v>639</v>
      </c>
      <c r="AG367" t="s">
        <v>699</v>
      </c>
      <c r="AH367">
        <v>0</v>
      </c>
      <c r="AI367">
        <v>199</v>
      </c>
      <c r="AJ367">
        <v>13</v>
      </c>
      <c r="AK367">
        <v>1487</v>
      </c>
      <c r="AL367">
        <v>1.23</v>
      </c>
    </row>
    <row r="368" spans="1:38" x14ac:dyDescent="0.3">
      <c r="A368" t="s">
        <v>633</v>
      </c>
      <c r="B368">
        <v>112559</v>
      </c>
      <c r="C368">
        <v>2</v>
      </c>
      <c r="D368" t="s">
        <v>695</v>
      </c>
      <c r="E368" t="s">
        <v>696</v>
      </c>
      <c r="F368">
        <v>1208</v>
      </c>
      <c r="G368">
        <v>34.049999999999997</v>
      </c>
      <c r="H368">
        <v>112.58</v>
      </c>
      <c r="I368">
        <v>25.67</v>
      </c>
      <c r="J368">
        <v>84.86</v>
      </c>
      <c r="K368">
        <v>721</v>
      </c>
      <c r="T368">
        <v>3</v>
      </c>
      <c r="U368">
        <v>2</v>
      </c>
      <c r="V368" t="s">
        <v>83</v>
      </c>
      <c r="W368" t="s">
        <v>683</v>
      </c>
      <c r="X368">
        <v>29</v>
      </c>
      <c r="Y368">
        <v>19</v>
      </c>
      <c r="Z368" t="s">
        <v>697</v>
      </c>
      <c r="AA368" t="s">
        <v>698</v>
      </c>
      <c r="AB368" t="s">
        <v>77</v>
      </c>
      <c r="AC368" t="s">
        <v>78</v>
      </c>
      <c r="AD368" t="s">
        <v>639</v>
      </c>
      <c r="AG368" t="s">
        <v>699</v>
      </c>
      <c r="AH368">
        <v>0</v>
      </c>
      <c r="AI368">
        <v>199</v>
      </c>
      <c r="AJ368">
        <v>13</v>
      </c>
      <c r="AK368">
        <v>1487</v>
      </c>
      <c r="AL368">
        <v>1.23</v>
      </c>
    </row>
    <row r="369" spans="1:38" x14ac:dyDescent="0.3">
      <c r="A369" t="s">
        <v>633</v>
      </c>
      <c r="B369">
        <v>112559</v>
      </c>
      <c r="C369">
        <v>3</v>
      </c>
      <c r="D369" t="s">
        <v>695</v>
      </c>
      <c r="E369" t="s">
        <v>696</v>
      </c>
      <c r="F369">
        <v>1208</v>
      </c>
      <c r="G369">
        <v>34.369999999999997</v>
      </c>
      <c r="H369">
        <v>113.64</v>
      </c>
      <c r="I369">
        <v>25.65</v>
      </c>
      <c r="J369">
        <v>84.81</v>
      </c>
      <c r="K369">
        <v>151</v>
      </c>
      <c r="T369">
        <v>3</v>
      </c>
      <c r="U369">
        <v>2</v>
      </c>
      <c r="V369" t="s">
        <v>83</v>
      </c>
      <c r="W369" t="s">
        <v>314</v>
      </c>
      <c r="X369">
        <v>29</v>
      </c>
      <c r="Y369">
        <v>19</v>
      </c>
      <c r="Z369" t="s">
        <v>697</v>
      </c>
      <c r="AA369" t="s">
        <v>698</v>
      </c>
      <c r="AB369" t="s">
        <v>77</v>
      </c>
      <c r="AC369" t="s">
        <v>78</v>
      </c>
      <c r="AD369" t="s">
        <v>639</v>
      </c>
      <c r="AG369" t="s">
        <v>699</v>
      </c>
      <c r="AH369">
        <v>0</v>
      </c>
      <c r="AI369">
        <v>199</v>
      </c>
      <c r="AJ369">
        <v>13</v>
      </c>
      <c r="AK369">
        <v>1487</v>
      </c>
      <c r="AL369">
        <v>1.23</v>
      </c>
    </row>
    <row r="370" spans="1:38" x14ac:dyDescent="0.3">
      <c r="A370" t="s">
        <v>633</v>
      </c>
      <c r="B370">
        <v>106126</v>
      </c>
      <c r="C370">
        <v>1</v>
      </c>
      <c r="D370" t="s">
        <v>700</v>
      </c>
      <c r="E370" t="s">
        <v>635</v>
      </c>
      <c r="F370">
        <v>1414</v>
      </c>
      <c r="G370">
        <v>26.87</v>
      </c>
      <c r="H370">
        <v>88.83</v>
      </c>
      <c r="I370">
        <v>19.670000000000002</v>
      </c>
      <c r="J370">
        <v>65.040000000000006</v>
      </c>
      <c r="K370">
        <v>616</v>
      </c>
      <c r="T370">
        <v>3</v>
      </c>
      <c r="U370">
        <v>2</v>
      </c>
      <c r="V370" t="s">
        <v>83</v>
      </c>
      <c r="W370" t="s">
        <v>682</v>
      </c>
      <c r="X370">
        <v>29</v>
      </c>
      <c r="Y370">
        <v>25</v>
      </c>
      <c r="Z370" t="s">
        <v>701</v>
      </c>
      <c r="AA370" t="s">
        <v>702</v>
      </c>
      <c r="AB370" t="s">
        <v>77</v>
      </c>
      <c r="AC370" t="s">
        <v>78</v>
      </c>
      <c r="AD370" t="s">
        <v>639</v>
      </c>
      <c r="AG370" t="s">
        <v>703</v>
      </c>
      <c r="AH370">
        <v>0</v>
      </c>
      <c r="AI370">
        <v>199</v>
      </c>
      <c r="AJ370">
        <v>13</v>
      </c>
      <c r="AK370">
        <v>1634</v>
      </c>
      <c r="AL370">
        <v>1.1599999999999999</v>
      </c>
    </row>
    <row r="371" spans="1:38" x14ac:dyDescent="0.3">
      <c r="A371" t="s">
        <v>633</v>
      </c>
      <c r="B371">
        <v>106126</v>
      </c>
      <c r="C371">
        <v>2</v>
      </c>
      <c r="D371" t="s">
        <v>700</v>
      </c>
      <c r="E371" t="s">
        <v>635</v>
      </c>
      <c r="F371">
        <v>1414</v>
      </c>
      <c r="G371">
        <v>26.7</v>
      </c>
      <c r="H371">
        <v>88.27</v>
      </c>
      <c r="I371">
        <v>19.78</v>
      </c>
      <c r="J371">
        <v>65.41</v>
      </c>
      <c r="K371">
        <v>164</v>
      </c>
      <c r="T371">
        <v>3</v>
      </c>
      <c r="U371">
        <v>2</v>
      </c>
      <c r="V371" t="s">
        <v>83</v>
      </c>
      <c r="W371" t="s">
        <v>678</v>
      </c>
      <c r="X371">
        <v>29</v>
      </c>
      <c r="Y371">
        <v>25</v>
      </c>
      <c r="Z371" t="s">
        <v>701</v>
      </c>
      <c r="AA371" t="s">
        <v>702</v>
      </c>
      <c r="AB371" t="s">
        <v>77</v>
      </c>
      <c r="AC371" t="s">
        <v>78</v>
      </c>
      <c r="AD371" t="s">
        <v>639</v>
      </c>
      <c r="AG371" t="s">
        <v>703</v>
      </c>
      <c r="AH371">
        <v>0</v>
      </c>
      <c r="AI371">
        <v>199</v>
      </c>
      <c r="AJ371">
        <v>13</v>
      </c>
      <c r="AK371">
        <v>1634</v>
      </c>
      <c r="AL371">
        <v>1.1599999999999999</v>
      </c>
    </row>
    <row r="372" spans="1:38" x14ac:dyDescent="0.3">
      <c r="A372" t="s">
        <v>633</v>
      </c>
      <c r="B372">
        <v>106126</v>
      </c>
      <c r="C372">
        <v>3</v>
      </c>
      <c r="D372" t="s">
        <v>700</v>
      </c>
      <c r="E372" t="s">
        <v>635</v>
      </c>
      <c r="F372">
        <v>1414</v>
      </c>
      <c r="G372">
        <v>33.81</v>
      </c>
      <c r="H372">
        <v>111.78</v>
      </c>
      <c r="I372">
        <v>25.41</v>
      </c>
      <c r="J372">
        <v>84.02</v>
      </c>
      <c r="K372">
        <v>161</v>
      </c>
      <c r="T372">
        <v>3</v>
      </c>
      <c r="U372">
        <v>2</v>
      </c>
      <c r="V372" t="s">
        <v>83</v>
      </c>
      <c r="W372" t="s">
        <v>160</v>
      </c>
      <c r="X372">
        <v>29</v>
      </c>
      <c r="Y372">
        <v>25</v>
      </c>
      <c r="Z372" t="s">
        <v>701</v>
      </c>
      <c r="AA372" t="s">
        <v>702</v>
      </c>
      <c r="AB372" t="s">
        <v>77</v>
      </c>
      <c r="AC372" t="s">
        <v>78</v>
      </c>
      <c r="AD372" t="s">
        <v>639</v>
      </c>
      <c r="AG372" t="s">
        <v>703</v>
      </c>
      <c r="AH372">
        <v>0</v>
      </c>
      <c r="AI372">
        <v>199</v>
      </c>
      <c r="AJ372">
        <v>13</v>
      </c>
      <c r="AK372">
        <v>1634</v>
      </c>
      <c r="AL372">
        <v>1.1599999999999999</v>
      </c>
    </row>
    <row r="373" spans="1:38" x14ac:dyDescent="0.3">
      <c r="A373" t="s">
        <v>633</v>
      </c>
      <c r="B373">
        <v>106126</v>
      </c>
      <c r="C373">
        <v>4</v>
      </c>
      <c r="D373" t="s">
        <v>700</v>
      </c>
      <c r="E373" t="s">
        <v>635</v>
      </c>
      <c r="F373">
        <v>1414</v>
      </c>
      <c r="G373">
        <v>34.1</v>
      </c>
      <c r="H373">
        <v>112.75</v>
      </c>
      <c r="I373">
        <v>25.41</v>
      </c>
      <c r="J373">
        <v>84.01</v>
      </c>
      <c r="K373">
        <v>327</v>
      </c>
      <c r="T373">
        <v>3</v>
      </c>
      <c r="U373">
        <v>2</v>
      </c>
      <c r="V373" t="s">
        <v>83</v>
      </c>
      <c r="W373" t="s">
        <v>321</v>
      </c>
      <c r="X373">
        <v>29</v>
      </c>
      <c r="Y373">
        <v>25</v>
      </c>
      <c r="Z373" t="s">
        <v>701</v>
      </c>
      <c r="AA373" t="s">
        <v>702</v>
      </c>
      <c r="AB373" t="s">
        <v>77</v>
      </c>
      <c r="AC373" t="s">
        <v>78</v>
      </c>
      <c r="AD373" t="s">
        <v>639</v>
      </c>
      <c r="AG373" t="s">
        <v>703</v>
      </c>
      <c r="AH373">
        <v>0</v>
      </c>
      <c r="AI373">
        <v>199</v>
      </c>
      <c r="AJ373">
        <v>13</v>
      </c>
      <c r="AK373">
        <v>1634</v>
      </c>
      <c r="AL373">
        <v>1.1599999999999999</v>
      </c>
    </row>
    <row r="374" spans="1:38" x14ac:dyDescent="0.3">
      <c r="A374" t="s">
        <v>633</v>
      </c>
      <c r="B374">
        <v>106126</v>
      </c>
      <c r="C374">
        <v>5</v>
      </c>
      <c r="D374" t="s">
        <v>700</v>
      </c>
      <c r="E374" t="s">
        <v>635</v>
      </c>
      <c r="F374">
        <v>1414</v>
      </c>
      <c r="G374">
        <v>34.090000000000003</v>
      </c>
      <c r="H374">
        <v>112.7</v>
      </c>
      <c r="I374">
        <v>25.48</v>
      </c>
      <c r="J374">
        <v>84.26</v>
      </c>
      <c r="K374">
        <v>146</v>
      </c>
      <c r="T374">
        <v>3</v>
      </c>
      <c r="U374">
        <v>2</v>
      </c>
      <c r="V374" t="s">
        <v>83</v>
      </c>
      <c r="W374" t="s">
        <v>683</v>
      </c>
      <c r="X374">
        <v>29</v>
      </c>
      <c r="Y374">
        <v>25</v>
      </c>
      <c r="Z374" t="s">
        <v>701</v>
      </c>
      <c r="AA374" t="s">
        <v>702</v>
      </c>
      <c r="AB374" t="s">
        <v>77</v>
      </c>
      <c r="AC374" t="s">
        <v>78</v>
      </c>
      <c r="AD374" t="s">
        <v>639</v>
      </c>
      <c r="AG374" t="s">
        <v>703</v>
      </c>
      <c r="AH374">
        <v>0</v>
      </c>
      <c r="AI374">
        <v>199</v>
      </c>
      <c r="AJ374">
        <v>13</v>
      </c>
      <c r="AK374">
        <v>1634</v>
      </c>
      <c r="AL374">
        <v>1.1599999999999999</v>
      </c>
    </row>
    <row r="375" spans="1:38" x14ac:dyDescent="0.3">
      <c r="A375" t="s">
        <v>633</v>
      </c>
      <c r="B375">
        <v>110814</v>
      </c>
      <c r="C375">
        <v>1</v>
      </c>
      <c r="D375" t="s">
        <v>704</v>
      </c>
      <c r="E375" t="s">
        <v>705</v>
      </c>
      <c r="F375">
        <v>900</v>
      </c>
      <c r="G375">
        <v>30.44</v>
      </c>
      <c r="H375">
        <v>100.64</v>
      </c>
      <c r="I375">
        <v>23.17</v>
      </c>
      <c r="J375">
        <v>76.61</v>
      </c>
      <c r="K375">
        <v>435</v>
      </c>
      <c r="T375">
        <v>3</v>
      </c>
      <c r="U375">
        <v>2</v>
      </c>
      <c r="V375" t="s">
        <v>83</v>
      </c>
      <c r="W375">
        <v>100</v>
      </c>
      <c r="X375">
        <v>16</v>
      </c>
      <c r="Y375">
        <v>15</v>
      </c>
      <c r="Z375" t="s">
        <v>706</v>
      </c>
      <c r="AA375" t="s">
        <v>707</v>
      </c>
      <c r="AB375" t="s">
        <v>77</v>
      </c>
      <c r="AC375" t="s">
        <v>78</v>
      </c>
      <c r="AD375" t="s">
        <v>639</v>
      </c>
      <c r="AG375" t="s">
        <v>708</v>
      </c>
      <c r="AH375">
        <v>0</v>
      </c>
      <c r="AI375">
        <v>157</v>
      </c>
      <c r="AJ375">
        <v>16</v>
      </c>
      <c r="AK375">
        <v>1080</v>
      </c>
      <c r="AL375">
        <v>1.2</v>
      </c>
    </row>
    <row r="376" spans="1:38" x14ac:dyDescent="0.3">
      <c r="A376" t="s">
        <v>633</v>
      </c>
      <c r="B376">
        <v>110814</v>
      </c>
      <c r="C376">
        <v>2</v>
      </c>
      <c r="D376" t="s">
        <v>704</v>
      </c>
      <c r="E376" t="s">
        <v>705</v>
      </c>
      <c r="F376">
        <v>900</v>
      </c>
      <c r="G376">
        <v>33.61</v>
      </c>
      <c r="H376">
        <v>111.11</v>
      </c>
      <c r="I376">
        <v>25.65</v>
      </c>
      <c r="J376">
        <v>84.8</v>
      </c>
      <c r="K376">
        <v>195</v>
      </c>
      <c r="T376">
        <v>3</v>
      </c>
      <c r="U376">
        <v>2</v>
      </c>
      <c r="V376" t="s">
        <v>83</v>
      </c>
      <c r="W376" t="s">
        <v>160</v>
      </c>
      <c r="X376">
        <v>16</v>
      </c>
      <c r="Y376">
        <v>15</v>
      </c>
      <c r="Z376" t="s">
        <v>706</v>
      </c>
      <c r="AA376" t="s">
        <v>707</v>
      </c>
      <c r="AB376" t="s">
        <v>77</v>
      </c>
      <c r="AC376" t="s">
        <v>78</v>
      </c>
      <c r="AD376" t="s">
        <v>639</v>
      </c>
      <c r="AG376" t="s">
        <v>708</v>
      </c>
      <c r="AH376">
        <v>0</v>
      </c>
      <c r="AI376">
        <v>157</v>
      </c>
      <c r="AJ376">
        <v>16</v>
      </c>
      <c r="AK376">
        <v>1080</v>
      </c>
      <c r="AL376">
        <v>1.2</v>
      </c>
    </row>
    <row r="377" spans="1:38" x14ac:dyDescent="0.3">
      <c r="A377" t="s">
        <v>633</v>
      </c>
      <c r="B377">
        <v>110814</v>
      </c>
      <c r="C377">
        <v>3</v>
      </c>
      <c r="D377" t="s">
        <v>704</v>
      </c>
      <c r="E377" t="s">
        <v>705</v>
      </c>
      <c r="F377">
        <v>900</v>
      </c>
      <c r="G377">
        <v>33.909999999999997</v>
      </c>
      <c r="H377">
        <v>112.12</v>
      </c>
      <c r="I377">
        <v>25.69</v>
      </c>
      <c r="J377">
        <v>84.94</v>
      </c>
      <c r="K377">
        <v>270</v>
      </c>
      <c r="T377">
        <v>3</v>
      </c>
      <c r="U377">
        <v>2</v>
      </c>
      <c r="V377" t="s">
        <v>83</v>
      </c>
      <c r="W377" t="s">
        <v>683</v>
      </c>
      <c r="X377">
        <v>16</v>
      </c>
      <c r="Y377">
        <v>15</v>
      </c>
      <c r="Z377" t="s">
        <v>706</v>
      </c>
      <c r="AA377" t="s">
        <v>707</v>
      </c>
      <c r="AB377" t="s">
        <v>77</v>
      </c>
      <c r="AC377" t="s">
        <v>78</v>
      </c>
      <c r="AD377" t="s">
        <v>639</v>
      </c>
      <c r="AG377" t="s">
        <v>708</v>
      </c>
      <c r="AH377">
        <v>0</v>
      </c>
      <c r="AI377">
        <v>157</v>
      </c>
      <c r="AJ377">
        <v>16</v>
      </c>
      <c r="AK377">
        <v>1080</v>
      </c>
      <c r="AL377">
        <v>1.2</v>
      </c>
    </row>
    <row r="378" spans="1:38" x14ac:dyDescent="0.3">
      <c r="A378" t="s">
        <v>633</v>
      </c>
      <c r="B378">
        <v>110216</v>
      </c>
      <c r="C378">
        <v>1</v>
      </c>
      <c r="D378" t="s">
        <v>709</v>
      </c>
      <c r="E378" t="s">
        <v>710</v>
      </c>
      <c r="F378">
        <v>1358</v>
      </c>
      <c r="G378">
        <v>28.53</v>
      </c>
      <c r="H378">
        <v>94.32</v>
      </c>
      <c r="I378">
        <v>20.72</v>
      </c>
      <c r="J378">
        <v>68.5</v>
      </c>
      <c r="K378">
        <v>232</v>
      </c>
      <c r="T378">
        <v>3</v>
      </c>
      <c r="U378">
        <v>2</v>
      </c>
      <c r="V378" t="s">
        <v>83</v>
      </c>
      <c r="W378">
        <v>94</v>
      </c>
      <c r="X378">
        <v>29</v>
      </c>
      <c r="Y378">
        <v>29</v>
      </c>
      <c r="Z378" t="s">
        <v>711</v>
      </c>
      <c r="AA378" t="s">
        <v>712</v>
      </c>
      <c r="AB378" t="s">
        <v>77</v>
      </c>
      <c r="AC378" t="s">
        <v>78</v>
      </c>
      <c r="AD378" t="s">
        <v>639</v>
      </c>
      <c r="AG378" t="s">
        <v>713</v>
      </c>
      <c r="AH378">
        <v>0</v>
      </c>
      <c r="AI378">
        <v>229</v>
      </c>
      <c r="AJ378">
        <v>15</v>
      </c>
      <c r="AK378">
        <v>1576</v>
      </c>
      <c r="AL378">
        <v>1.1599999999999999</v>
      </c>
    </row>
    <row r="379" spans="1:38" x14ac:dyDescent="0.3">
      <c r="A379" t="s">
        <v>633</v>
      </c>
      <c r="B379">
        <v>110216</v>
      </c>
      <c r="C379">
        <v>2</v>
      </c>
      <c r="D379" t="s">
        <v>709</v>
      </c>
      <c r="E379" t="s">
        <v>710</v>
      </c>
      <c r="F379">
        <v>1358</v>
      </c>
      <c r="G379">
        <v>30.82</v>
      </c>
      <c r="H379">
        <v>101.91</v>
      </c>
      <c r="I379">
        <v>22.36</v>
      </c>
      <c r="J379">
        <v>73.95</v>
      </c>
      <c r="K379">
        <v>226</v>
      </c>
      <c r="T379">
        <v>3</v>
      </c>
      <c r="U379">
        <v>2</v>
      </c>
      <c r="V379" t="s">
        <v>83</v>
      </c>
      <c r="W379">
        <v>101</v>
      </c>
      <c r="X379">
        <v>29</v>
      </c>
      <c r="Y379">
        <v>29</v>
      </c>
      <c r="Z379" t="s">
        <v>711</v>
      </c>
      <c r="AA379" t="s">
        <v>712</v>
      </c>
      <c r="AB379" t="s">
        <v>77</v>
      </c>
      <c r="AC379" t="s">
        <v>78</v>
      </c>
      <c r="AD379" t="s">
        <v>639</v>
      </c>
      <c r="AG379" t="s">
        <v>713</v>
      </c>
      <c r="AH379">
        <v>0</v>
      </c>
      <c r="AI379">
        <v>229</v>
      </c>
      <c r="AJ379">
        <v>15</v>
      </c>
      <c r="AK379">
        <v>1576</v>
      </c>
      <c r="AL379">
        <v>1.1599999999999999</v>
      </c>
    </row>
    <row r="380" spans="1:38" x14ac:dyDescent="0.3">
      <c r="A380" t="s">
        <v>633</v>
      </c>
      <c r="B380">
        <v>110216</v>
      </c>
      <c r="C380">
        <v>3</v>
      </c>
      <c r="D380" t="s">
        <v>709</v>
      </c>
      <c r="E380" t="s">
        <v>710</v>
      </c>
      <c r="F380">
        <v>1358</v>
      </c>
      <c r="G380">
        <v>35.090000000000003</v>
      </c>
      <c r="H380">
        <v>116</v>
      </c>
      <c r="I380">
        <v>25.7</v>
      </c>
      <c r="J380">
        <v>84.97</v>
      </c>
      <c r="K380">
        <v>680</v>
      </c>
      <c r="T380">
        <v>3</v>
      </c>
      <c r="U380">
        <v>2</v>
      </c>
      <c r="V380" t="s">
        <v>83</v>
      </c>
      <c r="W380" t="s">
        <v>714</v>
      </c>
      <c r="X380">
        <v>29</v>
      </c>
      <c r="Y380">
        <v>29</v>
      </c>
      <c r="Z380" t="s">
        <v>711</v>
      </c>
      <c r="AA380" t="s">
        <v>712</v>
      </c>
      <c r="AB380" t="s">
        <v>77</v>
      </c>
      <c r="AC380" t="s">
        <v>78</v>
      </c>
      <c r="AD380" t="s">
        <v>639</v>
      </c>
      <c r="AG380" t="s">
        <v>713</v>
      </c>
      <c r="AH380">
        <v>0</v>
      </c>
      <c r="AI380">
        <v>229</v>
      </c>
      <c r="AJ380">
        <v>15</v>
      </c>
      <c r="AK380">
        <v>1576</v>
      </c>
      <c r="AL380">
        <v>1.1599999999999999</v>
      </c>
    </row>
    <row r="381" spans="1:38" x14ac:dyDescent="0.3">
      <c r="A381" t="s">
        <v>633</v>
      </c>
      <c r="B381">
        <v>110216</v>
      </c>
      <c r="C381">
        <v>4</v>
      </c>
      <c r="D381" t="s">
        <v>709</v>
      </c>
      <c r="E381" t="s">
        <v>710</v>
      </c>
      <c r="F381">
        <v>1358</v>
      </c>
      <c r="G381">
        <v>35.24</v>
      </c>
      <c r="H381">
        <v>116.5</v>
      </c>
      <c r="I381">
        <v>25.7</v>
      </c>
      <c r="J381">
        <v>84.96</v>
      </c>
      <c r="K381">
        <v>220</v>
      </c>
      <c r="T381">
        <v>3</v>
      </c>
      <c r="U381">
        <v>2</v>
      </c>
      <c r="V381" t="s">
        <v>83</v>
      </c>
      <c r="W381" t="s">
        <v>403</v>
      </c>
      <c r="X381">
        <v>29</v>
      </c>
      <c r="Y381">
        <v>29</v>
      </c>
      <c r="Z381" t="s">
        <v>711</v>
      </c>
      <c r="AA381" t="s">
        <v>712</v>
      </c>
      <c r="AB381" t="s">
        <v>77</v>
      </c>
      <c r="AC381" t="s">
        <v>78</v>
      </c>
      <c r="AD381" t="s">
        <v>639</v>
      </c>
      <c r="AG381" t="s">
        <v>713</v>
      </c>
      <c r="AH381">
        <v>0</v>
      </c>
      <c r="AI381">
        <v>229</v>
      </c>
      <c r="AJ381">
        <v>15</v>
      </c>
      <c r="AK381">
        <v>1576</v>
      </c>
      <c r="AL381">
        <v>1.1599999999999999</v>
      </c>
    </row>
    <row r="382" spans="1:38" x14ac:dyDescent="0.3">
      <c r="A382" t="s">
        <v>715</v>
      </c>
      <c r="B382">
        <v>114227</v>
      </c>
      <c r="C382">
        <v>1</v>
      </c>
      <c r="D382" t="s">
        <v>716</v>
      </c>
      <c r="E382" t="s">
        <v>717</v>
      </c>
      <c r="F382">
        <v>968</v>
      </c>
      <c r="G382">
        <v>33.18</v>
      </c>
      <c r="H382">
        <v>109.71</v>
      </c>
      <c r="I382">
        <v>25.7</v>
      </c>
      <c r="J382">
        <v>84.96</v>
      </c>
      <c r="K382">
        <v>873</v>
      </c>
      <c r="T382">
        <v>4</v>
      </c>
      <c r="U382">
        <v>2</v>
      </c>
      <c r="V382" t="s">
        <v>83</v>
      </c>
      <c r="W382" t="s">
        <v>159</v>
      </c>
      <c r="X382">
        <v>25</v>
      </c>
      <c r="Y382">
        <v>24</v>
      </c>
      <c r="Z382" t="s">
        <v>718</v>
      </c>
      <c r="AA382" t="s">
        <v>719</v>
      </c>
      <c r="AB382" t="s">
        <v>77</v>
      </c>
      <c r="AC382" t="s">
        <v>78</v>
      </c>
      <c r="AD382" t="s">
        <v>720</v>
      </c>
      <c r="AG382" t="s">
        <v>721</v>
      </c>
      <c r="AH382">
        <v>0</v>
      </c>
      <c r="AI382">
        <v>184</v>
      </c>
      <c r="AJ382">
        <v>11</v>
      </c>
      <c r="AK382">
        <v>1219</v>
      </c>
      <c r="AL382">
        <v>1.26</v>
      </c>
    </row>
    <row r="383" spans="1:38" x14ac:dyDescent="0.3">
      <c r="A383" t="s">
        <v>715</v>
      </c>
      <c r="B383">
        <v>114227</v>
      </c>
      <c r="C383">
        <v>2</v>
      </c>
      <c r="D383" t="s">
        <v>716</v>
      </c>
      <c r="E383" t="s">
        <v>717</v>
      </c>
      <c r="F383">
        <v>968</v>
      </c>
      <c r="G383">
        <v>33.54</v>
      </c>
      <c r="H383">
        <v>110.9</v>
      </c>
      <c r="I383">
        <v>25.7</v>
      </c>
      <c r="J383">
        <v>84.98</v>
      </c>
      <c r="K383">
        <v>95</v>
      </c>
      <c r="T383">
        <v>3</v>
      </c>
      <c r="U383">
        <v>2</v>
      </c>
      <c r="V383" t="s">
        <v>83</v>
      </c>
      <c r="W383" t="s">
        <v>232</v>
      </c>
      <c r="X383">
        <v>25</v>
      </c>
      <c r="Y383">
        <v>24</v>
      </c>
      <c r="Z383" t="s">
        <v>718</v>
      </c>
      <c r="AA383" t="s">
        <v>719</v>
      </c>
      <c r="AB383" t="s">
        <v>77</v>
      </c>
      <c r="AC383" t="s">
        <v>78</v>
      </c>
      <c r="AD383" t="s">
        <v>720</v>
      </c>
      <c r="AG383" t="s">
        <v>721</v>
      </c>
      <c r="AH383">
        <v>0</v>
      </c>
      <c r="AI383">
        <v>184</v>
      </c>
      <c r="AJ383">
        <v>11</v>
      </c>
      <c r="AK383">
        <v>1219</v>
      </c>
      <c r="AL383">
        <v>1.26</v>
      </c>
    </row>
    <row r="384" spans="1:38" x14ac:dyDescent="0.3">
      <c r="A384" t="s">
        <v>715</v>
      </c>
      <c r="B384">
        <v>110639</v>
      </c>
      <c r="C384">
        <v>1</v>
      </c>
      <c r="D384" t="s">
        <v>722</v>
      </c>
      <c r="E384" t="s">
        <v>710</v>
      </c>
      <c r="F384">
        <v>629</v>
      </c>
      <c r="G384">
        <v>24.65</v>
      </c>
      <c r="H384">
        <v>81.5</v>
      </c>
      <c r="I384">
        <v>17.850000000000001</v>
      </c>
      <c r="J384">
        <v>59.03</v>
      </c>
      <c r="K384">
        <v>402</v>
      </c>
      <c r="T384">
        <v>3</v>
      </c>
      <c r="U384">
        <v>2</v>
      </c>
      <c r="V384" t="s">
        <v>83</v>
      </c>
      <c r="W384" t="s">
        <v>723</v>
      </c>
      <c r="X384">
        <v>25</v>
      </c>
      <c r="Y384">
        <v>19</v>
      </c>
      <c r="Z384" t="s">
        <v>724</v>
      </c>
      <c r="AA384" t="s">
        <v>725</v>
      </c>
      <c r="AB384" t="s">
        <v>77</v>
      </c>
      <c r="AC384" t="s">
        <v>78</v>
      </c>
      <c r="AD384" t="s">
        <v>720</v>
      </c>
      <c r="AG384" t="s">
        <v>726</v>
      </c>
      <c r="AH384">
        <v>0</v>
      </c>
      <c r="AI384">
        <v>179</v>
      </c>
      <c r="AJ384">
        <v>12</v>
      </c>
      <c r="AK384">
        <v>669</v>
      </c>
      <c r="AL384">
        <v>1.06</v>
      </c>
    </row>
    <row r="385" spans="1:38" x14ac:dyDescent="0.3">
      <c r="A385" t="s">
        <v>715</v>
      </c>
      <c r="B385">
        <v>110639</v>
      </c>
      <c r="C385">
        <v>2</v>
      </c>
      <c r="D385" t="s">
        <v>722</v>
      </c>
      <c r="E385" t="s">
        <v>710</v>
      </c>
      <c r="F385">
        <v>629</v>
      </c>
      <c r="G385">
        <v>24.62</v>
      </c>
      <c r="H385">
        <v>81.42</v>
      </c>
      <c r="I385">
        <v>17.86</v>
      </c>
      <c r="J385">
        <v>59.05</v>
      </c>
      <c r="K385">
        <v>162</v>
      </c>
      <c r="T385">
        <v>3</v>
      </c>
      <c r="U385">
        <v>2</v>
      </c>
      <c r="V385" t="s">
        <v>83</v>
      </c>
      <c r="W385" t="s">
        <v>485</v>
      </c>
      <c r="X385">
        <v>25</v>
      </c>
      <c r="Y385">
        <v>19</v>
      </c>
      <c r="Z385" t="s">
        <v>724</v>
      </c>
      <c r="AA385" t="s">
        <v>725</v>
      </c>
      <c r="AB385" t="s">
        <v>77</v>
      </c>
      <c r="AC385" t="s">
        <v>78</v>
      </c>
      <c r="AD385" t="s">
        <v>720</v>
      </c>
      <c r="AG385" t="s">
        <v>726</v>
      </c>
      <c r="AH385">
        <v>0</v>
      </c>
      <c r="AI385">
        <v>179</v>
      </c>
      <c r="AJ385">
        <v>12</v>
      </c>
      <c r="AK385">
        <v>669</v>
      </c>
      <c r="AL385">
        <v>1.06</v>
      </c>
    </row>
    <row r="386" spans="1:38" x14ac:dyDescent="0.3">
      <c r="A386" t="s">
        <v>715</v>
      </c>
      <c r="B386">
        <v>110639</v>
      </c>
      <c r="C386">
        <v>3</v>
      </c>
      <c r="D386" t="s">
        <v>722</v>
      </c>
      <c r="E386" t="s">
        <v>710</v>
      </c>
      <c r="F386">
        <v>629</v>
      </c>
      <c r="G386">
        <v>24.51</v>
      </c>
      <c r="H386">
        <v>81.05</v>
      </c>
      <c r="I386">
        <v>17.86</v>
      </c>
      <c r="J386">
        <v>59.05</v>
      </c>
      <c r="K386">
        <v>44</v>
      </c>
      <c r="T386">
        <v>2</v>
      </c>
      <c r="U386">
        <v>2</v>
      </c>
      <c r="V386" t="s">
        <v>83</v>
      </c>
      <c r="W386" t="s">
        <v>483</v>
      </c>
      <c r="X386">
        <v>25</v>
      </c>
      <c r="Y386">
        <v>19</v>
      </c>
      <c r="Z386" t="s">
        <v>724</v>
      </c>
      <c r="AA386" t="s">
        <v>725</v>
      </c>
      <c r="AB386" t="s">
        <v>77</v>
      </c>
      <c r="AC386" t="s">
        <v>78</v>
      </c>
      <c r="AD386" t="s">
        <v>720</v>
      </c>
      <c r="AG386" t="s">
        <v>726</v>
      </c>
      <c r="AH386">
        <v>0</v>
      </c>
      <c r="AI386">
        <v>179</v>
      </c>
      <c r="AJ386">
        <v>12</v>
      </c>
      <c r="AK386">
        <v>669</v>
      </c>
      <c r="AL386">
        <v>1.06</v>
      </c>
    </row>
    <row r="387" spans="1:38" x14ac:dyDescent="0.3">
      <c r="A387" t="s">
        <v>715</v>
      </c>
      <c r="B387">
        <v>110639</v>
      </c>
      <c r="C387">
        <v>4</v>
      </c>
      <c r="D387" t="s">
        <v>722</v>
      </c>
      <c r="E387" t="s">
        <v>710</v>
      </c>
      <c r="F387">
        <v>629</v>
      </c>
      <c r="G387">
        <v>24.65</v>
      </c>
      <c r="H387">
        <v>81.5</v>
      </c>
      <c r="I387">
        <v>17.850000000000001</v>
      </c>
      <c r="J387">
        <v>59.03</v>
      </c>
      <c r="K387">
        <v>21</v>
      </c>
      <c r="T387">
        <v>3</v>
      </c>
      <c r="U387">
        <v>2</v>
      </c>
      <c r="V387" t="s">
        <v>83</v>
      </c>
      <c r="W387" t="s">
        <v>484</v>
      </c>
      <c r="X387">
        <v>25</v>
      </c>
      <c r="Y387">
        <v>19</v>
      </c>
      <c r="Z387" t="s">
        <v>724</v>
      </c>
      <c r="AA387" t="s">
        <v>725</v>
      </c>
      <c r="AB387" t="s">
        <v>77</v>
      </c>
      <c r="AC387" t="s">
        <v>78</v>
      </c>
      <c r="AD387" t="s">
        <v>720</v>
      </c>
      <c r="AG387" t="s">
        <v>726</v>
      </c>
      <c r="AH387">
        <v>0</v>
      </c>
      <c r="AI387">
        <v>179</v>
      </c>
      <c r="AJ387">
        <v>12</v>
      </c>
      <c r="AK387">
        <v>669</v>
      </c>
      <c r="AL387">
        <v>1.06</v>
      </c>
    </row>
    <row r="388" spans="1:38" x14ac:dyDescent="0.3">
      <c r="A388" t="s">
        <v>715</v>
      </c>
      <c r="B388">
        <v>114162</v>
      </c>
      <c r="C388">
        <v>1</v>
      </c>
      <c r="D388" t="s">
        <v>727</v>
      </c>
      <c r="E388" t="s">
        <v>728</v>
      </c>
      <c r="F388">
        <v>806</v>
      </c>
      <c r="G388">
        <v>28.82</v>
      </c>
      <c r="H388">
        <v>95.3</v>
      </c>
      <c r="I388">
        <v>21.8</v>
      </c>
      <c r="J388">
        <v>72.08</v>
      </c>
      <c r="K388">
        <v>382</v>
      </c>
      <c r="T388">
        <v>3</v>
      </c>
      <c r="U388">
        <v>2</v>
      </c>
      <c r="V388" t="s">
        <v>83</v>
      </c>
      <c r="W388">
        <v>95</v>
      </c>
      <c r="X388">
        <v>25</v>
      </c>
      <c r="Y388">
        <v>16</v>
      </c>
      <c r="Z388" t="s">
        <v>729</v>
      </c>
      <c r="AA388" t="s">
        <v>730</v>
      </c>
      <c r="AB388" t="s">
        <v>77</v>
      </c>
      <c r="AC388" t="s">
        <v>78</v>
      </c>
      <c r="AD388" t="s">
        <v>720</v>
      </c>
      <c r="AG388" t="s">
        <v>731</v>
      </c>
      <c r="AH388">
        <v>0</v>
      </c>
      <c r="AI388">
        <v>184</v>
      </c>
      <c r="AJ388">
        <v>13</v>
      </c>
      <c r="AK388">
        <v>970</v>
      </c>
      <c r="AL388">
        <v>1.2</v>
      </c>
    </row>
    <row r="389" spans="1:38" x14ac:dyDescent="0.3">
      <c r="A389" t="s">
        <v>715</v>
      </c>
      <c r="B389">
        <v>114162</v>
      </c>
      <c r="C389">
        <v>2</v>
      </c>
      <c r="D389" t="s">
        <v>727</v>
      </c>
      <c r="E389" t="s">
        <v>728</v>
      </c>
      <c r="F389">
        <v>806</v>
      </c>
      <c r="G389">
        <v>34.049999999999997</v>
      </c>
      <c r="H389">
        <v>112.59</v>
      </c>
      <c r="I389">
        <v>25.7</v>
      </c>
      <c r="J389">
        <v>84.98</v>
      </c>
      <c r="K389">
        <v>424</v>
      </c>
      <c r="T389">
        <v>3</v>
      </c>
      <c r="U389">
        <v>2</v>
      </c>
      <c r="V389" t="s">
        <v>83</v>
      </c>
      <c r="W389">
        <v>112</v>
      </c>
      <c r="X389">
        <v>25</v>
      </c>
      <c r="Y389">
        <v>16</v>
      </c>
      <c r="Z389" t="s">
        <v>729</v>
      </c>
      <c r="AA389" t="s">
        <v>730</v>
      </c>
      <c r="AB389" t="s">
        <v>77</v>
      </c>
      <c r="AC389" t="s">
        <v>78</v>
      </c>
      <c r="AD389" t="s">
        <v>720</v>
      </c>
      <c r="AG389" t="s">
        <v>731</v>
      </c>
      <c r="AH389">
        <v>0</v>
      </c>
      <c r="AI389">
        <v>184</v>
      </c>
      <c r="AJ389">
        <v>13</v>
      </c>
      <c r="AK389">
        <v>970</v>
      </c>
      <c r="AL389">
        <v>1.2</v>
      </c>
    </row>
    <row r="390" spans="1:38" x14ac:dyDescent="0.3">
      <c r="A390" t="s">
        <v>732</v>
      </c>
      <c r="B390">
        <v>103042</v>
      </c>
      <c r="C390">
        <v>1</v>
      </c>
      <c r="D390" t="s">
        <v>733</v>
      </c>
      <c r="E390" t="s">
        <v>734</v>
      </c>
      <c r="F390">
        <v>46</v>
      </c>
      <c r="G390">
        <v>30.83</v>
      </c>
      <c r="H390">
        <v>101.92</v>
      </c>
      <c r="I390">
        <v>23.85</v>
      </c>
      <c r="J390">
        <v>78.86</v>
      </c>
      <c r="K390">
        <v>11</v>
      </c>
      <c r="T390">
        <v>3</v>
      </c>
      <c r="U390">
        <v>2</v>
      </c>
      <c r="V390" t="s">
        <v>74</v>
      </c>
      <c r="W390">
        <v>101</v>
      </c>
      <c r="X390">
        <v>13</v>
      </c>
      <c r="Y390">
        <v>12</v>
      </c>
      <c r="Z390" t="s">
        <v>735</v>
      </c>
      <c r="AA390" t="s">
        <v>736</v>
      </c>
      <c r="AB390" t="s">
        <v>77</v>
      </c>
      <c r="AC390" t="s">
        <v>78</v>
      </c>
      <c r="AD390" t="s">
        <v>737</v>
      </c>
      <c r="AG390" t="s">
        <v>738</v>
      </c>
      <c r="AH390">
        <v>0</v>
      </c>
      <c r="AI390">
        <v>229</v>
      </c>
      <c r="AJ390">
        <v>31</v>
      </c>
      <c r="AK390">
        <v>55</v>
      </c>
      <c r="AL390">
        <v>1.2</v>
      </c>
    </row>
    <row r="391" spans="1:38" x14ac:dyDescent="0.3">
      <c r="A391" t="s">
        <v>732</v>
      </c>
      <c r="B391">
        <v>103042</v>
      </c>
      <c r="C391">
        <v>2</v>
      </c>
      <c r="D391" t="s">
        <v>733</v>
      </c>
      <c r="E391" t="s">
        <v>734</v>
      </c>
      <c r="F391">
        <v>46</v>
      </c>
      <c r="G391">
        <v>31.58</v>
      </c>
      <c r="H391">
        <v>104.41</v>
      </c>
      <c r="I391">
        <v>24.53</v>
      </c>
      <c r="J391">
        <v>81.11</v>
      </c>
      <c r="K391">
        <v>11</v>
      </c>
      <c r="T391">
        <v>3</v>
      </c>
      <c r="U391">
        <v>2</v>
      </c>
      <c r="V391" t="s">
        <v>74</v>
      </c>
      <c r="W391" t="s">
        <v>241</v>
      </c>
      <c r="X391">
        <v>13</v>
      </c>
      <c r="Y391">
        <v>12</v>
      </c>
      <c r="Z391" t="s">
        <v>735</v>
      </c>
      <c r="AA391" t="s">
        <v>736</v>
      </c>
      <c r="AB391" t="s">
        <v>77</v>
      </c>
      <c r="AC391" t="s">
        <v>78</v>
      </c>
      <c r="AD391" t="s">
        <v>737</v>
      </c>
      <c r="AG391" t="s">
        <v>738</v>
      </c>
      <c r="AH391">
        <v>0</v>
      </c>
      <c r="AI391">
        <v>229</v>
      </c>
      <c r="AJ391">
        <v>31</v>
      </c>
      <c r="AK391">
        <v>55</v>
      </c>
      <c r="AL391">
        <v>1.2</v>
      </c>
    </row>
    <row r="392" spans="1:38" x14ac:dyDescent="0.3">
      <c r="A392" t="s">
        <v>732</v>
      </c>
      <c r="B392">
        <v>103042</v>
      </c>
      <c r="C392">
        <v>3</v>
      </c>
      <c r="D392" t="s">
        <v>733</v>
      </c>
      <c r="E392" t="s">
        <v>734</v>
      </c>
      <c r="F392">
        <v>46</v>
      </c>
      <c r="G392">
        <v>31.79</v>
      </c>
      <c r="H392">
        <v>105.1</v>
      </c>
      <c r="I392">
        <v>24.62</v>
      </c>
      <c r="J392">
        <v>81.39</v>
      </c>
      <c r="K392">
        <v>12</v>
      </c>
      <c r="T392">
        <v>3</v>
      </c>
      <c r="U392">
        <v>2</v>
      </c>
      <c r="V392" t="s">
        <v>74</v>
      </c>
      <c r="W392" t="s">
        <v>129</v>
      </c>
      <c r="X392">
        <v>13</v>
      </c>
      <c r="Y392">
        <v>12</v>
      </c>
      <c r="Z392" t="s">
        <v>735</v>
      </c>
      <c r="AA392" t="s">
        <v>736</v>
      </c>
      <c r="AB392" t="s">
        <v>77</v>
      </c>
      <c r="AC392" t="s">
        <v>78</v>
      </c>
      <c r="AD392" t="s">
        <v>737</v>
      </c>
      <c r="AG392" t="s">
        <v>738</v>
      </c>
      <c r="AH392">
        <v>0</v>
      </c>
      <c r="AI392">
        <v>229</v>
      </c>
      <c r="AJ392">
        <v>31</v>
      </c>
      <c r="AK392">
        <v>55</v>
      </c>
      <c r="AL392">
        <v>1.2</v>
      </c>
    </row>
    <row r="393" spans="1:38" x14ac:dyDescent="0.3">
      <c r="A393" t="s">
        <v>732</v>
      </c>
      <c r="B393">
        <v>103042</v>
      </c>
      <c r="C393">
        <v>4</v>
      </c>
      <c r="D393" t="s">
        <v>733</v>
      </c>
      <c r="E393" t="s">
        <v>734</v>
      </c>
      <c r="F393">
        <v>46</v>
      </c>
      <c r="G393">
        <v>32.54</v>
      </c>
      <c r="H393">
        <v>107.59</v>
      </c>
      <c r="I393">
        <v>25.3</v>
      </c>
      <c r="J393">
        <v>83.64</v>
      </c>
      <c r="K393">
        <v>12</v>
      </c>
      <c r="T393">
        <v>3</v>
      </c>
      <c r="U393">
        <v>2</v>
      </c>
      <c r="V393" t="s">
        <v>74</v>
      </c>
      <c r="W393">
        <v>107</v>
      </c>
      <c r="X393">
        <v>13</v>
      </c>
      <c r="Y393">
        <v>12</v>
      </c>
      <c r="Z393" t="s">
        <v>735</v>
      </c>
      <c r="AA393" t="s">
        <v>736</v>
      </c>
      <c r="AB393" t="s">
        <v>77</v>
      </c>
      <c r="AC393" t="s">
        <v>78</v>
      </c>
      <c r="AD393" t="s">
        <v>737</v>
      </c>
      <c r="AG393" t="s">
        <v>738</v>
      </c>
      <c r="AH393">
        <v>0</v>
      </c>
      <c r="AI393">
        <v>229</v>
      </c>
      <c r="AJ393">
        <v>31</v>
      </c>
      <c r="AK393">
        <v>55</v>
      </c>
      <c r="AL393">
        <v>1.2</v>
      </c>
    </row>
    <row r="394" spans="1:38" x14ac:dyDescent="0.3">
      <c r="A394" t="s">
        <v>732</v>
      </c>
      <c r="B394">
        <v>2752</v>
      </c>
      <c r="C394">
        <v>1</v>
      </c>
      <c r="D394" t="s">
        <v>739</v>
      </c>
      <c r="E394" t="s">
        <v>740</v>
      </c>
      <c r="F394">
        <v>50</v>
      </c>
      <c r="G394">
        <v>21.35</v>
      </c>
      <c r="H394">
        <v>70.59</v>
      </c>
      <c r="I394">
        <v>18.079999999999998</v>
      </c>
      <c r="J394">
        <v>59.79</v>
      </c>
      <c r="K394">
        <v>50</v>
      </c>
      <c r="T394">
        <v>3</v>
      </c>
      <c r="U394">
        <v>1</v>
      </c>
      <c r="V394" t="s">
        <v>83</v>
      </c>
      <c r="W394">
        <v>70</v>
      </c>
      <c r="X394">
        <v>5</v>
      </c>
      <c r="Y394">
        <v>5</v>
      </c>
      <c r="Z394" t="s">
        <v>741</v>
      </c>
      <c r="AA394" t="s">
        <v>742</v>
      </c>
      <c r="AB394" t="s">
        <v>77</v>
      </c>
      <c r="AC394" t="s">
        <v>78</v>
      </c>
      <c r="AD394" t="s">
        <v>737</v>
      </c>
      <c r="AG394" t="s">
        <v>743</v>
      </c>
      <c r="AH394">
        <v>0</v>
      </c>
      <c r="AI394">
        <v>0</v>
      </c>
      <c r="AJ394">
        <v>0</v>
      </c>
      <c r="AK394">
        <v>0</v>
      </c>
      <c r="AL394">
        <v>0</v>
      </c>
    </row>
    <row r="395" spans="1:38" x14ac:dyDescent="0.3">
      <c r="A395" t="s">
        <v>732</v>
      </c>
      <c r="B395">
        <v>103158</v>
      </c>
      <c r="C395">
        <v>1</v>
      </c>
      <c r="D395" t="s">
        <v>744</v>
      </c>
      <c r="E395" t="s">
        <v>745</v>
      </c>
      <c r="F395">
        <v>426</v>
      </c>
      <c r="G395">
        <v>23.22</v>
      </c>
      <c r="H395">
        <v>76.790000000000006</v>
      </c>
      <c r="I395">
        <v>17.89</v>
      </c>
      <c r="J395">
        <v>59.15</v>
      </c>
      <c r="K395">
        <v>26</v>
      </c>
      <c r="T395">
        <v>2</v>
      </c>
      <c r="U395">
        <v>2</v>
      </c>
      <c r="V395" t="s">
        <v>83</v>
      </c>
      <c r="W395" s="77">
        <v>760000</v>
      </c>
      <c r="X395">
        <v>33</v>
      </c>
      <c r="Y395">
        <v>6</v>
      </c>
      <c r="Z395" t="s">
        <v>746</v>
      </c>
      <c r="AA395" t="s">
        <v>747</v>
      </c>
      <c r="AB395" t="s">
        <v>77</v>
      </c>
      <c r="AC395" t="s">
        <v>78</v>
      </c>
      <c r="AD395" t="s">
        <v>737</v>
      </c>
      <c r="AG395" t="s">
        <v>748</v>
      </c>
      <c r="AH395">
        <v>0</v>
      </c>
      <c r="AI395">
        <v>835</v>
      </c>
      <c r="AJ395">
        <v>66</v>
      </c>
      <c r="AK395">
        <v>740</v>
      </c>
      <c r="AL395">
        <v>1.74</v>
      </c>
    </row>
    <row r="396" spans="1:38" x14ac:dyDescent="0.3">
      <c r="A396" t="s">
        <v>732</v>
      </c>
      <c r="B396">
        <v>103158</v>
      </c>
      <c r="C396">
        <v>2</v>
      </c>
      <c r="D396" t="s">
        <v>744</v>
      </c>
      <c r="E396" t="s">
        <v>745</v>
      </c>
      <c r="F396">
        <v>426</v>
      </c>
      <c r="G396">
        <v>23.52</v>
      </c>
      <c r="H396">
        <v>77.77</v>
      </c>
      <c r="I396">
        <v>18.07</v>
      </c>
      <c r="J396">
        <v>59.76</v>
      </c>
      <c r="K396">
        <v>27</v>
      </c>
      <c r="T396">
        <v>2</v>
      </c>
      <c r="U396">
        <v>2</v>
      </c>
      <c r="V396" t="s">
        <v>83</v>
      </c>
      <c r="W396" s="77">
        <v>7700</v>
      </c>
      <c r="X396">
        <v>33</v>
      </c>
      <c r="Y396">
        <v>6</v>
      </c>
      <c r="Z396" t="s">
        <v>746</v>
      </c>
      <c r="AA396" t="s">
        <v>747</v>
      </c>
      <c r="AB396" t="s">
        <v>77</v>
      </c>
      <c r="AC396" t="s">
        <v>78</v>
      </c>
      <c r="AD396" t="s">
        <v>737</v>
      </c>
      <c r="AG396" t="s">
        <v>748</v>
      </c>
      <c r="AH396">
        <v>0</v>
      </c>
      <c r="AI396">
        <v>835</v>
      </c>
      <c r="AJ396">
        <v>66</v>
      </c>
      <c r="AK396">
        <v>740</v>
      </c>
      <c r="AL396">
        <v>1.74</v>
      </c>
    </row>
    <row r="397" spans="1:38" x14ac:dyDescent="0.3">
      <c r="A397" t="s">
        <v>732</v>
      </c>
      <c r="B397">
        <v>103158</v>
      </c>
      <c r="C397">
        <v>3</v>
      </c>
      <c r="D397" t="s">
        <v>744</v>
      </c>
      <c r="E397" t="s">
        <v>745</v>
      </c>
      <c r="F397">
        <v>426</v>
      </c>
      <c r="G397">
        <v>23.53</v>
      </c>
      <c r="H397">
        <v>77.81</v>
      </c>
      <c r="I397">
        <v>18.09</v>
      </c>
      <c r="J397">
        <v>59.82</v>
      </c>
      <c r="K397">
        <v>27</v>
      </c>
      <c r="T397">
        <v>2</v>
      </c>
      <c r="U397">
        <v>2</v>
      </c>
      <c r="V397" t="s">
        <v>83</v>
      </c>
      <c r="W397" s="77">
        <v>77000</v>
      </c>
      <c r="X397">
        <v>33</v>
      </c>
      <c r="Y397">
        <v>6</v>
      </c>
      <c r="Z397" t="s">
        <v>746</v>
      </c>
      <c r="AA397" t="s">
        <v>747</v>
      </c>
      <c r="AB397" t="s">
        <v>77</v>
      </c>
      <c r="AC397" t="s">
        <v>78</v>
      </c>
      <c r="AD397" t="s">
        <v>737</v>
      </c>
      <c r="AG397" t="s">
        <v>748</v>
      </c>
      <c r="AH397">
        <v>0</v>
      </c>
      <c r="AI397">
        <v>835</v>
      </c>
      <c r="AJ397">
        <v>66</v>
      </c>
      <c r="AK397">
        <v>740</v>
      </c>
      <c r="AL397">
        <v>1.74</v>
      </c>
    </row>
    <row r="398" spans="1:38" x14ac:dyDescent="0.3">
      <c r="A398" t="s">
        <v>732</v>
      </c>
      <c r="B398">
        <v>103158</v>
      </c>
      <c r="C398">
        <v>4</v>
      </c>
      <c r="D398" t="s">
        <v>744</v>
      </c>
      <c r="E398" t="s">
        <v>745</v>
      </c>
      <c r="F398">
        <v>426</v>
      </c>
      <c r="G398">
        <v>24.14</v>
      </c>
      <c r="H398">
        <v>79.83</v>
      </c>
      <c r="I398">
        <v>18.05</v>
      </c>
      <c r="J398">
        <v>59.68</v>
      </c>
      <c r="K398">
        <v>6</v>
      </c>
      <c r="T398">
        <v>2</v>
      </c>
      <c r="U398">
        <v>2</v>
      </c>
      <c r="V398" t="s">
        <v>83</v>
      </c>
      <c r="W398" s="77">
        <v>790</v>
      </c>
      <c r="X398">
        <v>33</v>
      </c>
      <c r="Y398">
        <v>6</v>
      </c>
      <c r="Z398" t="s">
        <v>746</v>
      </c>
      <c r="AA398" t="s">
        <v>747</v>
      </c>
      <c r="AB398" t="s">
        <v>77</v>
      </c>
      <c r="AC398" t="s">
        <v>78</v>
      </c>
      <c r="AD398" t="s">
        <v>737</v>
      </c>
      <c r="AG398" t="s">
        <v>748</v>
      </c>
      <c r="AH398">
        <v>0</v>
      </c>
      <c r="AI398">
        <v>835</v>
      </c>
      <c r="AJ398">
        <v>66</v>
      </c>
      <c r="AK398">
        <v>740</v>
      </c>
      <c r="AL398">
        <v>1.74</v>
      </c>
    </row>
    <row r="399" spans="1:38" x14ac:dyDescent="0.3">
      <c r="A399" t="s">
        <v>732</v>
      </c>
      <c r="B399">
        <v>103158</v>
      </c>
      <c r="C399">
        <v>5</v>
      </c>
      <c r="D399" t="s">
        <v>744</v>
      </c>
      <c r="E399" t="s">
        <v>745</v>
      </c>
      <c r="F399">
        <v>426</v>
      </c>
      <c r="G399">
        <v>37.14</v>
      </c>
      <c r="H399">
        <v>122.79</v>
      </c>
      <c r="I399">
        <v>28.4</v>
      </c>
      <c r="J399">
        <v>93.89</v>
      </c>
      <c r="K399">
        <v>90</v>
      </c>
      <c r="T399">
        <v>3</v>
      </c>
      <c r="U399">
        <v>2</v>
      </c>
      <c r="V399" t="s">
        <v>83</v>
      </c>
      <c r="W399" t="s">
        <v>749</v>
      </c>
      <c r="X399">
        <v>33</v>
      </c>
      <c r="Y399">
        <v>6</v>
      </c>
      <c r="Z399" t="s">
        <v>746</v>
      </c>
      <c r="AA399" t="s">
        <v>747</v>
      </c>
      <c r="AB399" t="s">
        <v>77</v>
      </c>
      <c r="AC399" t="s">
        <v>78</v>
      </c>
      <c r="AD399" t="s">
        <v>737</v>
      </c>
      <c r="AG399" t="s">
        <v>748</v>
      </c>
      <c r="AH399">
        <v>0</v>
      </c>
      <c r="AI399">
        <v>835</v>
      </c>
      <c r="AJ399">
        <v>66</v>
      </c>
      <c r="AK399">
        <v>740</v>
      </c>
      <c r="AL399">
        <v>1.74</v>
      </c>
    </row>
    <row r="400" spans="1:38" x14ac:dyDescent="0.3">
      <c r="A400" t="s">
        <v>732</v>
      </c>
      <c r="B400">
        <v>103158</v>
      </c>
      <c r="C400">
        <v>6</v>
      </c>
      <c r="D400" t="s">
        <v>744</v>
      </c>
      <c r="E400" t="s">
        <v>745</v>
      </c>
      <c r="F400">
        <v>426</v>
      </c>
      <c r="G400">
        <v>43.4</v>
      </c>
      <c r="H400">
        <v>143.5</v>
      </c>
      <c r="I400">
        <v>33.4</v>
      </c>
      <c r="J400">
        <v>110.43</v>
      </c>
      <c r="K400">
        <v>54</v>
      </c>
      <c r="T400">
        <v>3</v>
      </c>
      <c r="U400">
        <v>2</v>
      </c>
      <c r="V400" t="s">
        <v>83</v>
      </c>
      <c r="W400" t="s">
        <v>750</v>
      </c>
      <c r="X400">
        <v>33</v>
      </c>
      <c r="Y400">
        <v>6</v>
      </c>
      <c r="Z400" t="s">
        <v>746</v>
      </c>
      <c r="AA400" t="s">
        <v>747</v>
      </c>
      <c r="AB400" t="s">
        <v>77</v>
      </c>
      <c r="AC400" t="s">
        <v>78</v>
      </c>
      <c r="AD400" t="s">
        <v>737</v>
      </c>
      <c r="AG400" t="s">
        <v>748</v>
      </c>
      <c r="AH400">
        <v>0</v>
      </c>
      <c r="AI400">
        <v>835</v>
      </c>
      <c r="AJ400">
        <v>66</v>
      </c>
      <c r="AK400">
        <v>740</v>
      </c>
      <c r="AL400">
        <v>1.74</v>
      </c>
    </row>
    <row r="401" spans="1:38" x14ac:dyDescent="0.3">
      <c r="A401" t="s">
        <v>732</v>
      </c>
      <c r="B401">
        <v>103158</v>
      </c>
      <c r="C401">
        <v>7</v>
      </c>
      <c r="D401" t="s">
        <v>744</v>
      </c>
      <c r="E401" t="s">
        <v>745</v>
      </c>
      <c r="F401">
        <v>426</v>
      </c>
      <c r="G401">
        <v>43.7</v>
      </c>
      <c r="H401">
        <v>144.47</v>
      </c>
      <c r="I401">
        <v>33.630000000000003</v>
      </c>
      <c r="J401">
        <v>111.19</v>
      </c>
      <c r="K401">
        <v>54</v>
      </c>
      <c r="T401">
        <v>3</v>
      </c>
      <c r="U401">
        <v>2</v>
      </c>
      <c r="V401" t="s">
        <v>83</v>
      </c>
      <c r="W401" t="s">
        <v>751</v>
      </c>
      <c r="X401">
        <v>33</v>
      </c>
      <c r="Y401">
        <v>6</v>
      </c>
      <c r="Z401" t="s">
        <v>746</v>
      </c>
      <c r="AA401" t="s">
        <v>747</v>
      </c>
      <c r="AB401" t="s">
        <v>77</v>
      </c>
      <c r="AC401" t="s">
        <v>78</v>
      </c>
      <c r="AD401" t="s">
        <v>737</v>
      </c>
      <c r="AG401" t="s">
        <v>748</v>
      </c>
      <c r="AH401">
        <v>0</v>
      </c>
      <c r="AI401">
        <v>835</v>
      </c>
      <c r="AJ401">
        <v>66</v>
      </c>
      <c r="AK401">
        <v>740</v>
      </c>
      <c r="AL401">
        <v>1.74</v>
      </c>
    </row>
    <row r="402" spans="1:38" x14ac:dyDescent="0.3">
      <c r="A402" t="s">
        <v>732</v>
      </c>
      <c r="B402">
        <v>103158</v>
      </c>
      <c r="C402">
        <v>8</v>
      </c>
      <c r="D402" t="s">
        <v>744</v>
      </c>
      <c r="E402" t="s">
        <v>745</v>
      </c>
      <c r="F402">
        <v>426</v>
      </c>
      <c r="G402">
        <v>48.06</v>
      </c>
      <c r="H402">
        <v>158.88</v>
      </c>
      <c r="I402">
        <v>37.18</v>
      </c>
      <c r="J402">
        <v>122.93</v>
      </c>
      <c r="K402">
        <v>48</v>
      </c>
      <c r="T402">
        <v>3</v>
      </c>
      <c r="U402">
        <v>2</v>
      </c>
      <c r="V402" t="s">
        <v>83</v>
      </c>
      <c r="W402" t="s">
        <v>752</v>
      </c>
      <c r="X402">
        <v>33</v>
      </c>
      <c r="Y402">
        <v>6</v>
      </c>
      <c r="Z402" t="s">
        <v>746</v>
      </c>
      <c r="AA402" t="s">
        <v>747</v>
      </c>
      <c r="AB402" t="s">
        <v>77</v>
      </c>
      <c r="AC402" t="s">
        <v>78</v>
      </c>
      <c r="AD402" t="s">
        <v>737</v>
      </c>
      <c r="AG402" t="s">
        <v>748</v>
      </c>
      <c r="AH402">
        <v>0</v>
      </c>
      <c r="AI402">
        <v>835</v>
      </c>
      <c r="AJ402">
        <v>66</v>
      </c>
      <c r="AK402">
        <v>740</v>
      </c>
      <c r="AL402">
        <v>1.74</v>
      </c>
    </row>
    <row r="403" spans="1:38" x14ac:dyDescent="0.3">
      <c r="A403" t="s">
        <v>732</v>
      </c>
      <c r="B403">
        <v>103158</v>
      </c>
      <c r="C403">
        <v>9</v>
      </c>
      <c r="D403" t="s">
        <v>744</v>
      </c>
      <c r="E403" t="s">
        <v>745</v>
      </c>
      <c r="F403">
        <v>426</v>
      </c>
      <c r="G403">
        <v>48.28</v>
      </c>
      <c r="H403">
        <v>159.63</v>
      </c>
      <c r="I403">
        <v>37.18</v>
      </c>
      <c r="J403">
        <v>122.93</v>
      </c>
      <c r="K403">
        <v>48</v>
      </c>
      <c r="T403">
        <v>3</v>
      </c>
      <c r="U403">
        <v>2</v>
      </c>
      <c r="V403" t="s">
        <v>83</v>
      </c>
      <c r="W403" t="s">
        <v>753</v>
      </c>
      <c r="X403">
        <v>33</v>
      </c>
      <c r="Y403">
        <v>6</v>
      </c>
      <c r="Z403" t="s">
        <v>746</v>
      </c>
      <c r="AA403" t="s">
        <v>747</v>
      </c>
      <c r="AB403" t="s">
        <v>77</v>
      </c>
      <c r="AC403" t="s">
        <v>78</v>
      </c>
      <c r="AD403" t="s">
        <v>737</v>
      </c>
      <c r="AG403" t="s">
        <v>748</v>
      </c>
      <c r="AH403">
        <v>0</v>
      </c>
      <c r="AI403">
        <v>835</v>
      </c>
      <c r="AJ403">
        <v>66</v>
      </c>
      <c r="AK403">
        <v>740</v>
      </c>
      <c r="AL403">
        <v>1.74</v>
      </c>
    </row>
    <row r="404" spans="1:38" x14ac:dyDescent="0.3">
      <c r="A404" t="s">
        <v>732</v>
      </c>
      <c r="B404">
        <v>103158</v>
      </c>
      <c r="C404">
        <v>10</v>
      </c>
      <c r="D404" t="s">
        <v>744</v>
      </c>
      <c r="E404" t="s">
        <v>745</v>
      </c>
      <c r="F404">
        <v>426</v>
      </c>
      <c r="G404">
        <v>48.23</v>
      </c>
      <c r="H404">
        <v>159.44999999999999</v>
      </c>
      <c r="I404">
        <v>37.32</v>
      </c>
      <c r="J404">
        <v>123.4</v>
      </c>
      <c r="K404">
        <v>26</v>
      </c>
      <c r="T404">
        <v>3</v>
      </c>
      <c r="U404">
        <v>2</v>
      </c>
      <c r="V404" t="s">
        <v>83</v>
      </c>
      <c r="W404" t="s">
        <v>754</v>
      </c>
      <c r="X404">
        <v>33</v>
      </c>
      <c r="Y404">
        <v>6</v>
      </c>
      <c r="Z404" t="s">
        <v>746</v>
      </c>
      <c r="AA404" t="s">
        <v>747</v>
      </c>
      <c r="AB404" t="s">
        <v>77</v>
      </c>
      <c r="AC404" t="s">
        <v>78</v>
      </c>
      <c r="AD404" t="s">
        <v>737</v>
      </c>
      <c r="AG404" t="s">
        <v>748</v>
      </c>
      <c r="AH404">
        <v>0</v>
      </c>
      <c r="AI404">
        <v>835</v>
      </c>
      <c r="AJ404">
        <v>66</v>
      </c>
      <c r="AK404">
        <v>740</v>
      </c>
      <c r="AL404">
        <v>1.74</v>
      </c>
    </row>
    <row r="405" spans="1:38" x14ac:dyDescent="0.3">
      <c r="A405" t="s">
        <v>732</v>
      </c>
      <c r="B405">
        <v>103158</v>
      </c>
      <c r="C405">
        <v>11</v>
      </c>
      <c r="D405" t="s">
        <v>744</v>
      </c>
      <c r="E405" t="s">
        <v>745</v>
      </c>
      <c r="F405">
        <v>426</v>
      </c>
      <c r="G405">
        <v>52.5</v>
      </c>
      <c r="H405">
        <v>173.58</v>
      </c>
      <c r="I405">
        <v>40.380000000000003</v>
      </c>
      <c r="J405">
        <v>133.5</v>
      </c>
      <c r="K405">
        <v>8</v>
      </c>
      <c r="T405">
        <v>4</v>
      </c>
      <c r="U405">
        <v>2</v>
      </c>
      <c r="V405" t="s">
        <v>83</v>
      </c>
      <c r="W405" t="s">
        <v>755</v>
      </c>
      <c r="X405">
        <v>33</v>
      </c>
      <c r="Y405">
        <v>6</v>
      </c>
      <c r="Z405" t="s">
        <v>746</v>
      </c>
      <c r="AA405" t="s">
        <v>747</v>
      </c>
      <c r="AB405" t="s">
        <v>77</v>
      </c>
      <c r="AC405" t="s">
        <v>78</v>
      </c>
      <c r="AD405" t="s">
        <v>737</v>
      </c>
      <c r="AG405" t="s">
        <v>748</v>
      </c>
      <c r="AH405">
        <v>0</v>
      </c>
      <c r="AI405">
        <v>835</v>
      </c>
      <c r="AJ405">
        <v>66</v>
      </c>
      <c r="AK405">
        <v>740</v>
      </c>
      <c r="AL405">
        <v>1.74</v>
      </c>
    </row>
    <row r="406" spans="1:38" x14ac:dyDescent="0.3">
      <c r="A406" t="s">
        <v>732</v>
      </c>
      <c r="B406">
        <v>103158</v>
      </c>
      <c r="C406">
        <v>12</v>
      </c>
      <c r="D406" t="s">
        <v>744</v>
      </c>
      <c r="E406" t="s">
        <v>745</v>
      </c>
      <c r="F406">
        <v>426</v>
      </c>
      <c r="G406">
        <v>59</v>
      </c>
      <c r="H406">
        <v>195.07</v>
      </c>
      <c r="I406">
        <v>45.17</v>
      </c>
      <c r="J406">
        <v>149.33000000000001</v>
      </c>
      <c r="K406">
        <v>8</v>
      </c>
      <c r="T406">
        <v>4</v>
      </c>
      <c r="U406">
        <v>2</v>
      </c>
      <c r="V406" t="s">
        <v>83</v>
      </c>
      <c r="W406" t="s">
        <v>756</v>
      </c>
      <c r="X406">
        <v>33</v>
      </c>
      <c r="Y406">
        <v>6</v>
      </c>
      <c r="Z406" t="s">
        <v>746</v>
      </c>
      <c r="AA406" t="s">
        <v>747</v>
      </c>
      <c r="AB406" t="s">
        <v>77</v>
      </c>
      <c r="AC406" t="s">
        <v>78</v>
      </c>
      <c r="AD406" t="s">
        <v>737</v>
      </c>
      <c r="AG406" t="s">
        <v>748</v>
      </c>
      <c r="AH406">
        <v>0</v>
      </c>
      <c r="AI406">
        <v>835</v>
      </c>
      <c r="AJ406">
        <v>66</v>
      </c>
      <c r="AK406">
        <v>740</v>
      </c>
      <c r="AL406">
        <v>1.74</v>
      </c>
    </row>
    <row r="407" spans="1:38" x14ac:dyDescent="0.3">
      <c r="A407" t="s">
        <v>732</v>
      </c>
      <c r="B407">
        <v>103158</v>
      </c>
      <c r="C407">
        <v>13</v>
      </c>
      <c r="D407" t="s">
        <v>744</v>
      </c>
      <c r="E407" t="s">
        <v>745</v>
      </c>
      <c r="F407">
        <v>426</v>
      </c>
      <c r="G407">
        <v>64.040000000000006</v>
      </c>
      <c r="H407">
        <v>211.72</v>
      </c>
      <c r="I407">
        <v>48.59</v>
      </c>
      <c r="J407">
        <v>160.66</v>
      </c>
      <c r="K407">
        <v>2</v>
      </c>
      <c r="T407">
        <v>4</v>
      </c>
      <c r="U407">
        <v>2</v>
      </c>
      <c r="V407" t="s">
        <v>83</v>
      </c>
      <c r="W407" t="s">
        <v>757</v>
      </c>
      <c r="X407">
        <v>33</v>
      </c>
      <c r="Y407">
        <v>6</v>
      </c>
      <c r="Z407" t="s">
        <v>746</v>
      </c>
      <c r="AA407" t="s">
        <v>747</v>
      </c>
      <c r="AB407" t="s">
        <v>77</v>
      </c>
      <c r="AC407" t="s">
        <v>78</v>
      </c>
      <c r="AD407" t="s">
        <v>737</v>
      </c>
      <c r="AG407" t="s">
        <v>748</v>
      </c>
      <c r="AH407">
        <v>0</v>
      </c>
      <c r="AI407">
        <v>835</v>
      </c>
      <c r="AJ407">
        <v>66</v>
      </c>
      <c r="AK407">
        <v>740</v>
      </c>
      <c r="AL407">
        <v>1.74</v>
      </c>
    </row>
    <row r="408" spans="1:38" x14ac:dyDescent="0.3">
      <c r="A408" t="s">
        <v>732</v>
      </c>
      <c r="B408">
        <v>103158</v>
      </c>
      <c r="C408">
        <v>14</v>
      </c>
      <c r="D408" t="s">
        <v>744</v>
      </c>
      <c r="E408" t="s">
        <v>745</v>
      </c>
      <c r="F408">
        <v>426</v>
      </c>
      <c r="G408">
        <v>63.86</v>
      </c>
      <c r="H408">
        <v>211.13</v>
      </c>
      <c r="I408">
        <v>48.32</v>
      </c>
      <c r="J408">
        <v>159.76</v>
      </c>
      <c r="K408">
        <v>2</v>
      </c>
      <c r="T408">
        <v>4</v>
      </c>
      <c r="U408">
        <v>2</v>
      </c>
      <c r="V408" t="s">
        <v>83</v>
      </c>
      <c r="W408" t="s">
        <v>758</v>
      </c>
      <c r="X408">
        <v>33</v>
      </c>
      <c r="Y408">
        <v>6</v>
      </c>
      <c r="Z408" t="s">
        <v>746</v>
      </c>
      <c r="AA408" t="s">
        <v>747</v>
      </c>
      <c r="AB408" t="s">
        <v>77</v>
      </c>
      <c r="AC408" t="s">
        <v>78</v>
      </c>
      <c r="AD408" t="s">
        <v>737</v>
      </c>
      <c r="AG408" t="s">
        <v>748</v>
      </c>
      <c r="AH408">
        <v>0</v>
      </c>
      <c r="AI408">
        <v>835</v>
      </c>
      <c r="AJ408">
        <v>66</v>
      </c>
      <c r="AK408">
        <v>740</v>
      </c>
      <c r="AL408">
        <v>1.74</v>
      </c>
    </row>
    <row r="409" spans="1:38" x14ac:dyDescent="0.3">
      <c r="A409" t="s">
        <v>732</v>
      </c>
      <c r="B409">
        <v>110908</v>
      </c>
      <c r="C409">
        <v>1</v>
      </c>
      <c r="D409" t="s">
        <v>759</v>
      </c>
      <c r="E409" t="s">
        <v>760</v>
      </c>
      <c r="F409">
        <v>12</v>
      </c>
      <c r="G409">
        <v>23.99</v>
      </c>
      <c r="H409">
        <v>79.33</v>
      </c>
      <c r="I409">
        <v>20.5</v>
      </c>
      <c r="J409">
        <v>67.8</v>
      </c>
      <c r="K409">
        <v>6</v>
      </c>
      <c r="T409">
        <v>3</v>
      </c>
      <c r="U409">
        <v>2</v>
      </c>
      <c r="V409" t="s">
        <v>83</v>
      </c>
      <c r="W409">
        <v>79</v>
      </c>
      <c r="X409">
        <v>7</v>
      </c>
      <c r="Y409">
        <v>7</v>
      </c>
      <c r="Z409" t="s">
        <v>761</v>
      </c>
      <c r="AA409" t="s">
        <v>762</v>
      </c>
      <c r="AB409" t="s">
        <v>77</v>
      </c>
      <c r="AC409" t="s">
        <v>78</v>
      </c>
      <c r="AD409" t="s">
        <v>737</v>
      </c>
      <c r="AG409" t="s">
        <v>763</v>
      </c>
      <c r="AH409">
        <v>0</v>
      </c>
      <c r="AI409">
        <v>361</v>
      </c>
      <c r="AJ409">
        <v>59</v>
      </c>
      <c r="AK409">
        <v>7</v>
      </c>
      <c r="AL409">
        <v>0.57999999999999996</v>
      </c>
    </row>
    <row r="410" spans="1:38" x14ac:dyDescent="0.3">
      <c r="A410" t="s">
        <v>732</v>
      </c>
      <c r="B410">
        <v>110908</v>
      </c>
      <c r="C410">
        <v>2</v>
      </c>
      <c r="D410" t="s">
        <v>759</v>
      </c>
      <c r="E410" t="s">
        <v>760</v>
      </c>
      <c r="F410">
        <v>12</v>
      </c>
      <c r="G410">
        <v>25.54</v>
      </c>
      <c r="H410">
        <v>84.46</v>
      </c>
      <c r="I410">
        <v>22.06</v>
      </c>
      <c r="J410">
        <v>72.930000000000007</v>
      </c>
      <c r="K410">
        <v>6</v>
      </c>
      <c r="T410">
        <v>3</v>
      </c>
      <c r="U410">
        <v>2</v>
      </c>
      <c r="V410" t="s">
        <v>83</v>
      </c>
      <c r="W410">
        <v>84</v>
      </c>
      <c r="X410">
        <v>7</v>
      </c>
      <c r="Y410">
        <v>7</v>
      </c>
      <c r="Z410" t="s">
        <v>761</v>
      </c>
      <c r="AA410" t="s">
        <v>762</v>
      </c>
      <c r="AB410" t="s">
        <v>77</v>
      </c>
      <c r="AC410" t="s">
        <v>78</v>
      </c>
      <c r="AD410" t="s">
        <v>737</v>
      </c>
      <c r="AG410" t="s">
        <v>763</v>
      </c>
      <c r="AH410">
        <v>0</v>
      </c>
      <c r="AI410">
        <v>361</v>
      </c>
      <c r="AJ410">
        <v>59</v>
      </c>
      <c r="AK410">
        <v>7</v>
      </c>
      <c r="AL410">
        <v>0.57999999999999996</v>
      </c>
    </row>
    <row r="411" spans="1:38" x14ac:dyDescent="0.3">
      <c r="A411" t="s">
        <v>732</v>
      </c>
      <c r="B411">
        <v>2753</v>
      </c>
      <c r="C411">
        <v>1</v>
      </c>
      <c r="D411" t="s">
        <v>764</v>
      </c>
      <c r="E411" t="s">
        <v>765</v>
      </c>
      <c r="F411">
        <v>70</v>
      </c>
      <c r="G411">
        <v>17.52</v>
      </c>
      <c r="H411">
        <v>57.95</v>
      </c>
      <c r="I411">
        <v>13.91</v>
      </c>
      <c r="J411">
        <v>46.01</v>
      </c>
      <c r="K411">
        <v>5</v>
      </c>
      <c r="T411">
        <v>2</v>
      </c>
      <c r="U411">
        <v>1</v>
      </c>
      <c r="V411" t="s">
        <v>74</v>
      </c>
      <c r="W411" t="s">
        <v>436</v>
      </c>
      <c r="X411">
        <v>5</v>
      </c>
      <c r="Y411">
        <v>5</v>
      </c>
      <c r="Z411" t="s">
        <v>766</v>
      </c>
      <c r="AA411" t="s">
        <v>767</v>
      </c>
      <c r="AB411" t="s">
        <v>77</v>
      </c>
      <c r="AC411" t="s">
        <v>78</v>
      </c>
      <c r="AD411" t="s">
        <v>737</v>
      </c>
      <c r="AG411" t="s">
        <v>768</v>
      </c>
      <c r="AH411">
        <v>0</v>
      </c>
      <c r="AI411">
        <v>0</v>
      </c>
      <c r="AJ411">
        <v>0</v>
      </c>
      <c r="AK411">
        <v>0</v>
      </c>
      <c r="AL411">
        <v>0</v>
      </c>
    </row>
    <row r="412" spans="1:38" x14ac:dyDescent="0.3">
      <c r="A412" t="s">
        <v>732</v>
      </c>
      <c r="B412">
        <v>2753</v>
      </c>
      <c r="C412">
        <v>2</v>
      </c>
      <c r="D412" t="s">
        <v>764</v>
      </c>
      <c r="E412" t="s">
        <v>765</v>
      </c>
      <c r="F412">
        <v>70</v>
      </c>
      <c r="G412">
        <v>17.75</v>
      </c>
      <c r="H412">
        <v>58.69</v>
      </c>
      <c r="I412">
        <v>13.14</v>
      </c>
      <c r="J412">
        <v>43.47</v>
      </c>
      <c r="K412">
        <v>10</v>
      </c>
      <c r="T412">
        <v>2</v>
      </c>
      <c r="U412">
        <v>1</v>
      </c>
      <c r="V412" t="s">
        <v>74</v>
      </c>
      <c r="W412" t="s">
        <v>203</v>
      </c>
      <c r="X412">
        <v>5</v>
      </c>
      <c r="Y412">
        <v>5</v>
      </c>
      <c r="Z412" t="s">
        <v>766</v>
      </c>
      <c r="AA412" t="s">
        <v>767</v>
      </c>
      <c r="AB412" t="s">
        <v>77</v>
      </c>
      <c r="AC412" t="s">
        <v>78</v>
      </c>
      <c r="AD412" t="s">
        <v>737</v>
      </c>
      <c r="AG412" t="s">
        <v>768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 x14ac:dyDescent="0.3">
      <c r="A413" t="s">
        <v>732</v>
      </c>
      <c r="B413">
        <v>2753</v>
      </c>
      <c r="C413">
        <v>3</v>
      </c>
      <c r="D413" t="s">
        <v>764</v>
      </c>
      <c r="E413" t="s">
        <v>765</v>
      </c>
      <c r="F413">
        <v>70</v>
      </c>
      <c r="G413">
        <v>18.760000000000002</v>
      </c>
      <c r="H413">
        <v>62.02</v>
      </c>
      <c r="I413">
        <v>13.99</v>
      </c>
      <c r="J413">
        <v>46.26</v>
      </c>
      <c r="K413">
        <v>5</v>
      </c>
      <c r="T413">
        <v>2</v>
      </c>
      <c r="U413">
        <v>1</v>
      </c>
      <c r="V413" t="s">
        <v>83</v>
      </c>
      <c r="W413">
        <v>62</v>
      </c>
      <c r="X413">
        <v>5</v>
      </c>
      <c r="Y413">
        <v>5</v>
      </c>
      <c r="Z413" t="s">
        <v>766</v>
      </c>
      <c r="AA413" t="s">
        <v>767</v>
      </c>
      <c r="AB413" t="s">
        <v>77</v>
      </c>
      <c r="AC413" t="s">
        <v>78</v>
      </c>
      <c r="AD413" t="s">
        <v>737</v>
      </c>
      <c r="AG413" t="s">
        <v>768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 x14ac:dyDescent="0.3">
      <c r="A414" t="s">
        <v>732</v>
      </c>
      <c r="B414">
        <v>2753</v>
      </c>
      <c r="C414">
        <v>4</v>
      </c>
      <c r="D414" t="s">
        <v>764</v>
      </c>
      <c r="E414" t="s">
        <v>765</v>
      </c>
      <c r="F414">
        <v>70</v>
      </c>
      <c r="G414">
        <v>21.88</v>
      </c>
      <c r="H414">
        <v>72.36</v>
      </c>
      <c r="I414">
        <v>16.579999999999998</v>
      </c>
      <c r="J414">
        <v>54.84</v>
      </c>
      <c r="K414">
        <v>45</v>
      </c>
      <c r="T414">
        <v>3</v>
      </c>
      <c r="U414">
        <v>1</v>
      </c>
      <c r="V414" t="s">
        <v>83</v>
      </c>
      <c r="W414">
        <v>72</v>
      </c>
      <c r="X414">
        <v>5</v>
      </c>
      <c r="Y414">
        <v>5</v>
      </c>
      <c r="Z414" t="s">
        <v>766</v>
      </c>
      <c r="AA414" t="s">
        <v>767</v>
      </c>
      <c r="AB414" t="s">
        <v>77</v>
      </c>
      <c r="AC414" t="s">
        <v>78</v>
      </c>
      <c r="AD414" t="s">
        <v>737</v>
      </c>
      <c r="AG414" t="s">
        <v>768</v>
      </c>
      <c r="AH414">
        <v>0</v>
      </c>
      <c r="AI414">
        <v>0</v>
      </c>
      <c r="AJ414">
        <v>0</v>
      </c>
      <c r="AK414">
        <v>0</v>
      </c>
      <c r="AL414">
        <v>0</v>
      </c>
    </row>
    <row r="415" spans="1:38" x14ac:dyDescent="0.3">
      <c r="A415" t="s">
        <v>732</v>
      </c>
      <c r="B415">
        <v>2753</v>
      </c>
      <c r="C415">
        <v>5</v>
      </c>
      <c r="D415" t="s">
        <v>764</v>
      </c>
      <c r="E415" t="s">
        <v>765</v>
      </c>
      <c r="F415">
        <v>70</v>
      </c>
      <c r="G415">
        <v>23.62</v>
      </c>
      <c r="H415">
        <v>78.099999999999994</v>
      </c>
      <c r="I415">
        <v>17.940000000000001</v>
      </c>
      <c r="J415">
        <v>59.32</v>
      </c>
      <c r="K415">
        <v>5</v>
      </c>
      <c r="T415">
        <v>3</v>
      </c>
      <c r="U415">
        <v>1</v>
      </c>
      <c r="V415" t="s">
        <v>83</v>
      </c>
      <c r="W415">
        <v>78</v>
      </c>
      <c r="X415">
        <v>5</v>
      </c>
      <c r="Y415">
        <v>5</v>
      </c>
      <c r="Z415" t="s">
        <v>766</v>
      </c>
      <c r="AA415" t="s">
        <v>767</v>
      </c>
      <c r="AB415" t="s">
        <v>77</v>
      </c>
      <c r="AC415" t="s">
        <v>78</v>
      </c>
      <c r="AD415" t="s">
        <v>737</v>
      </c>
      <c r="AG415" t="s">
        <v>768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 x14ac:dyDescent="0.3">
      <c r="A416" t="s">
        <v>732</v>
      </c>
      <c r="B416">
        <v>118147</v>
      </c>
      <c r="C416">
        <v>1</v>
      </c>
      <c r="D416" t="s">
        <v>769</v>
      </c>
      <c r="E416" t="s">
        <v>770</v>
      </c>
      <c r="F416">
        <v>24</v>
      </c>
      <c r="G416">
        <v>15.73</v>
      </c>
      <c r="H416">
        <v>52.01</v>
      </c>
      <c r="I416">
        <v>13.74</v>
      </c>
      <c r="J416">
        <v>45.44</v>
      </c>
      <c r="K416">
        <v>8</v>
      </c>
      <c r="T416">
        <v>2</v>
      </c>
      <c r="U416">
        <v>1</v>
      </c>
      <c r="V416" t="s">
        <v>83</v>
      </c>
      <c r="W416">
        <v>52</v>
      </c>
      <c r="X416">
        <v>10</v>
      </c>
      <c r="Y416">
        <v>10</v>
      </c>
      <c r="Z416" t="s">
        <v>771</v>
      </c>
      <c r="AA416" t="s">
        <v>772</v>
      </c>
      <c r="AB416" t="s">
        <v>77</v>
      </c>
      <c r="AC416" t="s">
        <v>78</v>
      </c>
      <c r="AD416" t="s">
        <v>737</v>
      </c>
      <c r="AG416" t="s">
        <v>773</v>
      </c>
      <c r="AH416">
        <v>0</v>
      </c>
      <c r="AI416">
        <v>406</v>
      </c>
      <c r="AJ416">
        <v>54</v>
      </c>
      <c r="AK416">
        <v>21</v>
      </c>
      <c r="AL416">
        <v>0.88</v>
      </c>
    </row>
    <row r="417" spans="1:38" x14ac:dyDescent="0.3">
      <c r="A417" t="s">
        <v>732</v>
      </c>
      <c r="B417">
        <v>118147</v>
      </c>
      <c r="C417">
        <v>2</v>
      </c>
      <c r="D417" t="s">
        <v>769</v>
      </c>
      <c r="E417" t="s">
        <v>770</v>
      </c>
      <c r="F417">
        <v>24</v>
      </c>
      <c r="G417">
        <v>17.07</v>
      </c>
      <c r="H417">
        <v>56.45</v>
      </c>
      <c r="I417">
        <v>14.91</v>
      </c>
      <c r="J417">
        <v>49.32</v>
      </c>
      <c r="K417">
        <v>8</v>
      </c>
      <c r="T417">
        <v>2</v>
      </c>
      <c r="U417">
        <v>1</v>
      </c>
      <c r="V417" t="s">
        <v>83</v>
      </c>
      <c r="W417" t="s">
        <v>774</v>
      </c>
      <c r="X417">
        <v>10</v>
      </c>
      <c r="Y417">
        <v>10</v>
      </c>
      <c r="Z417" t="s">
        <v>771</v>
      </c>
      <c r="AA417" t="s">
        <v>772</v>
      </c>
      <c r="AB417" t="s">
        <v>77</v>
      </c>
      <c r="AC417" t="s">
        <v>78</v>
      </c>
      <c r="AD417" t="s">
        <v>737</v>
      </c>
      <c r="AG417" t="s">
        <v>773</v>
      </c>
      <c r="AH417">
        <v>0</v>
      </c>
      <c r="AI417">
        <v>406</v>
      </c>
      <c r="AJ417">
        <v>54</v>
      </c>
      <c r="AK417">
        <v>21</v>
      </c>
      <c r="AL417">
        <v>0.88</v>
      </c>
    </row>
    <row r="418" spans="1:38" x14ac:dyDescent="0.3">
      <c r="A418" t="s">
        <v>732</v>
      </c>
      <c r="B418">
        <v>118147</v>
      </c>
      <c r="C418">
        <v>3</v>
      </c>
      <c r="D418" t="s">
        <v>769</v>
      </c>
      <c r="E418" t="s">
        <v>770</v>
      </c>
      <c r="F418">
        <v>24</v>
      </c>
      <c r="G418">
        <v>17.190000000000001</v>
      </c>
      <c r="H418">
        <v>56.85</v>
      </c>
      <c r="I418">
        <v>15.02</v>
      </c>
      <c r="J418">
        <v>49.67</v>
      </c>
      <c r="K418">
        <v>8</v>
      </c>
      <c r="T418">
        <v>2</v>
      </c>
      <c r="U418">
        <v>1</v>
      </c>
      <c r="V418" t="s">
        <v>83</v>
      </c>
      <c r="W418" t="s">
        <v>775</v>
      </c>
      <c r="X418">
        <v>10</v>
      </c>
      <c r="Y418">
        <v>10</v>
      </c>
      <c r="Z418" t="s">
        <v>771</v>
      </c>
      <c r="AA418" t="s">
        <v>772</v>
      </c>
      <c r="AB418" t="s">
        <v>77</v>
      </c>
      <c r="AC418" t="s">
        <v>78</v>
      </c>
      <c r="AD418" t="s">
        <v>737</v>
      </c>
      <c r="AG418" t="s">
        <v>773</v>
      </c>
      <c r="AH418">
        <v>0</v>
      </c>
      <c r="AI418">
        <v>406</v>
      </c>
      <c r="AJ418">
        <v>54</v>
      </c>
      <c r="AK418">
        <v>21</v>
      </c>
      <c r="AL418">
        <v>0.88</v>
      </c>
    </row>
    <row r="419" spans="1:38" x14ac:dyDescent="0.3">
      <c r="A419" t="s">
        <v>732</v>
      </c>
      <c r="B419">
        <v>140600</v>
      </c>
      <c r="C419">
        <v>1</v>
      </c>
      <c r="D419" t="s">
        <v>776</v>
      </c>
      <c r="E419" t="s">
        <v>777</v>
      </c>
      <c r="F419">
        <v>15</v>
      </c>
      <c r="G419">
        <v>11.55</v>
      </c>
      <c r="H419">
        <v>38.200000000000003</v>
      </c>
      <c r="I419">
        <v>9.5299999999999994</v>
      </c>
      <c r="J419">
        <v>31.53</v>
      </c>
      <c r="K419">
        <v>7</v>
      </c>
      <c r="T419">
        <v>1</v>
      </c>
      <c r="U419">
        <v>2</v>
      </c>
      <c r="V419" t="s">
        <v>83</v>
      </c>
      <c r="W419">
        <v>38</v>
      </c>
      <c r="X419">
        <v>6</v>
      </c>
      <c r="Y419">
        <v>5</v>
      </c>
      <c r="Z419" t="s">
        <v>778</v>
      </c>
      <c r="AA419" t="s">
        <v>779</v>
      </c>
      <c r="AB419" t="s">
        <v>77</v>
      </c>
      <c r="AC419" t="s">
        <v>78</v>
      </c>
      <c r="AD419" t="s">
        <v>737</v>
      </c>
      <c r="AG419" t="s">
        <v>780</v>
      </c>
      <c r="AH419">
        <v>0</v>
      </c>
      <c r="AI419">
        <v>198</v>
      </c>
      <c r="AJ419">
        <v>59</v>
      </c>
      <c r="AK419">
        <v>15</v>
      </c>
      <c r="AL419">
        <v>1</v>
      </c>
    </row>
    <row r="420" spans="1:38" x14ac:dyDescent="0.3">
      <c r="A420" t="s">
        <v>732</v>
      </c>
      <c r="B420">
        <v>140600</v>
      </c>
      <c r="C420">
        <v>2</v>
      </c>
      <c r="D420" t="s">
        <v>776</v>
      </c>
      <c r="E420" t="s">
        <v>777</v>
      </c>
      <c r="F420">
        <v>15</v>
      </c>
      <c r="G420">
        <v>14.46</v>
      </c>
      <c r="H420">
        <v>47.83</v>
      </c>
      <c r="I420">
        <v>11.93</v>
      </c>
      <c r="J420">
        <v>39.47</v>
      </c>
      <c r="K420">
        <v>8</v>
      </c>
      <c r="T420">
        <v>1</v>
      </c>
      <c r="U420">
        <v>1</v>
      </c>
      <c r="V420" t="s">
        <v>83</v>
      </c>
      <c r="W420">
        <v>47</v>
      </c>
      <c r="X420">
        <v>6</v>
      </c>
      <c r="Y420">
        <v>5</v>
      </c>
      <c r="Z420" t="s">
        <v>778</v>
      </c>
      <c r="AA420" t="s">
        <v>779</v>
      </c>
      <c r="AB420" t="s">
        <v>77</v>
      </c>
      <c r="AC420" t="s">
        <v>78</v>
      </c>
      <c r="AD420" t="s">
        <v>737</v>
      </c>
      <c r="AG420" t="s">
        <v>780</v>
      </c>
      <c r="AH420">
        <v>0</v>
      </c>
      <c r="AI420">
        <v>198</v>
      </c>
      <c r="AJ420">
        <v>59</v>
      </c>
      <c r="AK420">
        <v>15</v>
      </c>
      <c r="AL420">
        <v>1</v>
      </c>
    </row>
    <row r="421" spans="1:38" x14ac:dyDescent="0.3">
      <c r="A421" t="s">
        <v>732</v>
      </c>
      <c r="B421">
        <v>113683</v>
      </c>
      <c r="C421">
        <v>1</v>
      </c>
      <c r="D421" t="s">
        <v>781</v>
      </c>
      <c r="E421" t="s">
        <v>782</v>
      </c>
      <c r="F421">
        <v>50</v>
      </c>
      <c r="G421">
        <v>20.79</v>
      </c>
      <c r="H421">
        <v>68.73</v>
      </c>
      <c r="I421">
        <v>17.91</v>
      </c>
      <c r="J421">
        <v>59.23</v>
      </c>
      <c r="K421">
        <v>10</v>
      </c>
      <c r="T421">
        <v>3</v>
      </c>
      <c r="U421">
        <v>2</v>
      </c>
      <c r="V421" t="s">
        <v>83</v>
      </c>
      <c r="W421">
        <v>68</v>
      </c>
      <c r="X421">
        <v>12</v>
      </c>
      <c r="Y421">
        <v>12</v>
      </c>
      <c r="Z421" t="s">
        <v>783</v>
      </c>
      <c r="AA421" t="s">
        <v>784</v>
      </c>
      <c r="AB421" t="s">
        <v>77</v>
      </c>
      <c r="AC421" t="s">
        <v>78</v>
      </c>
      <c r="AD421" t="s">
        <v>737</v>
      </c>
      <c r="AG421" t="s">
        <v>785</v>
      </c>
      <c r="AH421">
        <v>0</v>
      </c>
      <c r="AI421">
        <v>474</v>
      </c>
      <c r="AJ421">
        <v>52</v>
      </c>
      <c r="AK421">
        <v>50</v>
      </c>
      <c r="AL421">
        <v>1</v>
      </c>
    </row>
    <row r="422" spans="1:38" x14ac:dyDescent="0.3">
      <c r="A422" t="s">
        <v>732</v>
      </c>
      <c r="B422">
        <v>113683</v>
      </c>
      <c r="C422">
        <v>2</v>
      </c>
      <c r="D422" t="s">
        <v>781</v>
      </c>
      <c r="E422" t="s">
        <v>782</v>
      </c>
      <c r="F422">
        <v>50</v>
      </c>
      <c r="G422">
        <v>24.09</v>
      </c>
      <c r="H422">
        <v>79.66</v>
      </c>
      <c r="I422">
        <v>20.76</v>
      </c>
      <c r="J422">
        <v>68.650000000000006</v>
      </c>
      <c r="K422">
        <v>10</v>
      </c>
      <c r="T422">
        <v>3</v>
      </c>
      <c r="U422">
        <v>2</v>
      </c>
      <c r="V422" t="s">
        <v>83</v>
      </c>
      <c r="W422" t="s">
        <v>134</v>
      </c>
      <c r="X422">
        <v>12</v>
      </c>
      <c r="Y422">
        <v>12</v>
      </c>
      <c r="Z422" t="s">
        <v>783</v>
      </c>
      <c r="AA422" t="s">
        <v>784</v>
      </c>
      <c r="AB422" t="s">
        <v>77</v>
      </c>
      <c r="AC422" t="s">
        <v>78</v>
      </c>
      <c r="AD422" t="s">
        <v>737</v>
      </c>
      <c r="AG422" t="s">
        <v>785</v>
      </c>
      <c r="AH422">
        <v>0</v>
      </c>
      <c r="AI422">
        <v>474</v>
      </c>
      <c r="AJ422">
        <v>52</v>
      </c>
      <c r="AK422">
        <v>50</v>
      </c>
      <c r="AL422">
        <v>1</v>
      </c>
    </row>
    <row r="423" spans="1:38" x14ac:dyDescent="0.3">
      <c r="A423" t="s">
        <v>732</v>
      </c>
      <c r="B423">
        <v>113683</v>
      </c>
      <c r="C423">
        <v>3</v>
      </c>
      <c r="D423" t="s">
        <v>781</v>
      </c>
      <c r="E423" t="s">
        <v>782</v>
      </c>
      <c r="F423">
        <v>50</v>
      </c>
      <c r="G423">
        <v>24.21</v>
      </c>
      <c r="H423">
        <v>80.040000000000006</v>
      </c>
      <c r="I423">
        <v>20.86</v>
      </c>
      <c r="J423">
        <v>68.98</v>
      </c>
      <c r="K423">
        <v>10</v>
      </c>
      <c r="T423">
        <v>3</v>
      </c>
      <c r="U423">
        <v>2</v>
      </c>
      <c r="V423" t="s">
        <v>83</v>
      </c>
      <c r="W423" t="s">
        <v>786</v>
      </c>
      <c r="X423">
        <v>12</v>
      </c>
      <c r="Y423">
        <v>12</v>
      </c>
      <c r="Z423" t="s">
        <v>783</v>
      </c>
      <c r="AA423" t="s">
        <v>784</v>
      </c>
      <c r="AB423" t="s">
        <v>77</v>
      </c>
      <c r="AC423" t="s">
        <v>78</v>
      </c>
      <c r="AD423" t="s">
        <v>737</v>
      </c>
      <c r="AG423" t="s">
        <v>785</v>
      </c>
      <c r="AH423">
        <v>0</v>
      </c>
      <c r="AI423">
        <v>474</v>
      </c>
      <c r="AJ423">
        <v>52</v>
      </c>
      <c r="AK423">
        <v>50</v>
      </c>
      <c r="AL423">
        <v>1</v>
      </c>
    </row>
    <row r="424" spans="1:38" x14ac:dyDescent="0.3">
      <c r="A424" t="s">
        <v>732</v>
      </c>
      <c r="B424">
        <v>113683</v>
      </c>
      <c r="C424">
        <v>4</v>
      </c>
      <c r="D424" t="s">
        <v>781</v>
      </c>
      <c r="E424" t="s">
        <v>782</v>
      </c>
      <c r="F424">
        <v>50</v>
      </c>
      <c r="G424">
        <v>24.82</v>
      </c>
      <c r="H424">
        <v>82.05</v>
      </c>
      <c r="I424">
        <v>21.38</v>
      </c>
      <c r="J424">
        <v>70.709999999999994</v>
      </c>
      <c r="K424">
        <v>10</v>
      </c>
      <c r="T424">
        <v>3</v>
      </c>
      <c r="U424">
        <v>2</v>
      </c>
      <c r="V424" t="s">
        <v>83</v>
      </c>
      <c r="W424" t="s">
        <v>395</v>
      </c>
      <c r="X424">
        <v>12</v>
      </c>
      <c r="Y424">
        <v>12</v>
      </c>
      <c r="Z424" t="s">
        <v>783</v>
      </c>
      <c r="AA424" t="s">
        <v>784</v>
      </c>
      <c r="AB424" t="s">
        <v>77</v>
      </c>
      <c r="AC424" t="s">
        <v>78</v>
      </c>
      <c r="AD424" t="s">
        <v>737</v>
      </c>
      <c r="AG424" t="s">
        <v>785</v>
      </c>
      <c r="AH424">
        <v>0</v>
      </c>
      <c r="AI424">
        <v>474</v>
      </c>
      <c r="AJ424">
        <v>52</v>
      </c>
      <c r="AK424">
        <v>50</v>
      </c>
      <c r="AL424">
        <v>1</v>
      </c>
    </row>
    <row r="425" spans="1:38" x14ac:dyDescent="0.3">
      <c r="A425" t="s">
        <v>732</v>
      </c>
      <c r="B425">
        <v>113683</v>
      </c>
      <c r="C425">
        <v>5</v>
      </c>
      <c r="D425" t="s">
        <v>781</v>
      </c>
      <c r="E425" t="s">
        <v>782</v>
      </c>
      <c r="F425">
        <v>50</v>
      </c>
      <c r="G425">
        <v>25.35</v>
      </c>
      <c r="H425">
        <v>83.83</v>
      </c>
      <c r="I425">
        <v>21.85</v>
      </c>
      <c r="J425">
        <v>72.239999999999995</v>
      </c>
      <c r="K425">
        <v>10</v>
      </c>
      <c r="T425">
        <v>3</v>
      </c>
      <c r="U425">
        <v>2</v>
      </c>
      <c r="V425" t="s">
        <v>83</v>
      </c>
      <c r="W425" t="s">
        <v>399</v>
      </c>
      <c r="X425">
        <v>12</v>
      </c>
      <c r="Y425">
        <v>12</v>
      </c>
      <c r="Z425" t="s">
        <v>783</v>
      </c>
      <c r="AA425" t="s">
        <v>784</v>
      </c>
      <c r="AB425" t="s">
        <v>77</v>
      </c>
      <c r="AC425" t="s">
        <v>78</v>
      </c>
      <c r="AD425" t="s">
        <v>737</v>
      </c>
      <c r="AG425" t="s">
        <v>785</v>
      </c>
      <c r="AH425">
        <v>0</v>
      </c>
      <c r="AI425">
        <v>474</v>
      </c>
      <c r="AJ425">
        <v>52</v>
      </c>
      <c r="AK425">
        <v>50</v>
      </c>
      <c r="AL425">
        <v>1</v>
      </c>
    </row>
    <row r="426" spans="1:38" x14ac:dyDescent="0.3">
      <c r="A426" t="s">
        <v>732</v>
      </c>
      <c r="B426">
        <v>3994</v>
      </c>
      <c r="C426">
        <v>1</v>
      </c>
      <c r="D426" t="s">
        <v>787</v>
      </c>
      <c r="E426" t="s">
        <v>788</v>
      </c>
      <c r="F426">
        <v>24</v>
      </c>
      <c r="G426">
        <v>19.36</v>
      </c>
      <c r="H426">
        <v>64</v>
      </c>
      <c r="I426">
        <v>15.02</v>
      </c>
      <c r="J426">
        <v>49.68</v>
      </c>
      <c r="K426">
        <v>18</v>
      </c>
      <c r="T426">
        <v>3</v>
      </c>
      <c r="U426">
        <v>1</v>
      </c>
      <c r="V426" t="s">
        <v>74</v>
      </c>
      <c r="W426">
        <v>64</v>
      </c>
      <c r="X426">
        <v>6</v>
      </c>
      <c r="Y426">
        <v>6</v>
      </c>
      <c r="Z426" t="s">
        <v>789</v>
      </c>
      <c r="AA426" t="s">
        <v>790</v>
      </c>
      <c r="AB426" t="s">
        <v>77</v>
      </c>
      <c r="AC426" t="s">
        <v>78</v>
      </c>
      <c r="AD426" t="s">
        <v>737</v>
      </c>
      <c r="AG426" t="s">
        <v>791</v>
      </c>
      <c r="AH426">
        <v>0</v>
      </c>
      <c r="AI426">
        <v>0</v>
      </c>
      <c r="AJ426">
        <v>0</v>
      </c>
      <c r="AK426">
        <v>0</v>
      </c>
      <c r="AL426">
        <v>0</v>
      </c>
    </row>
    <row r="427" spans="1:38" x14ac:dyDescent="0.3">
      <c r="A427" t="s">
        <v>732</v>
      </c>
      <c r="B427">
        <v>3994</v>
      </c>
      <c r="C427">
        <v>2</v>
      </c>
      <c r="D427" t="s">
        <v>787</v>
      </c>
      <c r="E427" t="s">
        <v>788</v>
      </c>
      <c r="F427">
        <v>24</v>
      </c>
      <c r="G427">
        <v>20.5</v>
      </c>
      <c r="H427">
        <v>67.77</v>
      </c>
      <c r="I427">
        <v>16</v>
      </c>
      <c r="J427">
        <v>52.92</v>
      </c>
      <c r="K427">
        <v>6</v>
      </c>
      <c r="T427">
        <v>3</v>
      </c>
      <c r="U427">
        <v>1</v>
      </c>
      <c r="V427" t="s">
        <v>83</v>
      </c>
      <c r="W427">
        <v>67</v>
      </c>
      <c r="X427">
        <v>6</v>
      </c>
      <c r="Y427">
        <v>6</v>
      </c>
      <c r="Z427" t="s">
        <v>789</v>
      </c>
      <c r="AA427" t="s">
        <v>790</v>
      </c>
      <c r="AB427" t="s">
        <v>77</v>
      </c>
      <c r="AC427" t="s">
        <v>78</v>
      </c>
      <c r="AD427" t="s">
        <v>737</v>
      </c>
      <c r="AG427" t="s">
        <v>791</v>
      </c>
      <c r="AH427">
        <v>0</v>
      </c>
      <c r="AI427">
        <v>0</v>
      </c>
      <c r="AJ427">
        <v>0</v>
      </c>
      <c r="AK427">
        <v>0</v>
      </c>
      <c r="AL427">
        <v>0</v>
      </c>
    </row>
    <row r="428" spans="1:38" x14ac:dyDescent="0.3">
      <c r="A428" t="s">
        <v>732</v>
      </c>
      <c r="B428">
        <v>3996</v>
      </c>
      <c r="C428">
        <v>1</v>
      </c>
      <c r="D428" t="s">
        <v>792</v>
      </c>
      <c r="E428" t="s">
        <v>523</v>
      </c>
      <c r="F428">
        <v>84</v>
      </c>
      <c r="G428">
        <v>19.690000000000001</v>
      </c>
      <c r="H428">
        <v>65.12</v>
      </c>
      <c r="I428">
        <v>15.35</v>
      </c>
      <c r="J428">
        <v>50.76</v>
      </c>
      <c r="K428">
        <v>6</v>
      </c>
      <c r="T428">
        <v>3</v>
      </c>
      <c r="U428">
        <v>1</v>
      </c>
      <c r="V428" t="s">
        <v>83</v>
      </c>
      <c r="W428" t="s">
        <v>793</v>
      </c>
      <c r="X428">
        <v>6</v>
      </c>
      <c r="Y428">
        <v>6</v>
      </c>
      <c r="Z428" t="s">
        <v>794</v>
      </c>
      <c r="AA428" t="s">
        <v>795</v>
      </c>
      <c r="AB428" t="s">
        <v>77</v>
      </c>
      <c r="AC428" t="s">
        <v>78</v>
      </c>
      <c r="AD428" t="s">
        <v>737</v>
      </c>
      <c r="AG428" t="s">
        <v>796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 x14ac:dyDescent="0.3">
      <c r="A429" t="s">
        <v>732</v>
      </c>
      <c r="B429">
        <v>3996</v>
      </c>
      <c r="C429">
        <v>2</v>
      </c>
      <c r="D429" t="s">
        <v>792</v>
      </c>
      <c r="E429" t="s">
        <v>523</v>
      </c>
      <c r="F429">
        <v>84</v>
      </c>
      <c r="G429">
        <v>20.399999999999999</v>
      </c>
      <c r="H429">
        <v>67.47</v>
      </c>
      <c r="I429">
        <v>15.96</v>
      </c>
      <c r="J429">
        <v>52.77</v>
      </c>
      <c r="K429">
        <v>78</v>
      </c>
      <c r="T429">
        <v>3</v>
      </c>
      <c r="U429">
        <v>1</v>
      </c>
      <c r="V429" t="s">
        <v>83</v>
      </c>
      <c r="W429" t="s">
        <v>267</v>
      </c>
      <c r="X429">
        <v>6</v>
      </c>
      <c r="Y429">
        <v>6</v>
      </c>
      <c r="Z429" t="s">
        <v>794</v>
      </c>
      <c r="AA429" t="s">
        <v>795</v>
      </c>
      <c r="AB429" t="s">
        <v>77</v>
      </c>
      <c r="AC429" t="s">
        <v>78</v>
      </c>
      <c r="AD429" t="s">
        <v>737</v>
      </c>
      <c r="AG429" t="s">
        <v>796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 x14ac:dyDescent="0.3">
      <c r="A430" t="s">
        <v>732</v>
      </c>
      <c r="B430">
        <v>117906</v>
      </c>
      <c r="C430">
        <v>1</v>
      </c>
      <c r="D430" t="s">
        <v>797</v>
      </c>
      <c r="E430" t="s">
        <v>798</v>
      </c>
      <c r="F430">
        <v>11</v>
      </c>
      <c r="G430">
        <v>19.98</v>
      </c>
      <c r="H430">
        <v>66.06</v>
      </c>
      <c r="I430">
        <v>18.13</v>
      </c>
      <c r="J430">
        <v>59.94</v>
      </c>
      <c r="K430">
        <v>11</v>
      </c>
      <c r="T430">
        <v>3</v>
      </c>
      <c r="U430">
        <v>1</v>
      </c>
      <c r="V430" t="s">
        <v>83</v>
      </c>
      <c r="W430">
        <v>66</v>
      </c>
      <c r="X430">
        <v>6</v>
      </c>
      <c r="Y430">
        <v>6</v>
      </c>
      <c r="Z430" t="s">
        <v>799</v>
      </c>
      <c r="AA430" t="s">
        <v>800</v>
      </c>
      <c r="AB430" t="s">
        <v>77</v>
      </c>
      <c r="AC430" t="s">
        <v>78</v>
      </c>
      <c r="AD430" t="s">
        <v>737</v>
      </c>
      <c r="AG430" t="s">
        <v>801</v>
      </c>
      <c r="AH430">
        <v>0</v>
      </c>
      <c r="AI430">
        <v>239</v>
      </c>
      <c r="AJ430">
        <v>45</v>
      </c>
      <c r="AK430">
        <v>6</v>
      </c>
      <c r="AL430">
        <v>0.55000000000000004</v>
      </c>
    </row>
    <row r="431" spans="1:38" x14ac:dyDescent="0.3">
      <c r="A431" t="s">
        <v>732</v>
      </c>
      <c r="B431">
        <v>4001</v>
      </c>
      <c r="C431">
        <v>1</v>
      </c>
      <c r="D431" t="s">
        <v>409</v>
      </c>
      <c r="E431" t="s">
        <v>802</v>
      </c>
      <c r="F431">
        <v>99</v>
      </c>
      <c r="G431">
        <v>16.48</v>
      </c>
      <c r="H431">
        <v>54.48</v>
      </c>
      <c r="I431">
        <v>12.45</v>
      </c>
      <c r="J431">
        <v>41.16</v>
      </c>
      <c r="K431">
        <v>60</v>
      </c>
      <c r="T431">
        <v>2</v>
      </c>
      <c r="U431">
        <v>1</v>
      </c>
      <c r="V431" t="s">
        <v>83</v>
      </c>
      <c r="W431">
        <v>54</v>
      </c>
      <c r="X431">
        <v>5</v>
      </c>
      <c r="Y431">
        <v>5</v>
      </c>
      <c r="Z431" t="s">
        <v>803</v>
      </c>
      <c r="AA431" t="s">
        <v>804</v>
      </c>
      <c r="AB431" t="s">
        <v>77</v>
      </c>
      <c r="AC431" t="s">
        <v>78</v>
      </c>
      <c r="AD431" t="s">
        <v>737</v>
      </c>
      <c r="AG431" t="s">
        <v>805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732</v>
      </c>
      <c r="B432">
        <v>4001</v>
      </c>
      <c r="C432">
        <v>2</v>
      </c>
      <c r="D432" t="s">
        <v>409</v>
      </c>
      <c r="E432" t="s">
        <v>802</v>
      </c>
      <c r="F432">
        <v>99</v>
      </c>
      <c r="G432">
        <v>17.62</v>
      </c>
      <c r="H432">
        <v>58.26</v>
      </c>
      <c r="I432">
        <v>13.43</v>
      </c>
      <c r="J432">
        <v>44.4</v>
      </c>
      <c r="K432">
        <v>39</v>
      </c>
      <c r="T432">
        <v>2</v>
      </c>
      <c r="U432">
        <v>1</v>
      </c>
      <c r="V432" t="s">
        <v>83</v>
      </c>
      <c r="W432">
        <v>58</v>
      </c>
      <c r="X432">
        <v>5</v>
      </c>
      <c r="Y432">
        <v>5</v>
      </c>
      <c r="Z432" t="s">
        <v>803</v>
      </c>
      <c r="AA432" t="s">
        <v>804</v>
      </c>
      <c r="AB432" t="s">
        <v>77</v>
      </c>
      <c r="AC432" t="s">
        <v>78</v>
      </c>
      <c r="AD432" t="s">
        <v>737</v>
      </c>
      <c r="AG432" t="s">
        <v>805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732</v>
      </c>
      <c r="B433">
        <v>13863</v>
      </c>
      <c r="C433">
        <v>1</v>
      </c>
      <c r="D433" t="s">
        <v>806</v>
      </c>
      <c r="E433" t="s">
        <v>807</v>
      </c>
      <c r="F433">
        <v>369</v>
      </c>
      <c r="G433">
        <v>24.11</v>
      </c>
      <c r="H433">
        <v>79.73</v>
      </c>
      <c r="I433">
        <v>18.07</v>
      </c>
      <c r="J433">
        <v>59.75</v>
      </c>
      <c r="K433">
        <v>105</v>
      </c>
      <c r="T433">
        <v>3</v>
      </c>
      <c r="U433">
        <v>2</v>
      </c>
      <c r="V433" t="s">
        <v>83</v>
      </c>
      <c r="W433" t="s">
        <v>138</v>
      </c>
      <c r="X433">
        <v>15</v>
      </c>
      <c r="Y433">
        <v>9</v>
      </c>
      <c r="Z433" t="s">
        <v>808</v>
      </c>
      <c r="AA433" t="s">
        <v>809</v>
      </c>
      <c r="AB433" t="s">
        <v>77</v>
      </c>
      <c r="AC433" t="s">
        <v>78</v>
      </c>
      <c r="AD433" t="s">
        <v>737</v>
      </c>
      <c r="AG433" t="s">
        <v>810</v>
      </c>
      <c r="AH433">
        <v>0</v>
      </c>
      <c r="AI433">
        <v>244</v>
      </c>
      <c r="AJ433">
        <v>22</v>
      </c>
      <c r="AK433">
        <v>385</v>
      </c>
      <c r="AL433">
        <v>1.04</v>
      </c>
    </row>
    <row r="434" spans="1:38" x14ac:dyDescent="0.3">
      <c r="A434" t="s">
        <v>732</v>
      </c>
      <c r="B434">
        <v>13863</v>
      </c>
      <c r="C434">
        <v>2</v>
      </c>
      <c r="D434" t="s">
        <v>806</v>
      </c>
      <c r="E434" t="s">
        <v>807</v>
      </c>
      <c r="F434">
        <v>369</v>
      </c>
      <c r="G434">
        <v>24.48</v>
      </c>
      <c r="H434">
        <v>80.95</v>
      </c>
      <c r="I434">
        <v>18.14</v>
      </c>
      <c r="J434">
        <v>59.97</v>
      </c>
      <c r="K434">
        <v>15</v>
      </c>
      <c r="T434">
        <v>3</v>
      </c>
      <c r="U434">
        <v>2</v>
      </c>
      <c r="V434" t="s">
        <v>83</v>
      </c>
      <c r="W434" t="s">
        <v>482</v>
      </c>
      <c r="X434">
        <v>15</v>
      </c>
      <c r="Y434">
        <v>9</v>
      </c>
      <c r="Z434" t="s">
        <v>808</v>
      </c>
      <c r="AA434" t="s">
        <v>809</v>
      </c>
      <c r="AB434" t="s">
        <v>77</v>
      </c>
      <c r="AC434" t="s">
        <v>78</v>
      </c>
      <c r="AD434" t="s">
        <v>737</v>
      </c>
      <c r="AG434" t="s">
        <v>810</v>
      </c>
      <c r="AH434">
        <v>0</v>
      </c>
      <c r="AI434">
        <v>244</v>
      </c>
      <c r="AJ434">
        <v>22</v>
      </c>
      <c r="AK434">
        <v>385</v>
      </c>
      <c r="AL434">
        <v>1.04</v>
      </c>
    </row>
    <row r="435" spans="1:38" x14ac:dyDescent="0.3">
      <c r="A435" t="s">
        <v>732</v>
      </c>
      <c r="B435">
        <v>13863</v>
      </c>
      <c r="C435">
        <v>3</v>
      </c>
      <c r="D435" t="s">
        <v>806</v>
      </c>
      <c r="E435" t="s">
        <v>807</v>
      </c>
      <c r="F435">
        <v>369</v>
      </c>
      <c r="G435">
        <v>32.22</v>
      </c>
      <c r="H435">
        <v>106.52</v>
      </c>
      <c r="I435">
        <v>25.67</v>
      </c>
      <c r="J435">
        <v>84.87</v>
      </c>
      <c r="K435">
        <v>189</v>
      </c>
      <c r="T435">
        <v>3</v>
      </c>
      <c r="U435">
        <v>2</v>
      </c>
      <c r="V435" t="s">
        <v>83</v>
      </c>
      <c r="W435">
        <v>106</v>
      </c>
      <c r="X435">
        <v>15</v>
      </c>
      <c r="Y435">
        <v>9</v>
      </c>
      <c r="Z435" t="s">
        <v>808</v>
      </c>
      <c r="AA435" t="s">
        <v>809</v>
      </c>
      <c r="AB435" t="s">
        <v>77</v>
      </c>
      <c r="AC435" t="s">
        <v>78</v>
      </c>
      <c r="AD435" t="s">
        <v>737</v>
      </c>
      <c r="AG435" t="s">
        <v>810</v>
      </c>
      <c r="AH435">
        <v>0</v>
      </c>
      <c r="AI435">
        <v>244</v>
      </c>
      <c r="AJ435">
        <v>22</v>
      </c>
      <c r="AK435">
        <v>385</v>
      </c>
      <c r="AL435">
        <v>1.04</v>
      </c>
    </row>
    <row r="436" spans="1:38" x14ac:dyDescent="0.3">
      <c r="A436" t="s">
        <v>732</v>
      </c>
      <c r="B436">
        <v>13863</v>
      </c>
      <c r="C436">
        <v>4</v>
      </c>
      <c r="D436" t="s">
        <v>806</v>
      </c>
      <c r="E436" t="s">
        <v>807</v>
      </c>
      <c r="F436">
        <v>369</v>
      </c>
      <c r="G436">
        <v>45.32</v>
      </c>
      <c r="H436">
        <v>149.83000000000001</v>
      </c>
      <c r="I436">
        <v>36.03</v>
      </c>
      <c r="J436">
        <v>119.13</v>
      </c>
      <c r="K436">
        <v>60</v>
      </c>
      <c r="T436">
        <v>4</v>
      </c>
      <c r="U436">
        <v>2</v>
      </c>
      <c r="V436" t="s">
        <v>83</v>
      </c>
      <c r="W436">
        <v>149</v>
      </c>
      <c r="X436">
        <v>15</v>
      </c>
      <c r="Y436">
        <v>9</v>
      </c>
      <c r="Z436" t="s">
        <v>808</v>
      </c>
      <c r="AA436" t="s">
        <v>809</v>
      </c>
      <c r="AB436" t="s">
        <v>77</v>
      </c>
      <c r="AC436" t="s">
        <v>78</v>
      </c>
      <c r="AD436" t="s">
        <v>737</v>
      </c>
      <c r="AG436" t="s">
        <v>810</v>
      </c>
      <c r="AH436">
        <v>0</v>
      </c>
      <c r="AI436">
        <v>244</v>
      </c>
      <c r="AJ436">
        <v>22</v>
      </c>
      <c r="AK436">
        <v>385</v>
      </c>
      <c r="AL436">
        <v>1.04</v>
      </c>
    </row>
    <row r="437" spans="1:38" x14ac:dyDescent="0.3">
      <c r="A437" t="s">
        <v>732</v>
      </c>
      <c r="B437">
        <v>3997</v>
      </c>
      <c r="C437">
        <v>1</v>
      </c>
      <c r="D437" t="s">
        <v>811</v>
      </c>
      <c r="E437" t="s">
        <v>812</v>
      </c>
      <c r="F437">
        <v>90</v>
      </c>
      <c r="G437">
        <v>18.71</v>
      </c>
      <c r="H437">
        <v>61.88</v>
      </c>
      <c r="I437">
        <v>13.85</v>
      </c>
      <c r="J437">
        <v>45.81</v>
      </c>
      <c r="K437">
        <v>90</v>
      </c>
      <c r="T437">
        <v>2</v>
      </c>
      <c r="U437">
        <v>1</v>
      </c>
      <c r="V437" t="s">
        <v>83</v>
      </c>
      <c r="W437">
        <v>61</v>
      </c>
      <c r="X437">
        <v>5</v>
      </c>
      <c r="Y437">
        <v>5</v>
      </c>
      <c r="Z437" t="s">
        <v>813</v>
      </c>
      <c r="AA437" t="s">
        <v>814</v>
      </c>
      <c r="AB437" t="s">
        <v>77</v>
      </c>
      <c r="AC437" t="s">
        <v>78</v>
      </c>
      <c r="AD437" t="s">
        <v>737</v>
      </c>
      <c r="AG437" t="s">
        <v>815</v>
      </c>
      <c r="AH437">
        <v>0</v>
      </c>
      <c r="AI437">
        <v>0</v>
      </c>
      <c r="AJ437">
        <v>0</v>
      </c>
      <c r="AK437">
        <v>0</v>
      </c>
      <c r="AL437">
        <v>0</v>
      </c>
    </row>
    <row r="438" spans="1:38" x14ac:dyDescent="0.3">
      <c r="A438" t="s">
        <v>732</v>
      </c>
      <c r="B438">
        <v>122194</v>
      </c>
      <c r="C438">
        <v>1</v>
      </c>
      <c r="D438" t="s">
        <v>816</v>
      </c>
      <c r="E438" t="s">
        <v>817</v>
      </c>
      <c r="F438">
        <v>32</v>
      </c>
      <c r="G438">
        <v>16.7</v>
      </c>
      <c r="H438">
        <v>55.21</v>
      </c>
      <c r="I438">
        <v>13</v>
      </c>
      <c r="J438">
        <v>42.98</v>
      </c>
      <c r="K438">
        <v>8</v>
      </c>
      <c r="T438">
        <v>2</v>
      </c>
      <c r="U438">
        <v>1</v>
      </c>
      <c r="V438" t="s">
        <v>83</v>
      </c>
      <c r="W438" t="s">
        <v>434</v>
      </c>
      <c r="X438">
        <v>10</v>
      </c>
      <c r="Y438">
        <v>10</v>
      </c>
      <c r="Z438" t="s">
        <v>818</v>
      </c>
      <c r="AA438" t="s">
        <v>819</v>
      </c>
      <c r="AB438" t="s">
        <v>77</v>
      </c>
      <c r="AC438" t="s">
        <v>78</v>
      </c>
      <c r="AD438" t="s">
        <v>737</v>
      </c>
      <c r="AG438" t="s">
        <v>820</v>
      </c>
      <c r="AH438">
        <v>0</v>
      </c>
      <c r="AI438">
        <v>468</v>
      </c>
      <c r="AJ438">
        <v>66</v>
      </c>
      <c r="AK438">
        <v>21</v>
      </c>
      <c r="AL438">
        <v>0.66</v>
      </c>
    </row>
    <row r="439" spans="1:38" x14ac:dyDescent="0.3">
      <c r="A439" t="s">
        <v>732</v>
      </c>
      <c r="B439">
        <v>122194</v>
      </c>
      <c r="C439">
        <v>2</v>
      </c>
      <c r="D439" t="s">
        <v>816</v>
      </c>
      <c r="E439" t="s">
        <v>817</v>
      </c>
      <c r="F439">
        <v>32</v>
      </c>
      <c r="G439">
        <v>16.87</v>
      </c>
      <c r="H439">
        <v>55.77</v>
      </c>
      <c r="I439">
        <v>13.15</v>
      </c>
      <c r="J439">
        <v>43.5</v>
      </c>
      <c r="K439">
        <v>8</v>
      </c>
      <c r="T439">
        <v>2</v>
      </c>
      <c r="U439">
        <v>1</v>
      </c>
      <c r="V439" t="s">
        <v>83</v>
      </c>
      <c r="W439" t="s">
        <v>435</v>
      </c>
      <c r="X439">
        <v>10</v>
      </c>
      <c r="Y439">
        <v>10</v>
      </c>
      <c r="Z439" t="s">
        <v>818</v>
      </c>
      <c r="AA439" t="s">
        <v>819</v>
      </c>
      <c r="AB439" t="s">
        <v>77</v>
      </c>
      <c r="AC439" t="s">
        <v>78</v>
      </c>
      <c r="AD439" t="s">
        <v>737</v>
      </c>
      <c r="AG439" t="s">
        <v>820</v>
      </c>
      <c r="AH439">
        <v>0</v>
      </c>
      <c r="AI439">
        <v>468</v>
      </c>
      <c r="AJ439">
        <v>66</v>
      </c>
      <c r="AK439">
        <v>21</v>
      </c>
      <c r="AL439">
        <v>0.66</v>
      </c>
    </row>
    <row r="440" spans="1:38" x14ac:dyDescent="0.3">
      <c r="A440" t="s">
        <v>732</v>
      </c>
      <c r="B440">
        <v>122194</v>
      </c>
      <c r="C440">
        <v>3</v>
      </c>
      <c r="D440" t="s">
        <v>816</v>
      </c>
      <c r="E440" t="s">
        <v>817</v>
      </c>
      <c r="F440">
        <v>32</v>
      </c>
      <c r="G440">
        <v>17.14</v>
      </c>
      <c r="H440">
        <v>56.67</v>
      </c>
      <c r="I440">
        <v>13.35</v>
      </c>
      <c r="J440">
        <v>44.16</v>
      </c>
      <c r="K440">
        <v>8</v>
      </c>
      <c r="T440">
        <v>2</v>
      </c>
      <c r="U440">
        <v>1</v>
      </c>
      <c r="V440" t="s">
        <v>83</v>
      </c>
      <c r="W440" t="s">
        <v>821</v>
      </c>
      <c r="X440">
        <v>10</v>
      </c>
      <c r="Y440">
        <v>10</v>
      </c>
      <c r="Z440" t="s">
        <v>818</v>
      </c>
      <c r="AA440" t="s">
        <v>819</v>
      </c>
      <c r="AB440" t="s">
        <v>77</v>
      </c>
      <c r="AC440" t="s">
        <v>78</v>
      </c>
      <c r="AD440" t="s">
        <v>737</v>
      </c>
      <c r="AG440" t="s">
        <v>820</v>
      </c>
      <c r="AH440">
        <v>0</v>
      </c>
      <c r="AI440">
        <v>468</v>
      </c>
      <c r="AJ440">
        <v>66</v>
      </c>
      <c r="AK440">
        <v>21</v>
      </c>
      <c r="AL440">
        <v>0.66</v>
      </c>
    </row>
    <row r="441" spans="1:38" x14ac:dyDescent="0.3">
      <c r="A441" t="s">
        <v>732</v>
      </c>
      <c r="B441">
        <v>122194</v>
      </c>
      <c r="C441">
        <v>4</v>
      </c>
      <c r="D441" t="s">
        <v>816</v>
      </c>
      <c r="E441" t="s">
        <v>817</v>
      </c>
      <c r="F441">
        <v>32</v>
      </c>
      <c r="G441">
        <v>17.809999999999999</v>
      </c>
      <c r="H441">
        <v>58.88</v>
      </c>
      <c r="I441">
        <v>13.82</v>
      </c>
      <c r="J441">
        <v>45.71</v>
      </c>
      <c r="K441">
        <v>8</v>
      </c>
      <c r="T441">
        <v>2</v>
      </c>
      <c r="U441">
        <v>1</v>
      </c>
      <c r="V441" t="s">
        <v>83</v>
      </c>
      <c r="W441">
        <v>58</v>
      </c>
      <c r="X441">
        <v>10</v>
      </c>
      <c r="Y441">
        <v>10</v>
      </c>
      <c r="Z441" t="s">
        <v>818</v>
      </c>
      <c r="AA441" t="s">
        <v>819</v>
      </c>
      <c r="AB441" t="s">
        <v>77</v>
      </c>
      <c r="AC441" t="s">
        <v>78</v>
      </c>
      <c r="AD441" t="s">
        <v>737</v>
      </c>
      <c r="AG441" t="s">
        <v>820</v>
      </c>
      <c r="AH441">
        <v>0</v>
      </c>
      <c r="AI441">
        <v>468</v>
      </c>
      <c r="AJ441">
        <v>66</v>
      </c>
      <c r="AK441">
        <v>21</v>
      </c>
      <c r="AL441">
        <v>0.66</v>
      </c>
    </row>
    <row r="442" spans="1:38" x14ac:dyDescent="0.3">
      <c r="A442" t="s">
        <v>732</v>
      </c>
      <c r="B442">
        <v>3999</v>
      </c>
      <c r="C442">
        <v>1</v>
      </c>
      <c r="D442" t="s">
        <v>822</v>
      </c>
      <c r="E442" t="s">
        <v>823</v>
      </c>
      <c r="F442">
        <v>48</v>
      </c>
      <c r="G442">
        <v>20.62</v>
      </c>
      <c r="H442">
        <v>68.180000000000007</v>
      </c>
      <c r="I442">
        <v>15.38</v>
      </c>
      <c r="J442">
        <v>50.85</v>
      </c>
      <c r="K442">
        <v>48</v>
      </c>
      <c r="T442">
        <v>3</v>
      </c>
      <c r="U442">
        <v>1</v>
      </c>
      <c r="V442" t="s">
        <v>74</v>
      </c>
      <c r="W442">
        <v>68</v>
      </c>
      <c r="X442">
        <v>6</v>
      </c>
      <c r="Y442">
        <v>6</v>
      </c>
      <c r="Z442" t="s">
        <v>824</v>
      </c>
      <c r="AA442" t="s">
        <v>825</v>
      </c>
      <c r="AB442" t="s">
        <v>77</v>
      </c>
      <c r="AC442" t="s">
        <v>78</v>
      </c>
      <c r="AD442" t="s">
        <v>737</v>
      </c>
      <c r="AG442" t="s">
        <v>826</v>
      </c>
      <c r="AH442">
        <v>0</v>
      </c>
      <c r="AI442">
        <v>155</v>
      </c>
      <c r="AJ442">
        <v>28</v>
      </c>
      <c r="AK442">
        <v>26</v>
      </c>
      <c r="AL442">
        <v>0.54</v>
      </c>
    </row>
    <row r="443" spans="1:38" x14ac:dyDescent="0.3">
      <c r="A443" t="s">
        <v>732</v>
      </c>
      <c r="B443">
        <v>17270</v>
      </c>
      <c r="C443">
        <v>1</v>
      </c>
      <c r="D443" t="s">
        <v>532</v>
      </c>
      <c r="E443" t="s">
        <v>827</v>
      </c>
      <c r="F443">
        <v>60</v>
      </c>
      <c r="G443">
        <v>15.68</v>
      </c>
      <c r="H443">
        <v>51.84</v>
      </c>
      <c r="I443">
        <v>11.43</v>
      </c>
      <c r="J443">
        <v>37.799999999999997</v>
      </c>
      <c r="K443">
        <v>60</v>
      </c>
      <c r="T443">
        <v>2</v>
      </c>
      <c r="U443">
        <v>1</v>
      </c>
      <c r="V443" t="s">
        <v>83</v>
      </c>
      <c r="W443">
        <v>51</v>
      </c>
      <c r="X443">
        <v>5</v>
      </c>
      <c r="Y443">
        <v>5</v>
      </c>
      <c r="Z443" t="s">
        <v>828</v>
      </c>
      <c r="AA443" t="s">
        <v>829</v>
      </c>
      <c r="AB443" t="s">
        <v>77</v>
      </c>
      <c r="AC443" t="s">
        <v>78</v>
      </c>
      <c r="AD443" t="s">
        <v>737</v>
      </c>
      <c r="AG443" t="s">
        <v>830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732</v>
      </c>
      <c r="B444">
        <v>110170</v>
      </c>
      <c r="C444">
        <v>1</v>
      </c>
      <c r="D444" t="s">
        <v>831</v>
      </c>
      <c r="E444" t="s">
        <v>832</v>
      </c>
      <c r="F444">
        <v>18</v>
      </c>
      <c r="G444">
        <v>23.05</v>
      </c>
      <c r="H444">
        <v>76.23</v>
      </c>
      <c r="I444">
        <v>20.36</v>
      </c>
      <c r="J444">
        <v>67.33</v>
      </c>
      <c r="K444">
        <v>4</v>
      </c>
      <c r="T444">
        <v>3</v>
      </c>
      <c r="U444">
        <v>2</v>
      </c>
      <c r="V444" t="s">
        <v>83</v>
      </c>
      <c r="W444">
        <v>76</v>
      </c>
      <c r="X444">
        <v>6</v>
      </c>
      <c r="Y444">
        <v>5</v>
      </c>
      <c r="Z444" t="s">
        <v>833</v>
      </c>
      <c r="AA444" t="s">
        <v>834</v>
      </c>
      <c r="AB444" t="s">
        <v>77</v>
      </c>
      <c r="AC444" t="s">
        <v>78</v>
      </c>
      <c r="AD444" t="s">
        <v>737</v>
      </c>
      <c r="AG444" t="s">
        <v>835</v>
      </c>
      <c r="AH444">
        <v>0</v>
      </c>
      <c r="AI444">
        <v>313</v>
      </c>
      <c r="AJ444">
        <v>74</v>
      </c>
      <c r="AK444">
        <v>16</v>
      </c>
      <c r="AL444">
        <v>0.89</v>
      </c>
    </row>
    <row r="445" spans="1:38" x14ac:dyDescent="0.3">
      <c r="A445" t="s">
        <v>732</v>
      </c>
      <c r="B445">
        <v>110170</v>
      </c>
      <c r="C445">
        <v>2</v>
      </c>
      <c r="D445" t="s">
        <v>831</v>
      </c>
      <c r="E445" t="s">
        <v>832</v>
      </c>
      <c r="F445">
        <v>18</v>
      </c>
      <c r="G445">
        <v>24.61</v>
      </c>
      <c r="H445">
        <v>81.36</v>
      </c>
      <c r="I445">
        <v>21.73</v>
      </c>
      <c r="J445">
        <v>71.86</v>
      </c>
      <c r="K445">
        <v>4</v>
      </c>
      <c r="T445">
        <v>3</v>
      </c>
      <c r="U445">
        <v>2</v>
      </c>
      <c r="V445" t="s">
        <v>83</v>
      </c>
      <c r="W445" t="s">
        <v>483</v>
      </c>
      <c r="X445">
        <v>6</v>
      </c>
      <c r="Y445">
        <v>5</v>
      </c>
      <c r="Z445" t="s">
        <v>833</v>
      </c>
      <c r="AA445" t="s">
        <v>834</v>
      </c>
      <c r="AB445" t="s">
        <v>77</v>
      </c>
      <c r="AC445" t="s">
        <v>78</v>
      </c>
      <c r="AD445" t="s">
        <v>737</v>
      </c>
      <c r="AG445" t="s">
        <v>835</v>
      </c>
      <c r="AH445">
        <v>0</v>
      </c>
      <c r="AI445">
        <v>313</v>
      </c>
      <c r="AJ445">
        <v>74</v>
      </c>
      <c r="AK445">
        <v>16</v>
      </c>
      <c r="AL445">
        <v>0.89</v>
      </c>
    </row>
    <row r="446" spans="1:38" x14ac:dyDescent="0.3">
      <c r="A446" t="s">
        <v>732</v>
      </c>
      <c r="B446">
        <v>110170</v>
      </c>
      <c r="C446">
        <v>3</v>
      </c>
      <c r="D446" t="s">
        <v>831</v>
      </c>
      <c r="E446" t="s">
        <v>832</v>
      </c>
      <c r="F446">
        <v>18</v>
      </c>
      <c r="G446">
        <v>24.59</v>
      </c>
      <c r="H446">
        <v>81.3</v>
      </c>
      <c r="I446">
        <v>21.53</v>
      </c>
      <c r="J446">
        <v>71.2</v>
      </c>
      <c r="K446">
        <v>1</v>
      </c>
      <c r="T446">
        <v>3</v>
      </c>
      <c r="U446">
        <v>2</v>
      </c>
      <c r="V446" t="s">
        <v>83</v>
      </c>
      <c r="W446" t="s">
        <v>723</v>
      </c>
      <c r="X446">
        <v>6</v>
      </c>
      <c r="Y446">
        <v>5</v>
      </c>
      <c r="Z446" t="s">
        <v>833</v>
      </c>
      <c r="AA446" t="s">
        <v>834</v>
      </c>
      <c r="AB446" t="s">
        <v>77</v>
      </c>
      <c r="AC446" t="s">
        <v>78</v>
      </c>
      <c r="AD446" t="s">
        <v>737</v>
      </c>
      <c r="AG446" t="s">
        <v>835</v>
      </c>
      <c r="AH446">
        <v>0</v>
      </c>
      <c r="AI446">
        <v>313</v>
      </c>
      <c r="AJ446">
        <v>74</v>
      </c>
      <c r="AK446">
        <v>16</v>
      </c>
      <c r="AL446">
        <v>0.89</v>
      </c>
    </row>
    <row r="447" spans="1:38" x14ac:dyDescent="0.3">
      <c r="A447" t="s">
        <v>732</v>
      </c>
      <c r="B447">
        <v>110170</v>
      </c>
      <c r="C447">
        <v>4</v>
      </c>
      <c r="D447" t="s">
        <v>831</v>
      </c>
      <c r="E447" t="s">
        <v>832</v>
      </c>
      <c r="F447">
        <v>18</v>
      </c>
      <c r="G447">
        <v>25.33</v>
      </c>
      <c r="H447">
        <v>83.74</v>
      </c>
      <c r="I447">
        <v>22.18</v>
      </c>
      <c r="J447">
        <v>73.34</v>
      </c>
      <c r="K447">
        <v>1</v>
      </c>
      <c r="T447">
        <v>3</v>
      </c>
      <c r="U447">
        <v>2</v>
      </c>
      <c r="V447" t="s">
        <v>83</v>
      </c>
      <c r="W447" t="s">
        <v>399</v>
      </c>
      <c r="X447">
        <v>6</v>
      </c>
      <c r="Y447">
        <v>5</v>
      </c>
      <c r="Z447" t="s">
        <v>833</v>
      </c>
      <c r="AA447" t="s">
        <v>834</v>
      </c>
      <c r="AB447" t="s">
        <v>77</v>
      </c>
      <c r="AC447" t="s">
        <v>78</v>
      </c>
      <c r="AD447" t="s">
        <v>737</v>
      </c>
      <c r="AG447" t="s">
        <v>835</v>
      </c>
      <c r="AH447">
        <v>0</v>
      </c>
      <c r="AI447">
        <v>313</v>
      </c>
      <c r="AJ447">
        <v>74</v>
      </c>
      <c r="AK447">
        <v>16</v>
      </c>
      <c r="AL447">
        <v>0.89</v>
      </c>
    </row>
    <row r="448" spans="1:38" x14ac:dyDescent="0.3">
      <c r="A448" t="s">
        <v>732</v>
      </c>
      <c r="B448">
        <v>110170</v>
      </c>
      <c r="C448">
        <v>5</v>
      </c>
      <c r="D448" t="s">
        <v>831</v>
      </c>
      <c r="E448" t="s">
        <v>832</v>
      </c>
      <c r="F448">
        <v>18</v>
      </c>
      <c r="G448">
        <v>25.57</v>
      </c>
      <c r="H448">
        <v>84.56</v>
      </c>
      <c r="I448">
        <v>22.4</v>
      </c>
      <c r="J448">
        <v>74.05</v>
      </c>
      <c r="K448">
        <v>4</v>
      </c>
      <c r="T448">
        <v>3</v>
      </c>
      <c r="U448">
        <v>2</v>
      </c>
      <c r="V448" t="s">
        <v>83</v>
      </c>
      <c r="W448" t="s">
        <v>836</v>
      </c>
      <c r="X448">
        <v>6</v>
      </c>
      <c r="Y448">
        <v>5</v>
      </c>
      <c r="Z448" t="s">
        <v>833</v>
      </c>
      <c r="AA448" t="s">
        <v>834</v>
      </c>
      <c r="AB448" t="s">
        <v>77</v>
      </c>
      <c r="AC448" t="s">
        <v>78</v>
      </c>
      <c r="AD448" t="s">
        <v>737</v>
      </c>
      <c r="AG448" t="s">
        <v>835</v>
      </c>
      <c r="AH448">
        <v>0</v>
      </c>
      <c r="AI448">
        <v>313</v>
      </c>
      <c r="AJ448">
        <v>74</v>
      </c>
      <c r="AK448">
        <v>16</v>
      </c>
      <c r="AL448">
        <v>0.89</v>
      </c>
    </row>
    <row r="449" spans="1:38" x14ac:dyDescent="0.3">
      <c r="A449" t="s">
        <v>732</v>
      </c>
      <c r="B449">
        <v>110170</v>
      </c>
      <c r="C449">
        <v>6</v>
      </c>
      <c r="D449" t="s">
        <v>831</v>
      </c>
      <c r="E449" t="s">
        <v>832</v>
      </c>
      <c r="F449">
        <v>18</v>
      </c>
      <c r="G449">
        <v>25.61</v>
      </c>
      <c r="H449">
        <v>84.67</v>
      </c>
      <c r="I449">
        <v>22.43</v>
      </c>
      <c r="J449">
        <v>74.150000000000006</v>
      </c>
      <c r="K449">
        <v>4</v>
      </c>
      <c r="T449">
        <v>3</v>
      </c>
      <c r="U449">
        <v>2</v>
      </c>
      <c r="V449" t="s">
        <v>83</v>
      </c>
      <c r="W449" t="s">
        <v>837</v>
      </c>
      <c r="X449">
        <v>6</v>
      </c>
      <c r="Y449">
        <v>5</v>
      </c>
      <c r="Z449" t="s">
        <v>833</v>
      </c>
      <c r="AA449" t="s">
        <v>834</v>
      </c>
      <c r="AB449" t="s">
        <v>77</v>
      </c>
      <c r="AC449" t="s">
        <v>78</v>
      </c>
      <c r="AD449" t="s">
        <v>737</v>
      </c>
      <c r="AG449" t="s">
        <v>835</v>
      </c>
      <c r="AH449">
        <v>0</v>
      </c>
      <c r="AI449">
        <v>313</v>
      </c>
      <c r="AJ449">
        <v>74</v>
      </c>
      <c r="AK449">
        <v>16</v>
      </c>
      <c r="AL449">
        <v>0.89</v>
      </c>
    </row>
    <row r="450" spans="1:38" x14ac:dyDescent="0.3">
      <c r="A450" t="s">
        <v>732</v>
      </c>
      <c r="B450">
        <v>110779</v>
      </c>
      <c r="C450">
        <v>1</v>
      </c>
      <c r="D450" t="s">
        <v>838</v>
      </c>
      <c r="E450" t="s">
        <v>839</v>
      </c>
      <c r="F450">
        <v>32</v>
      </c>
      <c r="G450">
        <v>18</v>
      </c>
      <c r="H450">
        <v>59.51</v>
      </c>
      <c r="I450">
        <v>12.76</v>
      </c>
      <c r="J450">
        <v>42.21</v>
      </c>
      <c r="K450">
        <v>12</v>
      </c>
      <c r="T450">
        <v>2</v>
      </c>
      <c r="U450">
        <v>1</v>
      </c>
      <c r="V450" t="s">
        <v>83</v>
      </c>
      <c r="W450" t="s">
        <v>840</v>
      </c>
      <c r="X450">
        <v>4</v>
      </c>
      <c r="Y450">
        <v>4</v>
      </c>
      <c r="Z450" t="s">
        <v>841</v>
      </c>
      <c r="AA450" t="s">
        <v>842</v>
      </c>
      <c r="AB450" t="s">
        <v>77</v>
      </c>
      <c r="AC450" t="s">
        <v>78</v>
      </c>
      <c r="AD450" t="s">
        <v>737</v>
      </c>
      <c r="AG450" t="s">
        <v>843</v>
      </c>
      <c r="AH450">
        <v>0</v>
      </c>
      <c r="AI450">
        <v>109</v>
      </c>
      <c r="AJ450">
        <v>27</v>
      </c>
      <c r="AK450">
        <v>0</v>
      </c>
      <c r="AL450">
        <v>0</v>
      </c>
    </row>
    <row r="451" spans="1:38" x14ac:dyDescent="0.3">
      <c r="A451" t="s">
        <v>732</v>
      </c>
      <c r="B451">
        <v>110779</v>
      </c>
      <c r="C451">
        <v>2</v>
      </c>
      <c r="D451" t="s">
        <v>838</v>
      </c>
      <c r="E451" t="s">
        <v>839</v>
      </c>
      <c r="F451">
        <v>32</v>
      </c>
      <c r="G451">
        <v>18.149999999999999</v>
      </c>
      <c r="H451">
        <v>60</v>
      </c>
      <c r="I451">
        <v>12.88</v>
      </c>
      <c r="J451">
        <v>42.6</v>
      </c>
      <c r="K451">
        <v>4</v>
      </c>
      <c r="T451">
        <v>2</v>
      </c>
      <c r="U451">
        <v>1</v>
      </c>
      <c r="V451" t="s">
        <v>83</v>
      </c>
      <c r="W451" t="s">
        <v>844</v>
      </c>
      <c r="X451">
        <v>4</v>
      </c>
      <c r="Y451">
        <v>4</v>
      </c>
      <c r="Z451" t="s">
        <v>841</v>
      </c>
      <c r="AA451" t="s">
        <v>842</v>
      </c>
      <c r="AB451" t="s">
        <v>77</v>
      </c>
      <c r="AC451" t="s">
        <v>78</v>
      </c>
      <c r="AD451" t="s">
        <v>737</v>
      </c>
      <c r="AG451" t="s">
        <v>843</v>
      </c>
      <c r="AH451">
        <v>0</v>
      </c>
      <c r="AI451">
        <v>109</v>
      </c>
      <c r="AJ451">
        <v>27</v>
      </c>
      <c r="AK451">
        <v>0</v>
      </c>
      <c r="AL451">
        <v>0</v>
      </c>
    </row>
    <row r="452" spans="1:38" x14ac:dyDescent="0.3">
      <c r="A452" t="s">
        <v>732</v>
      </c>
      <c r="B452">
        <v>110779</v>
      </c>
      <c r="C452">
        <v>3</v>
      </c>
      <c r="D452" t="s">
        <v>838</v>
      </c>
      <c r="E452" t="s">
        <v>839</v>
      </c>
      <c r="F452">
        <v>32</v>
      </c>
      <c r="G452">
        <v>18.98</v>
      </c>
      <c r="H452">
        <v>62.77</v>
      </c>
      <c r="I452">
        <v>13.55</v>
      </c>
      <c r="J452">
        <v>44.82</v>
      </c>
      <c r="K452">
        <v>16</v>
      </c>
      <c r="T452">
        <v>2</v>
      </c>
      <c r="U452">
        <v>1</v>
      </c>
      <c r="V452" t="s">
        <v>83</v>
      </c>
      <c r="W452">
        <v>62</v>
      </c>
      <c r="X452">
        <v>4</v>
      </c>
      <c r="Y452">
        <v>4</v>
      </c>
      <c r="Z452" t="s">
        <v>841</v>
      </c>
      <c r="AA452" t="s">
        <v>842</v>
      </c>
      <c r="AB452" t="s">
        <v>77</v>
      </c>
      <c r="AC452" t="s">
        <v>78</v>
      </c>
      <c r="AD452" t="s">
        <v>737</v>
      </c>
      <c r="AG452" t="s">
        <v>843</v>
      </c>
      <c r="AH452">
        <v>0</v>
      </c>
      <c r="AI452">
        <v>109</v>
      </c>
      <c r="AJ452">
        <v>27</v>
      </c>
      <c r="AK452">
        <v>0</v>
      </c>
      <c r="AL452">
        <v>0</v>
      </c>
    </row>
    <row r="453" spans="1:38" x14ac:dyDescent="0.3">
      <c r="A453" t="s">
        <v>732</v>
      </c>
      <c r="B453">
        <v>127532</v>
      </c>
      <c r="C453">
        <v>1</v>
      </c>
      <c r="D453" t="s">
        <v>845</v>
      </c>
      <c r="E453" t="s">
        <v>663</v>
      </c>
      <c r="F453">
        <v>10</v>
      </c>
      <c r="G453">
        <v>17.510000000000002</v>
      </c>
      <c r="H453">
        <v>57.9</v>
      </c>
      <c r="I453">
        <v>15.64</v>
      </c>
      <c r="J453">
        <v>51.71</v>
      </c>
      <c r="K453">
        <v>3</v>
      </c>
      <c r="T453">
        <v>3</v>
      </c>
      <c r="U453">
        <v>2</v>
      </c>
      <c r="V453" t="s">
        <v>83</v>
      </c>
      <c r="W453" t="s">
        <v>846</v>
      </c>
      <c r="X453">
        <v>5</v>
      </c>
      <c r="Y453">
        <v>4</v>
      </c>
      <c r="Z453" t="s">
        <v>847</v>
      </c>
      <c r="AA453" t="s">
        <v>848</v>
      </c>
      <c r="AB453" t="s">
        <v>77</v>
      </c>
      <c r="AC453" t="s">
        <v>78</v>
      </c>
      <c r="AD453" t="s">
        <v>737</v>
      </c>
      <c r="AG453" t="s">
        <v>849</v>
      </c>
      <c r="AH453">
        <v>0</v>
      </c>
      <c r="AI453">
        <v>249</v>
      </c>
      <c r="AJ453">
        <v>34</v>
      </c>
      <c r="AK453">
        <v>10</v>
      </c>
      <c r="AL453">
        <v>1</v>
      </c>
    </row>
    <row r="454" spans="1:38" x14ac:dyDescent="0.3">
      <c r="A454" t="s">
        <v>732</v>
      </c>
      <c r="B454">
        <v>127532</v>
      </c>
      <c r="C454">
        <v>2</v>
      </c>
      <c r="D454" t="s">
        <v>845</v>
      </c>
      <c r="E454" t="s">
        <v>663</v>
      </c>
      <c r="F454">
        <v>10</v>
      </c>
      <c r="G454">
        <v>17.97</v>
      </c>
      <c r="H454">
        <v>59.42</v>
      </c>
      <c r="I454">
        <v>16.05</v>
      </c>
      <c r="J454">
        <v>53.07</v>
      </c>
      <c r="K454">
        <v>4</v>
      </c>
      <c r="T454">
        <v>3</v>
      </c>
      <c r="U454">
        <v>2</v>
      </c>
      <c r="V454" t="s">
        <v>83</v>
      </c>
      <c r="W454" t="s">
        <v>204</v>
      </c>
      <c r="X454">
        <v>5</v>
      </c>
      <c r="Y454">
        <v>4</v>
      </c>
      <c r="Z454" t="s">
        <v>847</v>
      </c>
      <c r="AA454" t="s">
        <v>848</v>
      </c>
      <c r="AB454" t="s">
        <v>77</v>
      </c>
      <c r="AC454" t="s">
        <v>78</v>
      </c>
      <c r="AD454" t="s">
        <v>737</v>
      </c>
      <c r="AG454" t="s">
        <v>849</v>
      </c>
      <c r="AH454">
        <v>0</v>
      </c>
      <c r="AI454">
        <v>249</v>
      </c>
      <c r="AJ454">
        <v>34</v>
      </c>
      <c r="AK454">
        <v>10</v>
      </c>
      <c r="AL454">
        <v>1</v>
      </c>
    </row>
    <row r="455" spans="1:38" x14ac:dyDescent="0.3">
      <c r="A455" t="s">
        <v>732</v>
      </c>
      <c r="B455">
        <v>127532</v>
      </c>
      <c r="C455">
        <v>3</v>
      </c>
      <c r="D455" t="s">
        <v>845</v>
      </c>
      <c r="E455" t="s">
        <v>663</v>
      </c>
      <c r="F455">
        <v>10</v>
      </c>
      <c r="G455">
        <v>18.05</v>
      </c>
      <c r="H455">
        <v>59.69</v>
      </c>
      <c r="I455">
        <v>16.12</v>
      </c>
      <c r="J455">
        <v>53.31</v>
      </c>
      <c r="K455">
        <v>3</v>
      </c>
      <c r="T455">
        <v>3</v>
      </c>
      <c r="U455">
        <v>2</v>
      </c>
      <c r="V455" t="s">
        <v>83</v>
      </c>
      <c r="W455" t="s">
        <v>205</v>
      </c>
      <c r="X455">
        <v>5</v>
      </c>
      <c r="Y455">
        <v>4</v>
      </c>
      <c r="Z455" t="s">
        <v>847</v>
      </c>
      <c r="AA455" t="s">
        <v>848</v>
      </c>
      <c r="AB455" t="s">
        <v>77</v>
      </c>
      <c r="AC455" t="s">
        <v>78</v>
      </c>
      <c r="AD455" t="s">
        <v>737</v>
      </c>
      <c r="AG455" t="s">
        <v>849</v>
      </c>
      <c r="AH455">
        <v>0</v>
      </c>
      <c r="AI455">
        <v>249</v>
      </c>
      <c r="AJ455">
        <v>34</v>
      </c>
      <c r="AK455">
        <v>10</v>
      </c>
      <c r="AL455">
        <v>1</v>
      </c>
    </row>
    <row r="456" spans="1:38" x14ac:dyDescent="0.3">
      <c r="A456" t="s">
        <v>732</v>
      </c>
      <c r="B456">
        <v>3990</v>
      </c>
      <c r="C456">
        <v>1</v>
      </c>
      <c r="D456" t="s">
        <v>850</v>
      </c>
      <c r="E456" t="s">
        <v>851</v>
      </c>
      <c r="F456">
        <v>110</v>
      </c>
      <c r="G456">
        <v>18.420000000000002</v>
      </c>
      <c r="H456">
        <v>60.92</v>
      </c>
      <c r="I456">
        <v>13.94</v>
      </c>
      <c r="J456">
        <v>46.11</v>
      </c>
      <c r="K456">
        <v>60</v>
      </c>
      <c r="T456">
        <v>3</v>
      </c>
      <c r="U456">
        <v>1</v>
      </c>
      <c r="V456" t="s">
        <v>83</v>
      </c>
      <c r="W456">
        <v>60</v>
      </c>
      <c r="X456">
        <v>5</v>
      </c>
      <c r="Y456">
        <v>5</v>
      </c>
      <c r="Z456" t="s">
        <v>852</v>
      </c>
      <c r="AA456" t="s">
        <v>853</v>
      </c>
      <c r="AB456" t="s">
        <v>77</v>
      </c>
      <c r="AC456" t="s">
        <v>78</v>
      </c>
      <c r="AD456" t="s">
        <v>737</v>
      </c>
      <c r="AG456" t="s">
        <v>854</v>
      </c>
      <c r="AH456">
        <v>0</v>
      </c>
      <c r="AI456">
        <v>192</v>
      </c>
      <c r="AJ456">
        <v>38</v>
      </c>
      <c r="AK456">
        <v>0</v>
      </c>
      <c r="AL456">
        <v>0</v>
      </c>
    </row>
    <row r="457" spans="1:38" x14ac:dyDescent="0.3">
      <c r="A457" t="s">
        <v>732</v>
      </c>
      <c r="B457">
        <v>3990</v>
      </c>
      <c r="C457">
        <v>2</v>
      </c>
      <c r="D457" t="s">
        <v>850</v>
      </c>
      <c r="E457" t="s">
        <v>851</v>
      </c>
      <c r="F457">
        <v>110</v>
      </c>
      <c r="G457">
        <v>22.91</v>
      </c>
      <c r="H457">
        <v>75.75</v>
      </c>
      <c r="I457">
        <v>17.64</v>
      </c>
      <c r="J457">
        <v>58.32</v>
      </c>
      <c r="K457">
        <v>4</v>
      </c>
      <c r="T457">
        <v>3</v>
      </c>
      <c r="U457">
        <v>1</v>
      </c>
      <c r="V457" t="s">
        <v>83</v>
      </c>
      <c r="W457">
        <v>75</v>
      </c>
      <c r="X457">
        <v>5</v>
      </c>
      <c r="Y457">
        <v>5</v>
      </c>
      <c r="Z457" t="s">
        <v>852</v>
      </c>
      <c r="AA457" t="s">
        <v>853</v>
      </c>
      <c r="AB457" t="s">
        <v>77</v>
      </c>
      <c r="AC457" t="s">
        <v>78</v>
      </c>
      <c r="AD457" t="s">
        <v>737</v>
      </c>
      <c r="AG457" t="s">
        <v>854</v>
      </c>
      <c r="AH457">
        <v>0</v>
      </c>
      <c r="AI457">
        <v>192</v>
      </c>
      <c r="AJ457">
        <v>38</v>
      </c>
      <c r="AK457">
        <v>0</v>
      </c>
      <c r="AL457">
        <v>0</v>
      </c>
    </row>
    <row r="458" spans="1:38" x14ac:dyDescent="0.3">
      <c r="A458" t="s">
        <v>732</v>
      </c>
      <c r="B458">
        <v>3990</v>
      </c>
      <c r="C458">
        <v>3</v>
      </c>
      <c r="D458" t="s">
        <v>850</v>
      </c>
      <c r="E458" t="s">
        <v>851</v>
      </c>
      <c r="F458">
        <v>110</v>
      </c>
      <c r="G458">
        <v>24.95</v>
      </c>
      <c r="H458">
        <v>82.51</v>
      </c>
      <c r="I458">
        <v>19.399999999999999</v>
      </c>
      <c r="J458">
        <v>64.14</v>
      </c>
      <c r="K458">
        <v>46</v>
      </c>
      <c r="T458">
        <v>3</v>
      </c>
      <c r="U458">
        <v>1</v>
      </c>
      <c r="V458" t="s">
        <v>83</v>
      </c>
      <c r="W458">
        <v>82</v>
      </c>
      <c r="X458">
        <v>5</v>
      </c>
      <c r="Y458">
        <v>5</v>
      </c>
      <c r="Z458" t="s">
        <v>852</v>
      </c>
      <c r="AA458" t="s">
        <v>853</v>
      </c>
      <c r="AB458" t="s">
        <v>77</v>
      </c>
      <c r="AC458" t="s">
        <v>78</v>
      </c>
      <c r="AD458" t="s">
        <v>737</v>
      </c>
      <c r="AG458" t="s">
        <v>854</v>
      </c>
      <c r="AH458">
        <v>0</v>
      </c>
      <c r="AI458">
        <v>192</v>
      </c>
      <c r="AJ458">
        <v>38</v>
      </c>
      <c r="AK458">
        <v>0</v>
      </c>
      <c r="AL458">
        <v>0</v>
      </c>
    </row>
    <row r="459" spans="1:38" x14ac:dyDescent="0.3">
      <c r="A459" t="s">
        <v>732</v>
      </c>
      <c r="B459">
        <v>1856</v>
      </c>
      <c r="C459">
        <v>1</v>
      </c>
      <c r="D459" t="s">
        <v>855</v>
      </c>
      <c r="E459" t="s">
        <v>856</v>
      </c>
      <c r="F459">
        <v>80</v>
      </c>
      <c r="G459">
        <v>18.29</v>
      </c>
      <c r="H459">
        <v>60.48</v>
      </c>
      <c r="I459">
        <v>13.66</v>
      </c>
      <c r="J459">
        <v>45.18</v>
      </c>
      <c r="K459">
        <v>40</v>
      </c>
      <c r="T459">
        <v>2</v>
      </c>
      <c r="U459">
        <v>1</v>
      </c>
      <c r="V459" t="s">
        <v>74</v>
      </c>
      <c r="W459">
        <v>60</v>
      </c>
      <c r="X459">
        <v>5</v>
      </c>
      <c r="Y459">
        <v>5</v>
      </c>
      <c r="Z459" t="s">
        <v>857</v>
      </c>
      <c r="AA459" t="s">
        <v>858</v>
      </c>
      <c r="AB459" t="s">
        <v>77</v>
      </c>
      <c r="AC459" t="s">
        <v>78</v>
      </c>
      <c r="AD459" t="s">
        <v>737</v>
      </c>
      <c r="AG459" t="s">
        <v>859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732</v>
      </c>
      <c r="B460">
        <v>1856</v>
      </c>
      <c r="C460">
        <v>2</v>
      </c>
      <c r="D460" t="s">
        <v>855</v>
      </c>
      <c r="E460" t="s">
        <v>856</v>
      </c>
      <c r="F460">
        <v>80</v>
      </c>
      <c r="G460">
        <v>18.55</v>
      </c>
      <c r="H460">
        <v>61.34</v>
      </c>
      <c r="I460">
        <v>13.88</v>
      </c>
      <c r="J460">
        <v>45.9</v>
      </c>
      <c r="K460">
        <v>40</v>
      </c>
      <c r="T460">
        <v>3</v>
      </c>
      <c r="U460">
        <v>1</v>
      </c>
      <c r="V460" t="s">
        <v>83</v>
      </c>
      <c r="W460">
        <v>61</v>
      </c>
      <c r="X460">
        <v>5</v>
      </c>
      <c r="Y460">
        <v>5</v>
      </c>
      <c r="Z460" t="s">
        <v>857</v>
      </c>
      <c r="AA460" t="s">
        <v>858</v>
      </c>
      <c r="AB460" t="s">
        <v>77</v>
      </c>
      <c r="AC460" t="s">
        <v>78</v>
      </c>
      <c r="AD460" t="s">
        <v>737</v>
      </c>
      <c r="AG460" t="s">
        <v>859</v>
      </c>
      <c r="AH460">
        <v>0</v>
      </c>
      <c r="AI460">
        <v>0</v>
      </c>
      <c r="AJ460">
        <v>0</v>
      </c>
      <c r="AK460">
        <v>0</v>
      </c>
      <c r="AL460">
        <v>0</v>
      </c>
    </row>
    <row r="461" spans="1:38" x14ac:dyDescent="0.3">
      <c r="A461" t="s">
        <v>732</v>
      </c>
      <c r="B461">
        <v>1857</v>
      </c>
      <c r="C461">
        <v>1</v>
      </c>
      <c r="D461" t="s">
        <v>860</v>
      </c>
      <c r="E461" t="s">
        <v>454</v>
      </c>
      <c r="F461">
        <v>216</v>
      </c>
      <c r="G461">
        <v>17.489999999999998</v>
      </c>
      <c r="H461">
        <v>57.85</v>
      </c>
      <c r="I461">
        <v>12.95</v>
      </c>
      <c r="J461">
        <v>42.81</v>
      </c>
      <c r="K461">
        <v>40</v>
      </c>
      <c r="T461">
        <v>2</v>
      </c>
      <c r="U461">
        <v>1</v>
      </c>
      <c r="V461" t="s">
        <v>83</v>
      </c>
      <c r="W461">
        <v>57</v>
      </c>
      <c r="X461">
        <v>20</v>
      </c>
      <c r="Y461">
        <v>12</v>
      </c>
      <c r="Z461" t="s">
        <v>861</v>
      </c>
      <c r="AA461" t="s">
        <v>862</v>
      </c>
      <c r="AB461" t="s">
        <v>77</v>
      </c>
      <c r="AC461" t="s">
        <v>78</v>
      </c>
      <c r="AD461" t="s">
        <v>737</v>
      </c>
      <c r="AG461" t="s">
        <v>863</v>
      </c>
      <c r="AH461">
        <v>0</v>
      </c>
      <c r="AI461">
        <v>353</v>
      </c>
      <c r="AJ461">
        <v>26</v>
      </c>
      <c r="AK461">
        <v>0</v>
      </c>
      <c r="AL461">
        <v>0</v>
      </c>
    </row>
    <row r="462" spans="1:38" x14ac:dyDescent="0.3">
      <c r="A462" t="s">
        <v>732</v>
      </c>
      <c r="B462">
        <v>1857</v>
      </c>
      <c r="C462">
        <v>2</v>
      </c>
      <c r="D462" t="s">
        <v>860</v>
      </c>
      <c r="E462" t="s">
        <v>454</v>
      </c>
      <c r="F462">
        <v>216</v>
      </c>
      <c r="G462">
        <v>22.95</v>
      </c>
      <c r="H462">
        <v>75.88</v>
      </c>
      <c r="I462">
        <v>16.98</v>
      </c>
      <c r="J462">
        <v>56.16</v>
      </c>
      <c r="K462">
        <v>2</v>
      </c>
      <c r="T462">
        <v>3</v>
      </c>
      <c r="U462">
        <v>1</v>
      </c>
      <c r="V462" t="s">
        <v>83</v>
      </c>
      <c r="W462">
        <v>75</v>
      </c>
      <c r="X462">
        <v>20</v>
      </c>
      <c r="Y462">
        <v>12</v>
      </c>
      <c r="Z462" t="s">
        <v>861</v>
      </c>
      <c r="AA462" t="s">
        <v>862</v>
      </c>
      <c r="AB462" t="s">
        <v>77</v>
      </c>
      <c r="AC462" t="s">
        <v>78</v>
      </c>
      <c r="AD462" t="s">
        <v>737</v>
      </c>
      <c r="AG462" t="s">
        <v>863</v>
      </c>
      <c r="AH462">
        <v>0</v>
      </c>
      <c r="AI462">
        <v>353</v>
      </c>
      <c r="AJ462">
        <v>26</v>
      </c>
      <c r="AK462">
        <v>0</v>
      </c>
      <c r="AL462">
        <v>0</v>
      </c>
    </row>
    <row r="463" spans="1:38" x14ac:dyDescent="0.3">
      <c r="A463" t="s">
        <v>732</v>
      </c>
      <c r="B463">
        <v>1857</v>
      </c>
      <c r="C463">
        <v>3</v>
      </c>
      <c r="D463" t="s">
        <v>860</v>
      </c>
      <c r="E463" t="s">
        <v>454</v>
      </c>
      <c r="F463">
        <v>216</v>
      </c>
      <c r="G463">
        <v>24.42</v>
      </c>
      <c r="H463">
        <v>80.739999999999995</v>
      </c>
      <c r="I463">
        <v>18.07</v>
      </c>
      <c r="J463">
        <v>59.76</v>
      </c>
      <c r="K463">
        <v>28</v>
      </c>
      <c r="T463">
        <v>3</v>
      </c>
      <c r="U463">
        <v>1</v>
      </c>
      <c r="V463" t="s">
        <v>83</v>
      </c>
      <c r="W463" t="s">
        <v>786</v>
      </c>
      <c r="X463">
        <v>20</v>
      </c>
      <c r="Y463">
        <v>12</v>
      </c>
      <c r="Z463" t="s">
        <v>861</v>
      </c>
      <c r="AA463" t="s">
        <v>862</v>
      </c>
      <c r="AB463" t="s">
        <v>77</v>
      </c>
      <c r="AC463" t="s">
        <v>78</v>
      </c>
      <c r="AD463" t="s">
        <v>737</v>
      </c>
      <c r="AG463" t="s">
        <v>863</v>
      </c>
      <c r="AH463">
        <v>0</v>
      </c>
      <c r="AI463">
        <v>353</v>
      </c>
      <c r="AJ463">
        <v>26</v>
      </c>
      <c r="AK463">
        <v>0</v>
      </c>
      <c r="AL463">
        <v>0</v>
      </c>
    </row>
    <row r="464" spans="1:38" x14ac:dyDescent="0.3">
      <c r="A464" t="s">
        <v>732</v>
      </c>
      <c r="B464">
        <v>1857</v>
      </c>
      <c r="C464">
        <v>4</v>
      </c>
      <c r="D464" t="s">
        <v>860</v>
      </c>
      <c r="E464" t="s">
        <v>454</v>
      </c>
      <c r="F464">
        <v>216</v>
      </c>
      <c r="G464">
        <v>24.49</v>
      </c>
      <c r="H464">
        <v>80.97</v>
      </c>
      <c r="I464">
        <v>18.12</v>
      </c>
      <c r="J464">
        <v>59.92</v>
      </c>
      <c r="K464">
        <v>26</v>
      </c>
      <c r="T464">
        <v>3</v>
      </c>
      <c r="U464">
        <v>1</v>
      </c>
      <c r="V464" t="s">
        <v>83</v>
      </c>
      <c r="W464" t="s">
        <v>482</v>
      </c>
      <c r="X464">
        <v>20</v>
      </c>
      <c r="Y464">
        <v>12</v>
      </c>
      <c r="Z464" t="s">
        <v>861</v>
      </c>
      <c r="AA464" t="s">
        <v>862</v>
      </c>
      <c r="AB464" t="s">
        <v>77</v>
      </c>
      <c r="AC464" t="s">
        <v>78</v>
      </c>
      <c r="AD464" t="s">
        <v>737</v>
      </c>
      <c r="AG464" t="s">
        <v>863</v>
      </c>
      <c r="AH464">
        <v>0</v>
      </c>
      <c r="AI464">
        <v>353</v>
      </c>
      <c r="AJ464">
        <v>26</v>
      </c>
      <c r="AK464">
        <v>0</v>
      </c>
      <c r="AL464">
        <v>0</v>
      </c>
    </row>
    <row r="465" spans="1:38" x14ac:dyDescent="0.3">
      <c r="A465" t="s">
        <v>732</v>
      </c>
      <c r="B465">
        <v>1857</v>
      </c>
      <c r="C465">
        <v>5</v>
      </c>
      <c r="D465" t="s">
        <v>860</v>
      </c>
      <c r="E465" t="s">
        <v>454</v>
      </c>
      <c r="F465">
        <v>216</v>
      </c>
      <c r="G465">
        <v>29.97</v>
      </c>
      <c r="H465">
        <v>99.09</v>
      </c>
      <c r="I465">
        <v>23.64</v>
      </c>
      <c r="J465">
        <v>78.180000000000007</v>
      </c>
      <c r="K465">
        <v>6</v>
      </c>
      <c r="T465">
        <v>3</v>
      </c>
      <c r="U465">
        <v>2</v>
      </c>
      <c r="V465" t="s">
        <v>83</v>
      </c>
      <c r="W465">
        <v>99</v>
      </c>
      <c r="X465">
        <v>20</v>
      </c>
      <c r="Y465">
        <v>12</v>
      </c>
      <c r="Z465" t="s">
        <v>861</v>
      </c>
      <c r="AA465" t="s">
        <v>862</v>
      </c>
      <c r="AB465" t="s">
        <v>77</v>
      </c>
      <c r="AC465" t="s">
        <v>78</v>
      </c>
      <c r="AD465" t="s">
        <v>737</v>
      </c>
      <c r="AG465" t="s">
        <v>863</v>
      </c>
      <c r="AH465">
        <v>0</v>
      </c>
      <c r="AI465">
        <v>353</v>
      </c>
      <c r="AJ465">
        <v>26</v>
      </c>
      <c r="AK465">
        <v>0</v>
      </c>
      <c r="AL465">
        <v>0</v>
      </c>
    </row>
    <row r="466" spans="1:38" x14ac:dyDescent="0.3">
      <c r="A466" t="s">
        <v>732</v>
      </c>
      <c r="B466">
        <v>1857</v>
      </c>
      <c r="C466">
        <v>6</v>
      </c>
      <c r="D466" t="s">
        <v>860</v>
      </c>
      <c r="E466" t="s">
        <v>454</v>
      </c>
      <c r="F466">
        <v>216</v>
      </c>
      <c r="G466">
        <v>32.56</v>
      </c>
      <c r="H466">
        <v>107.65</v>
      </c>
      <c r="I466">
        <v>25.7</v>
      </c>
      <c r="J466">
        <v>84.96</v>
      </c>
      <c r="K466">
        <v>114</v>
      </c>
      <c r="T466">
        <v>3</v>
      </c>
      <c r="U466">
        <v>2</v>
      </c>
      <c r="V466" t="s">
        <v>83</v>
      </c>
      <c r="W466">
        <v>107</v>
      </c>
      <c r="X466">
        <v>20</v>
      </c>
      <c r="Y466">
        <v>12</v>
      </c>
      <c r="Z466" t="s">
        <v>861</v>
      </c>
      <c r="AA466" t="s">
        <v>862</v>
      </c>
      <c r="AB466" t="s">
        <v>77</v>
      </c>
      <c r="AC466" t="s">
        <v>78</v>
      </c>
      <c r="AD466" t="s">
        <v>737</v>
      </c>
      <c r="AG466" t="s">
        <v>863</v>
      </c>
      <c r="AH466">
        <v>0</v>
      </c>
      <c r="AI466">
        <v>353</v>
      </c>
      <c r="AJ466">
        <v>26</v>
      </c>
      <c r="AK466">
        <v>0</v>
      </c>
      <c r="AL466">
        <v>0</v>
      </c>
    </row>
    <row r="467" spans="1:38" x14ac:dyDescent="0.3">
      <c r="A467" t="s">
        <v>732</v>
      </c>
      <c r="B467">
        <v>119946</v>
      </c>
      <c r="C467">
        <v>1</v>
      </c>
      <c r="D467" t="s">
        <v>864</v>
      </c>
      <c r="E467" t="s">
        <v>865</v>
      </c>
      <c r="F467">
        <v>169</v>
      </c>
      <c r="G467">
        <v>27.49</v>
      </c>
      <c r="H467">
        <v>90.89</v>
      </c>
      <c r="I467">
        <v>21.19</v>
      </c>
      <c r="J467">
        <v>70.05</v>
      </c>
      <c r="K467">
        <v>33</v>
      </c>
      <c r="T467">
        <v>3</v>
      </c>
      <c r="U467">
        <v>2</v>
      </c>
      <c r="V467" t="s">
        <v>83</v>
      </c>
      <c r="W467">
        <v>90</v>
      </c>
      <c r="X467">
        <v>23</v>
      </c>
      <c r="Y467">
        <v>16</v>
      </c>
      <c r="Z467" t="s">
        <v>866</v>
      </c>
      <c r="AA467" t="s">
        <v>867</v>
      </c>
      <c r="AB467" t="s">
        <v>77</v>
      </c>
      <c r="AC467" t="s">
        <v>78</v>
      </c>
      <c r="AD467" t="s">
        <v>737</v>
      </c>
      <c r="AG467" t="s">
        <v>868</v>
      </c>
      <c r="AH467">
        <v>0</v>
      </c>
      <c r="AI467">
        <v>0</v>
      </c>
      <c r="AJ467">
        <v>0</v>
      </c>
      <c r="AK467">
        <v>246</v>
      </c>
      <c r="AL467">
        <v>1.46</v>
      </c>
    </row>
    <row r="468" spans="1:38" x14ac:dyDescent="0.3">
      <c r="A468" t="s">
        <v>732</v>
      </c>
      <c r="B468">
        <v>119946</v>
      </c>
      <c r="C468">
        <v>2</v>
      </c>
      <c r="D468" t="s">
        <v>864</v>
      </c>
      <c r="E468" t="s">
        <v>865</v>
      </c>
      <c r="F468">
        <v>169</v>
      </c>
      <c r="G468">
        <v>30.41</v>
      </c>
      <c r="H468">
        <v>100.55</v>
      </c>
      <c r="I468">
        <v>23.55</v>
      </c>
      <c r="J468">
        <v>77.87</v>
      </c>
      <c r="K468">
        <v>93</v>
      </c>
      <c r="T468">
        <v>3</v>
      </c>
      <c r="U468">
        <v>2</v>
      </c>
      <c r="V468" t="s">
        <v>83</v>
      </c>
      <c r="W468" t="s">
        <v>686</v>
      </c>
      <c r="X468">
        <v>23</v>
      </c>
      <c r="Y468">
        <v>16</v>
      </c>
      <c r="Z468" t="s">
        <v>866</v>
      </c>
      <c r="AA468" t="s">
        <v>867</v>
      </c>
      <c r="AB468" t="s">
        <v>77</v>
      </c>
      <c r="AC468" t="s">
        <v>78</v>
      </c>
      <c r="AD468" t="s">
        <v>737</v>
      </c>
      <c r="AG468" t="s">
        <v>868</v>
      </c>
      <c r="AH468">
        <v>0</v>
      </c>
      <c r="AI468">
        <v>0</v>
      </c>
      <c r="AJ468">
        <v>0</v>
      </c>
      <c r="AK468">
        <v>246</v>
      </c>
      <c r="AL468">
        <v>1.46</v>
      </c>
    </row>
    <row r="469" spans="1:38" x14ac:dyDescent="0.3">
      <c r="A469" t="s">
        <v>732</v>
      </c>
      <c r="B469">
        <v>119946</v>
      </c>
      <c r="C469">
        <v>3</v>
      </c>
      <c r="D469" t="s">
        <v>864</v>
      </c>
      <c r="E469" t="s">
        <v>865</v>
      </c>
      <c r="F469">
        <v>169</v>
      </c>
      <c r="G469">
        <v>30.55</v>
      </c>
      <c r="H469">
        <v>101</v>
      </c>
      <c r="I469">
        <v>23.49</v>
      </c>
      <c r="J469">
        <v>77.67</v>
      </c>
      <c r="K469">
        <v>43</v>
      </c>
      <c r="T469">
        <v>3</v>
      </c>
      <c r="U469">
        <v>2</v>
      </c>
      <c r="V469" t="s">
        <v>83</v>
      </c>
      <c r="W469" t="s">
        <v>869</v>
      </c>
      <c r="X469">
        <v>23</v>
      </c>
      <c r="Y469">
        <v>16</v>
      </c>
      <c r="Z469" t="s">
        <v>866</v>
      </c>
      <c r="AA469" t="s">
        <v>867</v>
      </c>
      <c r="AB469" t="s">
        <v>77</v>
      </c>
      <c r="AC469" t="s">
        <v>78</v>
      </c>
      <c r="AD469" t="s">
        <v>737</v>
      </c>
      <c r="AG469" t="s">
        <v>868</v>
      </c>
      <c r="AH469">
        <v>0</v>
      </c>
      <c r="AI469">
        <v>0</v>
      </c>
      <c r="AJ469">
        <v>0</v>
      </c>
      <c r="AK469">
        <v>246</v>
      </c>
      <c r="AL469">
        <v>1.46</v>
      </c>
    </row>
    <row r="470" spans="1:38" x14ac:dyDescent="0.3">
      <c r="A470" t="s">
        <v>732</v>
      </c>
      <c r="B470">
        <v>112516</v>
      </c>
      <c r="C470">
        <v>1</v>
      </c>
      <c r="D470" t="s">
        <v>870</v>
      </c>
      <c r="E470" t="s">
        <v>871</v>
      </c>
      <c r="F470">
        <v>30</v>
      </c>
      <c r="G470">
        <v>19.14</v>
      </c>
      <c r="H470">
        <v>63.3</v>
      </c>
      <c r="I470">
        <v>14.59</v>
      </c>
      <c r="J470">
        <v>48.24</v>
      </c>
      <c r="K470">
        <v>12</v>
      </c>
      <c r="T470">
        <v>2</v>
      </c>
      <c r="U470">
        <v>1</v>
      </c>
      <c r="V470" t="s">
        <v>74</v>
      </c>
      <c r="W470">
        <v>63</v>
      </c>
      <c r="X470">
        <v>6</v>
      </c>
      <c r="Y470">
        <v>6</v>
      </c>
      <c r="Z470" t="s">
        <v>872</v>
      </c>
      <c r="AA470" t="s">
        <v>873</v>
      </c>
      <c r="AB470" t="s">
        <v>77</v>
      </c>
      <c r="AC470" t="s">
        <v>78</v>
      </c>
      <c r="AD470" t="s">
        <v>737</v>
      </c>
      <c r="AG470" t="s">
        <v>874</v>
      </c>
      <c r="AH470">
        <v>0</v>
      </c>
      <c r="AI470">
        <v>0</v>
      </c>
      <c r="AJ470">
        <v>0</v>
      </c>
      <c r="AK470">
        <v>0</v>
      </c>
      <c r="AL470">
        <v>0</v>
      </c>
    </row>
    <row r="471" spans="1:38" x14ac:dyDescent="0.3">
      <c r="A471" t="s">
        <v>732</v>
      </c>
      <c r="B471">
        <v>112516</v>
      </c>
      <c r="C471">
        <v>2</v>
      </c>
      <c r="D471" t="s">
        <v>870</v>
      </c>
      <c r="E471" t="s">
        <v>871</v>
      </c>
      <c r="F471">
        <v>30</v>
      </c>
      <c r="G471">
        <v>21.72</v>
      </c>
      <c r="H471">
        <v>71.819999999999993</v>
      </c>
      <c r="I471">
        <v>15.13</v>
      </c>
      <c r="J471">
        <v>50.04</v>
      </c>
      <c r="K471">
        <v>6</v>
      </c>
      <c r="T471">
        <v>2</v>
      </c>
      <c r="U471">
        <v>1</v>
      </c>
      <c r="V471" t="s">
        <v>74</v>
      </c>
      <c r="W471">
        <v>71</v>
      </c>
      <c r="X471">
        <v>6</v>
      </c>
      <c r="Y471">
        <v>6</v>
      </c>
      <c r="Z471" t="s">
        <v>872</v>
      </c>
      <c r="AA471" t="s">
        <v>873</v>
      </c>
      <c r="AB471" t="s">
        <v>77</v>
      </c>
      <c r="AC471" t="s">
        <v>78</v>
      </c>
      <c r="AD471" t="s">
        <v>737</v>
      </c>
      <c r="AG471" t="s">
        <v>874</v>
      </c>
      <c r="AH471">
        <v>0</v>
      </c>
      <c r="AI471">
        <v>0</v>
      </c>
      <c r="AJ471">
        <v>0</v>
      </c>
      <c r="AK471">
        <v>0</v>
      </c>
      <c r="AL471">
        <v>0</v>
      </c>
    </row>
    <row r="472" spans="1:38" x14ac:dyDescent="0.3">
      <c r="A472" t="s">
        <v>732</v>
      </c>
      <c r="B472">
        <v>112516</v>
      </c>
      <c r="C472">
        <v>3</v>
      </c>
      <c r="D472" t="s">
        <v>870</v>
      </c>
      <c r="E472" t="s">
        <v>871</v>
      </c>
      <c r="F472">
        <v>30</v>
      </c>
      <c r="G472">
        <v>23.54</v>
      </c>
      <c r="H472">
        <v>77.819999999999993</v>
      </c>
      <c r="I472">
        <v>18.510000000000002</v>
      </c>
      <c r="J472">
        <v>61.2</v>
      </c>
      <c r="K472">
        <v>12</v>
      </c>
      <c r="T472">
        <v>2</v>
      </c>
      <c r="U472">
        <v>1</v>
      </c>
      <c r="V472" t="s">
        <v>74</v>
      </c>
      <c r="W472">
        <v>77</v>
      </c>
      <c r="X472">
        <v>6</v>
      </c>
      <c r="Y472">
        <v>6</v>
      </c>
      <c r="Z472" t="s">
        <v>872</v>
      </c>
      <c r="AA472" t="s">
        <v>873</v>
      </c>
      <c r="AB472" t="s">
        <v>77</v>
      </c>
      <c r="AC472" t="s">
        <v>78</v>
      </c>
      <c r="AD472" t="s">
        <v>737</v>
      </c>
      <c r="AG472" t="s">
        <v>874</v>
      </c>
      <c r="AH472">
        <v>0</v>
      </c>
      <c r="AI472">
        <v>0</v>
      </c>
      <c r="AJ472">
        <v>0</v>
      </c>
      <c r="AK472">
        <v>0</v>
      </c>
      <c r="AL472">
        <v>0</v>
      </c>
    </row>
    <row r="473" spans="1:38" x14ac:dyDescent="0.3">
      <c r="A473" t="s">
        <v>732</v>
      </c>
      <c r="B473">
        <v>128517</v>
      </c>
      <c r="C473">
        <v>1</v>
      </c>
      <c r="D473" t="s">
        <v>875</v>
      </c>
      <c r="E473" t="s">
        <v>876</v>
      </c>
      <c r="F473">
        <v>4</v>
      </c>
      <c r="G473">
        <v>28.54</v>
      </c>
      <c r="H473">
        <v>94.35</v>
      </c>
      <c r="I473">
        <v>20.47</v>
      </c>
      <c r="J473">
        <v>67.680000000000007</v>
      </c>
      <c r="K473">
        <v>4</v>
      </c>
      <c r="T473">
        <v>3</v>
      </c>
      <c r="U473">
        <v>2</v>
      </c>
      <c r="V473" t="s">
        <v>83</v>
      </c>
      <c r="W473">
        <v>94</v>
      </c>
      <c r="X473">
        <v>8</v>
      </c>
      <c r="Y473">
        <v>8</v>
      </c>
      <c r="Z473" t="s">
        <v>877</v>
      </c>
      <c r="AA473" t="s">
        <v>878</v>
      </c>
      <c r="AB473" t="s">
        <v>77</v>
      </c>
      <c r="AC473" t="s">
        <v>78</v>
      </c>
      <c r="AD473" t="s">
        <v>737</v>
      </c>
      <c r="AG473" t="s">
        <v>879</v>
      </c>
      <c r="AH473">
        <v>0</v>
      </c>
      <c r="AI473">
        <v>439</v>
      </c>
      <c r="AJ473">
        <v>64</v>
      </c>
      <c r="AK473">
        <v>4</v>
      </c>
      <c r="AL473">
        <v>1</v>
      </c>
    </row>
    <row r="474" spans="1:38" x14ac:dyDescent="0.3">
      <c r="A474" t="s">
        <v>732</v>
      </c>
      <c r="B474">
        <v>133887</v>
      </c>
      <c r="C474">
        <v>1</v>
      </c>
      <c r="D474" t="s">
        <v>880</v>
      </c>
      <c r="E474" t="s">
        <v>663</v>
      </c>
      <c r="F474">
        <v>20</v>
      </c>
      <c r="G474">
        <v>17.32</v>
      </c>
      <c r="H474">
        <v>57.26</v>
      </c>
      <c r="I474">
        <v>15.78</v>
      </c>
      <c r="J474">
        <v>52.17</v>
      </c>
      <c r="K474">
        <v>4</v>
      </c>
      <c r="T474">
        <v>2</v>
      </c>
      <c r="U474">
        <v>1</v>
      </c>
      <c r="V474" t="s">
        <v>83</v>
      </c>
      <c r="W474">
        <v>57</v>
      </c>
      <c r="X474">
        <v>5</v>
      </c>
      <c r="Y474">
        <v>4</v>
      </c>
      <c r="Z474" t="s">
        <v>881</v>
      </c>
      <c r="AA474" t="s">
        <v>882</v>
      </c>
      <c r="AB474" t="s">
        <v>77</v>
      </c>
      <c r="AC474" t="s">
        <v>78</v>
      </c>
      <c r="AD474" t="s">
        <v>737</v>
      </c>
      <c r="AG474" t="s">
        <v>883</v>
      </c>
      <c r="AH474">
        <v>0</v>
      </c>
      <c r="AI474">
        <v>0</v>
      </c>
      <c r="AJ474">
        <v>0</v>
      </c>
      <c r="AK474">
        <v>20</v>
      </c>
      <c r="AL474">
        <v>1</v>
      </c>
    </row>
    <row r="475" spans="1:38" x14ac:dyDescent="0.3">
      <c r="A475" t="s">
        <v>732</v>
      </c>
      <c r="B475">
        <v>133887</v>
      </c>
      <c r="C475">
        <v>2</v>
      </c>
      <c r="D475" t="s">
        <v>880</v>
      </c>
      <c r="E475" t="s">
        <v>663</v>
      </c>
      <c r="F475">
        <v>20</v>
      </c>
      <c r="G475">
        <v>17.82</v>
      </c>
      <c r="H475">
        <v>58.94</v>
      </c>
      <c r="I475">
        <v>16.239999999999998</v>
      </c>
      <c r="J475">
        <v>53.7</v>
      </c>
      <c r="K475">
        <v>3</v>
      </c>
      <c r="T475">
        <v>2</v>
      </c>
      <c r="U475">
        <v>1</v>
      </c>
      <c r="V475" t="s">
        <v>83</v>
      </c>
      <c r="W475">
        <v>58</v>
      </c>
      <c r="X475">
        <v>5</v>
      </c>
      <c r="Y475">
        <v>4</v>
      </c>
      <c r="Z475" t="s">
        <v>881</v>
      </c>
      <c r="AA475" t="s">
        <v>882</v>
      </c>
      <c r="AB475" t="s">
        <v>77</v>
      </c>
      <c r="AC475" t="s">
        <v>78</v>
      </c>
      <c r="AD475" t="s">
        <v>737</v>
      </c>
      <c r="AG475" t="s">
        <v>883</v>
      </c>
      <c r="AH475">
        <v>0</v>
      </c>
      <c r="AI475">
        <v>0</v>
      </c>
      <c r="AJ475">
        <v>0</v>
      </c>
      <c r="AK475">
        <v>20</v>
      </c>
      <c r="AL475">
        <v>1</v>
      </c>
    </row>
    <row r="476" spans="1:38" x14ac:dyDescent="0.3">
      <c r="A476" t="s">
        <v>732</v>
      </c>
      <c r="B476">
        <v>133887</v>
      </c>
      <c r="C476">
        <v>3</v>
      </c>
      <c r="D476" t="s">
        <v>880</v>
      </c>
      <c r="E476" t="s">
        <v>663</v>
      </c>
      <c r="F476">
        <v>20</v>
      </c>
      <c r="G476">
        <v>18.54</v>
      </c>
      <c r="H476">
        <v>61.3</v>
      </c>
      <c r="I476">
        <v>16.89</v>
      </c>
      <c r="J476">
        <v>55.85</v>
      </c>
      <c r="K476">
        <v>3</v>
      </c>
      <c r="T476">
        <v>2</v>
      </c>
      <c r="U476">
        <v>1</v>
      </c>
      <c r="V476" t="s">
        <v>83</v>
      </c>
      <c r="W476" t="s">
        <v>499</v>
      </c>
      <c r="X476">
        <v>5</v>
      </c>
      <c r="Y476">
        <v>4</v>
      </c>
      <c r="Z476" t="s">
        <v>881</v>
      </c>
      <c r="AA476" t="s">
        <v>882</v>
      </c>
      <c r="AB476" t="s">
        <v>77</v>
      </c>
      <c r="AC476" t="s">
        <v>78</v>
      </c>
      <c r="AD476" t="s">
        <v>737</v>
      </c>
      <c r="AG476" t="s">
        <v>883</v>
      </c>
      <c r="AH476">
        <v>0</v>
      </c>
      <c r="AI476">
        <v>0</v>
      </c>
      <c r="AJ476">
        <v>0</v>
      </c>
      <c r="AK476">
        <v>20</v>
      </c>
      <c r="AL476">
        <v>1</v>
      </c>
    </row>
    <row r="477" spans="1:38" x14ac:dyDescent="0.3">
      <c r="A477" t="s">
        <v>732</v>
      </c>
      <c r="B477">
        <v>133887</v>
      </c>
      <c r="C477">
        <v>4</v>
      </c>
      <c r="D477" t="s">
        <v>880</v>
      </c>
      <c r="E477" t="s">
        <v>663</v>
      </c>
      <c r="F477">
        <v>20</v>
      </c>
      <c r="G477">
        <v>18.66</v>
      </c>
      <c r="H477">
        <v>61.7</v>
      </c>
      <c r="I477">
        <v>16.88</v>
      </c>
      <c r="J477">
        <v>55.83</v>
      </c>
      <c r="K477">
        <v>3</v>
      </c>
      <c r="T477">
        <v>2</v>
      </c>
      <c r="U477">
        <v>1</v>
      </c>
      <c r="V477" t="s">
        <v>83</v>
      </c>
      <c r="W477" t="s">
        <v>884</v>
      </c>
      <c r="X477">
        <v>5</v>
      </c>
      <c r="Y477">
        <v>4</v>
      </c>
      <c r="Z477" t="s">
        <v>881</v>
      </c>
      <c r="AA477" t="s">
        <v>882</v>
      </c>
      <c r="AB477" t="s">
        <v>77</v>
      </c>
      <c r="AC477" t="s">
        <v>78</v>
      </c>
      <c r="AD477" t="s">
        <v>737</v>
      </c>
      <c r="AG477" t="s">
        <v>883</v>
      </c>
      <c r="AH477">
        <v>0</v>
      </c>
      <c r="AI477">
        <v>0</v>
      </c>
      <c r="AJ477">
        <v>0</v>
      </c>
      <c r="AK477">
        <v>20</v>
      </c>
      <c r="AL477">
        <v>1</v>
      </c>
    </row>
    <row r="478" spans="1:38" x14ac:dyDescent="0.3">
      <c r="A478" t="s">
        <v>732</v>
      </c>
      <c r="B478">
        <v>133887</v>
      </c>
      <c r="C478">
        <v>5</v>
      </c>
      <c r="D478" t="s">
        <v>880</v>
      </c>
      <c r="E478" t="s">
        <v>663</v>
      </c>
      <c r="F478">
        <v>20</v>
      </c>
      <c r="G478">
        <v>18.88</v>
      </c>
      <c r="H478">
        <v>62.42</v>
      </c>
      <c r="I478">
        <v>17.079999999999998</v>
      </c>
      <c r="J478">
        <v>56.48</v>
      </c>
      <c r="K478">
        <v>4</v>
      </c>
      <c r="T478">
        <v>2</v>
      </c>
      <c r="U478">
        <v>1</v>
      </c>
      <c r="V478" t="s">
        <v>83</v>
      </c>
      <c r="W478" t="s">
        <v>885</v>
      </c>
      <c r="X478">
        <v>5</v>
      </c>
      <c r="Y478">
        <v>4</v>
      </c>
      <c r="Z478" t="s">
        <v>881</v>
      </c>
      <c r="AA478" t="s">
        <v>882</v>
      </c>
      <c r="AB478" t="s">
        <v>77</v>
      </c>
      <c r="AC478" t="s">
        <v>78</v>
      </c>
      <c r="AD478" t="s">
        <v>737</v>
      </c>
      <c r="AG478" t="s">
        <v>883</v>
      </c>
      <c r="AH478">
        <v>0</v>
      </c>
      <c r="AI478">
        <v>0</v>
      </c>
      <c r="AJ478">
        <v>0</v>
      </c>
      <c r="AK478">
        <v>20</v>
      </c>
      <c r="AL478">
        <v>1</v>
      </c>
    </row>
    <row r="479" spans="1:38" x14ac:dyDescent="0.3">
      <c r="A479" t="s">
        <v>732</v>
      </c>
      <c r="B479">
        <v>133887</v>
      </c>
      <c r="C479">
        <v>6</v>
      </c>
      <c r="D479" t="s">
        <v>880</v>
      </c>
      <c r="E479" t="s">
        <v>663</v>
      </c>
      <c r="F479">
        <v>20</v>
      </c>
      <c r="G479">
        <v>19.05</v>
      </c>
      <c r="H479">
        <v>62.99</v>
      </c>
      <c r="I479">
        <v>17.239999999999998</v>
      </c>
      <c r="J479">
        <v>57</v>
      </c>
      <c r="K479">
        <v>3</v>
      </c>
      <c r="T479">
        <v>2</v>
      </c>
      <c r="U479">
        <v>1</v>
      </c>
      <c r="V479" t="s">
        <v>83</v>
      </c>
      <c r="W479" t="s">
        <v>886</v>
      </c>
      <c r="X479">
        <v>5</v>
      </c>
      <c r="Y479">
        <v>4</v>
      </c>
      <c r="Z479" t="s">
        <v>881</v>
      </c>
      <c r="AA479" t="s">
        <v>882</v>
      </c>
      <c r="AB479" t="s">
        <v>77</v>
      </c>
      <c r="AC479" t="s">
        <v>78</v>
      </c>
      <c r="AD479" t="s">
        <v>737</v>
      </c>
      <c r="AG479" t="s">
        <v>883</v>
      </c>
      <c r="AH479">
        <v>0</v>
      </c>
      <c r="AI479">
        <v>0</v>
      </c>
      <c r="AJ479">
        <v>0</v>
      </c>
      <c r="AK479">
        <v>20</v>
      </c>
      <c r="AL479">
        <v>1</v>
      </c>
    </row>
    <row r="480" spans="1:38" x14ac:dyDescent="0.3">
      <c r="A480" t="s">
        <v>732</v>
      </c>
      <c r="B480">
        <v>136527</v>
      </c>
      <c r="C480">
        <v>1</v>
      </c>
      <c r="D480" t="s">
        <v>887</v>
      </c>
      <c r="E480" t="s">
        <v>888</v>
      </c>
      <c r="F480">
        <v>9</v>
      </c>
      <c r="G480">
        <v>19.18</v>
      </c>
      <c r="H480">
        <v>63.41</v>
      </c>
      <c r="I480">
        <v>16.12</v>
      </c>
      <c r="J480">
        <v>53.31</v>
      </c>
      <c r="K480">
        <v>3</v>
      </c>
      <c r="T480">
        <v>3</v>
      </c>
      <c r="U480">
        <v>1</v>
      </c>
      <c r="V480" t="s">
        <v>83</v>
      </c>
      <c r="W480">
        <v>63</v>
      </c>
      <c r="X480">
        <v>5</v>
      </c>
      <c r="Y480">
        <v>5</v>
      </c>
      <c r="Z480" t="s">
        <v>889</v>
      </c>
      <c r="AA480" t="s">
        <v>890</v>
      </c>
      <c r="AB480" t="s">
        <v>77</v>
      </c>
      <c r="AC480" t="s">
        <v>78</v>
      </c>
      <c r="AD480" t="s">
        <v>737</v>
      </c>
      <c r="AG480" t="s">
        <v>891</v>
      </c>
      <c r="AH480">
        <v>0</v>
      </c>
      <c r="AI480">
        <v>715</v>
      </c>
      <c r="AJ480">
        <v>77</v>
      </c>
      <c r="AK480">
        <v>9</v>
      </c>
      <c r="AL480">
        <v>1</v>
      </c>
    </row>
    <row r="481" spans="1:38" x14ac:dyDescent="0.3">
      <c r="A481" t="s">
        <v>732</v>
      </c>
      <c r="B481">
        <v>136527</v>
      </c>
      <c r="C481">
        <v>2</v>
      </c>
      <c r="D481" t="s">
        <v>887</v>
      </c>
      <c r="E481" t="s">
        <v>888</v>
      </c>
      <c r="F481">
        <v>9</v>
      </c>
      <c r="G481">
        <v>20.18</v>
      </c>
      <c r="H481">
        <v>66.739999999999995</v>
      </c>
      <c r="I481">
        <v>16.86</v>
      </c>
      <c r="J481">
        <v>55.76</v>
      </c>
      <c r="K481">
        <v>3</v>
      </c>
      <c r="T481">
        <v>3</v>
      </c>
      <c r="U481">
        <v>2</v>
      </c>
      <c r="V481" t="s">
        <v>83</v>
      </c>
      <c r="W481">
        <v>66</v>
      </c>
      <c r="X481">
        <v>5</v>
      </c>
      <c r="Y481">
        <v>5</v>
      </c>
      <c r="Z481" t="s">
        <v>889</v>
      </c>
      <c r="AA481" t="s">
        <v>890</v>
      </c>
      <c r="AB481" t="s">
        <v>77</v>
      </c>
      <c r="AC481" t="s">
        <v>78</v>
      </c>
      <c r="AD481" t="s">
        <v>737</v>
      </c>
      <c r="AG481" t="s">
        <v>891</v>
      </c>
      <c r="AH481">
        <v>0</v>
      </c>
      <c r="AI481">
        <v>715</v>
      </c>
      <c r="AJ481">
        <v>77</v>
      </c>
      <c r="AK481">
        <v>9</v>
      </c>
      <c r="AL481">
        <v>1</v>
      </c>
    </row>
    <row r="482" spans="1:38" x14ac:dyDescent="0.3">
      <c r="A482" t="s">
        <v>732</v>
      </c>
      <c r="B482">
        <v>136527</v>
      </c>
      <c r="C482">
        <v>3</v>
      </c>
      <c r="D482" t="s">
        <v>887</v>
      </c>
      <c r="E482" t="s">
        <v>888</v>
      </c>
      <c r="F482">
        <v>9</v>
      </c>
      <c r="G482">
        <v>21.59</v>
      </c>
      <c r="H482">
        <v>71.38</v>
      </c>
      <c r="I482">
        <v>17.84</v>
      </c>
      <c r="J482">
        <v>59</v>
      </c>
      <c r="K482">
        <v>3</v>
      </c>
      <c r="T482">
        <v>3</v>
      </c>
      <c r="U482">
        <v>2</v>
      </c>
      <c r="V482" t="s">
        <v>83</v>
      </c>
      <c r="W482">
        <v>71</v>
      </c>
      <c r="X482">
        <v>5</v>
      </c>
      <c r="Y482">
        <v>5</v>
      </c>
      <c r="Z482" t="s">
        <v>889</v>
      </c>
      <c r="AA482" t="s">
        <v>890</v>
      </c>
      <c r="AB482" t="s">
        <v>77</v>
      </c>
      <c r="AC482" t="s">
        <v>78</v>
      </c>
      <c r="AD482" t="s">
        <v>737</v>
      </c>
      <c r="AG482" t="s">
        <v>891</v>
      </c>
      <c r="AH482">
        <v>0</v>
      </c>
      <c r="AI482">
        <v>715</v>
      </c>
      <c r="AJ482">
        <v>77</v>
      </c>
      <c r="AK482">
        <v>9</v>
      </c>
      <c r="AL482">
        <v>1</v>
      </c>
    </row>
    <row r="483" spans="1:38" x14ac:dyDescent="0.3">
      <c r="A483" t="s">
        <v>732</v>
      </c>
      <c r="B483">
        <v>1859</v>
      </c>
      <c r="C483">
        <v>1</v>
      </c>
      <c r="D483" t="s">
        <v>892</v>
      </c>
      <c r="E483" t="s">
        <v>88</v>
      </c>
      <c r="F483">
        <v>240</v>
      </c>
      <c r="G483">
        <v>19.440000000000001</v>
      </c>
      <c r="H483">
        <v>64.28</v>
      </c>
      <c r="I483">
        <v>14.9</v>
      </c>
      <c r="J483">
        <v>49.27</v>
      </c>
      <c r="K483">
        <v>48</v>
      </c>
      <c r="T483">
        <v>2</v>
      </c>
      <c r="U483">
        <v>1</v>
      </c>
      <c r="V483" t="s">
        <v>83</v>
      </c>
      <c r="W483">
        <v>64</v>
      </c>
      <c r="X483">
        <v>6</v>
      </c>
      <c r="Y483">
        <v>3</v>
      </c>
      <c r="Z483" t="s">
        <v>893</v>
      </c>
      <c r="AA483" t="s">
        <v>894</v>
      </c>
      <c r="AB483" t="s">
        <v>77</v>
      </c>
      <c r="AC483" t="s">
        <v>78</v>
      </c>
      <c r="AD483" t="s">
        <v>737</v>
      </c>
      <c r="AG483" t="s">
        <v>895</v>
      </c>
      <c r="AH483">
        <v>0</v>
      </c>
      <c r="AI483">
        <v>211</v>
      </c>
      <c r="AJ483">
        <v>39</v>
      </c>
      <c r="AK483">
        <v>0</v>
      </c>
      <c r="AL483">
        <v>0</v>
      </c>
    </row>
    <row r="484" spans="1:38" x14ac:dyDescent="0.3">
      <c r="A484" t="s">
        <v>732</v>
      </c>
      <c r="B484">
        <v>1859</v>
      </c>
      <c r="C484">
        <v>2</v>
      </c>
      <c r="D484" t="s">
        <v>892</v>
      </c>
      <c r="E484" t="s">
        <v>88</v>
      </c>
      <c r="F484">
        <v>240</v>
      </c>
      <c r="G484">
        <v>20.53</v>
      </c>
      <c r="H484">
        <v>67.900000000000006</v>
      </c>
      <c r="I484">
        <v>15.82</v>
      </c>
      <c r="J484">
        <v>52.32</v>
      </c>
      <c r="K484">
        <v>72</v>
      </c>
      <c r="T484">
        <v>2</v>
      </c>
      <c r="U484">
        <v>1</v>
      </c>
      <c r="V484" t="s">
        <v>83</v>
      </c>
      <c r="W484" t="s">
        <v>896</v>
      </c>
      <c r="X484">
        <v>6</v>
      </c>
      <c r="Y484">
        <v>3</v>
      </c>
      <c r="Z484" t="s">
        <v>893</v>
      </c>
      <c r="AA484" t="s">
        <v>894</v>
      </c>
      <c r="AB484" t="s">
        <v>77</v>
      </c>
      <c r="AC484" t="s">
        <v>78</v>
      </c>
      <c r="AD484" t="s">
        <v>737</v>
      </c>
      <c r="AG484" t="s">
        <v>895</v>
      </c>
      <c r="AH484">
        <v>0</v>
      </c>
      <c r="AI484">
        <v>211</v>
      </c>
      <c r="AJ484">
        <v>39</v>
      </c>
      <c r="AK484">
        <v>0</v>
      </c>
      <c r="AL484">
        <v>0</v>
      </c>
    </row>
    <row r="485" spans="1:38" x14ac:dyDescent="0.3">
      <c r="A485" t="s">
        <v>732</v>
      </c>
      <c r="B485">
        <v>1859</v>
      </c>
      <c r="C485">
        <v>3</v>
      </c>
      <c r="D485" t="s">
        <v>892</v>
      </c>
      <c r="E485" t="s">
        <v>88</v>
      </c>
      <c r="F485">
        <v>240</v>
      </c>
      <c r="G485">
        <v>21.1</v>
      </c>
      <c r="H485">
        <v>69.78</v>
      </c>
      <c r="I485">
        <v>16.3</v>
      </c>
      <c r="J485">
        <v>53.91</v>
      </c>
      <c r="K485">
        <v>24</v>
      </c>
      <c r="T485">
        <v>2</v>
      </c>
      <c r="U485">
        <v>1</v>
      </c>
      <c r="V485" t="s">
        <v>83</v>
      </c>
      <c r="W485" t="s">
        <v>897</v>
      </c>
      <c r="X485">
        <v>6</v>
      </c>
      <c r="Y485">
        <v>3</v>
      </c>
      <c r="Z485" t="s">
        <v>893</v>
      </c>
      <c r="AA485" t="s">
        <v>894</v>
      </c>
      <c r="AB485" t="s">
        <v>77</v>
      </c>
      <c r="AC485" t="s">
        <v>78</v>
      </c>
      <c r="AD485" t="s">
        <v>737</v>
      </c>
      <c r="AG485" t="s">
        <v>895</v>
      </c>
      <c r="AH485">
        <v>0</v>
      </c>
      <c r="AI485">
        <v>211</v>
      </c>
      <c r="AJ485">
        <v>39</v>
      </c>
      <c r="AK485">
        <v>0</v>
      </c>
      <c r="AL485">
        <v>0</v>
      </c>
    </row>
    <row r="486" spans="1:38" x14ac:dyDescent="0.3">
      <c r="A486" t="s">
        <v>732</v>
      </c>
      <c r="B486">
        <v>1859</v>
      </c>
      <c r="C486">
        <v>4</v>
      </c>
      <c r="D486" t="s">
        <v>892</v>
      </c>
      <c r="E486" t="s">
        <v>88</v>
      </c>
      <c r="F486">
        <v>240</v>
      </c>
      <c r="G486">
        <v>22.95</v>
      </c>
      <c r="H486">
        <v>75.900000000000006</v>
      </c>
      <c r="I486">
        <v>17.86</v>
      </c>
      <c r="J486">
        <v>59.07</v>
      </c>
      <c r="K486">
        <v>24</v>
      </c>
      <c r="T486">
        <v>3</v>
      </c>
      <c r="U486">
        <v>1</v>
      </c>
      <c r="V486" t="s">
        <v>83</v>
      </c>
      <c r="W486">
        <v>75</v>
      </c>
      <c r="X486">
        <v>6</v>
      </c>
      <c r="Y486">
        <v>3</v>
      </c>
      <c r="Z486" t="s">
        <v>893</v>
      </c>
      <c r="AA486" t="s">
        <v>894</v>
      </c>
      <c r="AB486" t="s">
        <v>77</v>
      </c>
      <c r="AC486" t="s">
        <v>78</v>
      </c>
      <c r="AD486" t="s">
        <v>737</v>
      </c>
      <c r="AG486" t="s">
        <v>895</v>
      </c>
      <c r="AH486">
        <v>0</v>
      </c>
      <c r="AI486">
        <v>211</v>
      </c>
      <c r="AJ486">
        <v>39</v>
      </c>
      <c r="AK486">
        <v>0</v>
      </c>
      <c r="AL486">
        <v>0</v>
      </c>
    </row>
    <row r="487" spans="1:38" x14ac:dyDescent="0.3">
      <c r="A487" t="s">
        <v>732</v>
      </c>
      <c r="B487">
        <v>1859</v>
      </c>
      <c r="C487">
        <v>5</v>
      </c>
      <c r="D487" t="s">
        <v>892</v>
      </c>
      <c r="E487" t="s">
        <v>88</v>
      </c>
      <c r="F487">
        <v>240</v>
      </c>
      <c r="G487">
        <v>24.04</v>
      </c>
      <c r="H487">
        <v>79.489999999999995</v>
      </c>
      <c r="I487">
        <v>18.78</v>
      </c>
      <c r="J487">
        <v>62.1</v>
      </c>
      <c r="K487">
        <v>72</v>
      </c>
      <c r="T487">
        <v>3</v>
      </c>
      <c r="U487">
        <v>1</v>
      </c>
      <c r="V487" t="s">
        <v>83</v>
      </c>
      <c r="W487">
        <v>79</v>
      </c>
      <c r="X487">
        <v>6</v>
      </c>
      <c r="Y487">
        <v>3</v>
      </c>
      <c r="Z487" t="s">
        <v>893</v>
      </c>
      <c r="AA487" t="s">
        <v>894</v>
      </c>
      <c r="AB487" t="s">
        <v>77</v>
      </c>
      <c r="AC487" t="s">
        <v>78</v>
      </c>
      <c r="AD487" t="s">
        <v>737</v>
      </c>
      <c r="AG487" t="s">
        <v>895</v>
      </c>
      <c r="AH487">
        <v>0</v>
      </c>
      <c r="AI487">
        <v>211</v>
      </c>
      <c r="AJ487">
        <v>39</v>
      </c>
      <c r="AK487">
        <v>0</v>
      </c>
      <c r="AL487">
        <v>0</v>
      </c>
    </row>
    <row r="488" spans="1:38" x14ac:dyDescent="0.3">
      <c r="A488" t="s">
        <v>732</v>
      </c>
      <c r="B488">
        <v>103333</v>
      </c>
      <c r="C488">
        <v>1</v>
      </c>
      <c r="D488" t="s">
        <v>898</v>
      </c>
      <c r="E488" t="s">
        <v>899</v>
      </c>
      <c r="F488">
        <v>419</v>
      </c>
      <c r="G488">
        <v>25.43</v>
      </c>
      <c r="H488">
        <v>84.09</v>
      </c>
      <c r="I488">
        <v>18.12</v>
      </c>
      <c r="J488">
        <v>59.93</v>
      </c>
      <c r="K488">
        <v>87</v>
      </c>
      <c r="T488">
        <v>3</v>
      </c>
      <c r="U488">
        <v>2</v>
      </c>
      <c r="V488" t="s">
        <v>83</v>
      </c>
      <c r="W488">
        <v>84</v>
      </c>
      <c r="X488">
        <v>23</v>
      </c>
      <c r="Y488">
        <v>14</v>
      </c>
      <c r="Z488" t="s">
        <v>900</v>
      </c>
      <c r="AA488" t="s">
        <v>901</v>
      </c>
      <c r="AB488" t="s">
        <v>77</v>
      </c>
      <c r="AC488" t="s">
        <v>78</v>
      </c>
      <c r="AD488" t="s">
        <v>737</v>
      </c>
      <c r="AG488" t="s">
        <v>902</v>
      </c>
      <c r="AH488">
        <v>0</v>
      </c>
      <c r="AI488">
        <v>228</v>
      </c>
      <c r="AJ488">
        <v>17</v>
      </c>
      <c r="AK488">
        <v>575</v>
      </c>
      <c r="AL488">
        <v>1.37</v>
      </c>
    </row>
    <row r="489" spans="1:38" x14ac:dyDescent="0.3">
      <c r="A489" t="s">
        <v>732</v>
      </c>
      <c r="B489">
        <v>103333</v>
      </c>
      <c r="C489">
        <v>2</v>
      </c>
      <c r="D489" t="s">
        <v>898</v>
      </c>
      <c r="E489" t="s">
        <v>899</v>
      </c>
      <c r="F489">
        <v>419</v>
      </c>
      <c r="G489">
        <v>33.15</v>
      </c>
      <c r="H489">
        <v>109.61</v>
      </c>
      <c r="I489">
        <v>25.67</v>
      </c>
      <c r="J489">
        <v>84.89</v>
      </c>
      <c r="K489">
        <v>188</v>
      </c>
      <c r="T489">
        <v>3</v>
      </c>
      <c r="U489">
        <v>2</v>
      </c>
      <c r="V489" t="s">
        <v>83</v>
      </c>
      <c r="W489">
        <v>109</v>
      </c>
      <c r="X489">
        <v>23</v>
      </c>
      <c r="Y489">
        <v>14</v>
      </c>
      <c r="Z489" t="s">
        <v>900</v>
      </c>
      <c r="AA489" t="s">
        <v>901</v>
      </c>
      <c r="AB489" t="s">
        <v>77</v>
      </c>
      <c r="AC489" t="s">
        <v>78</v>
      </c>
      <c r="AD489" t="s">
        <v>737</v>
      </c>
      <c r="AG489" t="s">
        <v>902</v>
      </c>
      <c r="AH489">
        <v>0</v>
      </c>
      <c r="AI489">
        <v>228</v>
      </c>
      <c r="AJ489">
        <v>17</v>
      </c>
      <c r="AK489">
        <v>575</v>
      </c>
      <c r="AL489">
        <v>1.37</v>
      </c>
    </row>
    <row r="490" spans="1:38" x14ac:dyDescent="0.3">
      <c r="A490" t="s">
        <v>732</v>
      </c>
      <c r="B490">
        <v>103333</v>
      </c>
      <c r="C490">
        <v>3</v>
      </c>
      <c r="D490" t="s">
        <v>898</v>
      </c>
      <c r="E490" t="s">
        <v>899</v>
      </c>
      <c r="F490">
        <v>419</v>
      </c>
      <c r="G490">
        <v>44.83</v>
      </c>
      <c r="H490">
        <v>148.21</v>
      </c>
      <c r="I490">
        <v>36.42</v>
      </c>
      <c r="J490">
        <v>120.4</v>
      </c>
      <c r="K490">
        <v>144</v>
      </c>
      <c r="T490">
        <v>4</v>
      </c>
      <c r="U490">
        <v>2</v>
      </c>
      <c r="V490" t="s">
        <v>83</v>
      </c>
      <c r="W490">
        <v>148</v>
      </c>
      <c r="X490">
        <v>23</v>
      </c>
      <c r="Y490">
        <v>14</v>
      </c>
      <c r="Z490" t="s">
        <v>900</v>
      </c>
      <c r="AA490" t="s">
        <v>901</v>
      </c>
      <c r="AB490" t="s">
        <v>77</v>
      </c>
      <c r="AC490" t="s">
        <v>78</v>
      </c>
      <c r="AD490" t="s">
        <v>737</v>
      </c>
      <c r="AG490" t="s">
        <v>902</v>
      </c>
      <c r="AH490">
        <v>0</v>
      </c>
      <c r="AI490">
        <v>228</v>
      </c>
      <c r="AJ490">
        <v>17</v>
      </c>
      <c r="AK490">
        <v>575</v>
      </c>
      <c r="AL490">
        <v>1.37</v>
      </c>
    </row>
    <row r="491" spans="1:38" x14ac:dyDescent="0.3">
      <c r="A491" t="s">
        <v>732</v>
      </c>
      <c r="B491">
        <v>27825</v>
      </c>
      <c r="C491">
        <v>1</v>
      </c>
      <c r="D491" t="s">
        <v>903</v>
      </c>
      <c r="E491" t="s">
        <v>904</v>
      </c>
      <c r="F491">
        <v>64</v>
      </c>
      <c r="G491">
        <v>24.35</v>
      </c>
      <c r="H491">
        <v>80.5</v>
      </c>
      <c r="I491">
        <v>19.59</v>
      </c>
      <c r="J491">
        <v>64.790000000000006</v>
      </c>
      <c r="K491">
        <v>2</v>
      </c>
      <c r="T491">
        <v>3</v>
      </c>
      <c r="U491">
        <v>1</v>
      </c>
      <c r="V491" t="s">
        <v>83</v>
      </c>
      <c r="W491">
        <v>80</v>
      </c>
      <c r="X491">
        <v>13</v>
      </c>
      <c r="Y491">
        <v>8</v>
      </c>
      <c r="Z491" t="s">
        <v>905</v>
      </c>
      <c r="AA491" t="s">
        <v>906</v>
      </c>
      <c r="AB491" t="s">
        <v>77</v>
      </c>
      <c r="AC491" t="s">
        <v>78</v>
      </c>
      <c r="AD491" t="s">
        <v>737</v>
      </c>
      <c r="AG491" t="s">
        <v>907</v>
      </c>
      <c r="AH491">
        <v>0</v>
      </c>
      <c r="AI491">
        <v>247</v>
      </c>
      <c r="AJ491">
        <v>25</v>
      </c>
      <c r="AK491">
        <v>77</v>
      </c>
      <c r="AL491">
        <v>1.2</v>
      </c>
    </row>
    <row r="492" spans="1:38" x14ac:dyDescent="0.3">
      <c r="A492" t="s">
        <v>732</v>
      </c>
      <c r="B492">
        <v>27825</v>
      </c>
      <c r="C492">
        <v>2</v>
      </c>
      <c r="D492" t="s">
        <v>903</v>
      </c>
      <c r="E492" t="s">
        <v>904</v>
      </c>
      <c r="F492">
        <v>64</v>
      </c>
      <c r="G492">
        <v>26.37</v>
      </c>
      <c r="H492">
        <v>87.2</v>
      </c>
      <c r="I492">
        <v>21.41</v>
      </c>
      <c r="J492">
        <v>70.78</v>
      </c>
      <c r="K492">
        <v>2</v>
      </c>
      <c r="T492">
        <v>3</v>
      </c>
      <c r="U492">
        <v>1</v>
      </c>
      <c r="V492" t="s">
        <v>83</v>
      </c>
      <c r="W492">
        <v>87</v>
      </c>
      <c r="X492">
        <v>13</v>
      </c>
      <c r="Y492">
        <v>8</v>
      </c>
      <c r="Z492" t="s">
        <v>905</v>
      </c>
      <c r="AA492" t="s">
        <v>906</v>
      </c>
      <c r="AB492" t="s">
        <v>77</v>
      </c>
      <c r="AC492" t="s">
        <v>78</v>
      </c>
      <c r="AD492" t="s">
        <v>737</v>
      </c>
      <c r="AG492" t="s">
        <v>907</v>
      </c>
      <c r="AH492">
        <v>0</v>
      </c>
      <c r="AI492">
        <v>247</v>
      </c>
      <c r="AJ492">
        <v>25</v>
      </c>
      <c r="AK492">
        <v>77</v>
      </c>
      <c r="AL492">
        <v>1.2</v>
      </c>
    </row>
    <row r="493" spans="1:38" x14ac:dyDescent="0.3">
      <c r="A493" t="s">
        <v>732</v>
      </c>
      <c r="B493">
        <v>27825</v>
      </c>
      <c r="C493">
        <v>3</v>
      </c>
      <c r="D493" t="s">
        <v>903</v>
      </c>
      <c r="E493" t="s">
        <v>904</v>
      </c>
      <c r="F493">
        <v>64</v>
      </c>
      <c r="G493">
        <v>27.47</v>
      </c>
      <c r="H493">
        <v>90.84</v>
      </c>
      <c r="I493">
        <v>22.34</v>
      </c>
      <c r="J493">
        <v>73.87</v>
      </c>
      <c r="K493">
        <v>11</v>
      </c>
      <c r="T493">
        <v>3</v>
      </c>
      <c r="U493">
        <v>2</v>
      </c>
      <c r="V493" t="s">
        <v>83</v>
      </c>
      <c r="W493">
        <v>90</v>
      </c>
      <c r="X493">
        <v>13</v>
      </c>
      <c r="Y493">
        <v>8</v>
      </c>
      <c r="Z493" t="s">
        <v>905</v>
      </c>
      <c r="AA493" t="s">
        <v>906</v>
      </c>
      <c r="AB493" t="s">
        <v>77</v>
      </c>
      <c r="AC493" t="s">
        <v>78</v>
      </c>
      <c r="AD493" t="s">
        <v>737</v>
      </c>
      <c r="AG493" t="s">
        <v>907</v>
      </c>
      <c r="AH493">
        <v>0</v>
      </c>
      <c r="AI493">
        <v>247</v>
      </c>
      <c r="AJ493">
        <v>25</v>
      </c>
      <c r="AK493">
        <v>77</v>
      </c>
      <c r="AL493">
        <v>1.2</v>
      </c>
    </row>
    <row r="494" spans="1:38" x14ac:dyDescent="0.3">
      <c r="A494" t="s">
        <v>732</v>
      </c>
      <c r="B494">
        <v>27825</v>
      </c>
      <c r="C494">
        <v>4</v>
      </c>
      <c r="D494" t="s">
        <v>903</v>
      </c>
      <c r="E494" t="s">
        <v>904</v>
      </c>
      <c r="F494">
        <v>64</v>
      </c>
      <c r="G494">
        <v>28.18</v>
      </c>
      <c r="H494">
        <v>93.16</v>
      </c>
      <c r="I494">
        <v>22.82</v>
      </c>
      <c r="J494">
        <v>75.459999999999994</v>
      </c>
      <c r="K494">
        <v>3</v>
      </c>
      <c r="T494">
        <v>3</v>
      </c>
      <c r="U494">
        <v>2</v>
      </c>
      <c r="V494" t="s">
        <v>83</v>
      </c>
      <c r="W494">
        <v>93</v>
      </c>
      <c r="X494">
        <v>13</v>
      </c>
      <c r="Y494">
        <v>8</v>
      </c>
      <c r="Z494" t="s">
        <v>905</v>
      </c>
      <c r="AA494" t="s">
        <v>906</v>
      </c>
      <c r="AB494" t="s">
        <v>77</v>
      </c>
      <c r="AC494" t="s">
        <v>78</v>
      </c>
      <c r="AD494" t="s">
        <v>737</v>
      </c>
      <c r="AG494" t="s">
        <v>907</v>
      </c>
      <c r="AH494">
        <v>0</v>
      </c>
      <c r="AI494">
        <v>247</v>
      </c>
      <c r="AJ494">
        <v>25</v>
      </c>
      <c r="AK494">
        <v>77</v>
      </c>
      <c r="AL494">
        <v>1.2</v>
      </c>
    </row>
    <row r="495" spans="1:38" x14ac:dyDescent="0.3">
      <c r="A495" t="s">
        <v>732</v>
      </c>
      <c r="B495">
        <v>27825</v>
      </c>
      <c r="C495">
        <v>5</v>
      </c>
      <c r="D495" t="s">
        <v>903</v>
      </c>
      <c r="E495" t="s">
        <v>904</v>
      </c>
      <c r="F495">
        <v>64</v>
      </c>
      <c r="G495">
        <v>31.51</v>
      </c>
      <c r="H495">
        <v>104.17</v>
      </c>
      <c r="I495">
        <v>25.68</v>
      </c>
      <c r="J495">
        <v>84.92</v>
      </c>
      <c r="K495">
        <v>44</v>
      </c>
      <c r="T495">
        <v>3</v>
      </c>
      <c r="U495">
        <v>2</v>
      </c>
      <c r="V495" t="s">
        <v>83</v>
      </c>
      <c r="W495" t="s">
        <v>494</v>
      </c>
      <c r="X495">
        <v>13</v>
      </c>
      <c r="Y495">
        <v>8</v>
      </c>
      <c r="Z495" t="s">
        <v>905</v>
      </c>
      <c r="AA495" t="s">
        <v>906</v>
      </c>
      <c r="AB495" t="s">
        <v>77</v>
      </c>
      <c r="AC495" t="s">
        <v>78</v>
      </c>
      <c r="AD495" t="s">
        <v>737</v>
      </c>
      <c r="AG495" t="s">
        <v>907</v>
      </c>
      <c r="AH495">
        <v>0</v>
      </c>
      <c r="AI495">
        <v>247</v>
      </c>
      <c r="AJ495">
        <v>25</v>
      </c>
      <c r="AK495">
        <v>77</v>
      </c>
      <c r="AL495">
        <v>1.2</v>
      </c>
    </row>
    <row r="496" spans="1:38" x14ac:dyDescent="0.3">
      <c r="A496" t="s">
        <v>732</v>
      </c>
      <c r="B496">
        <v>27825</v>
      </c>
      <c r="C496">
        <v>6</v>
      </c>
      <c r="D496" t="s">
        <v>903</v>
      </c>
      <c r="E496" t="s">
        <v>904</v>
      </c>
      <c r="F496">
        <v>64</v>
      </c>
      <c r="G496">
        <v>32.35</v>
      </c>
      <c r="H496">
        <v>106.97</v>
      </c>
      <c r="I496">
        <v>25.5</v>
      </c>
      <c r="J496">
        <v>84.33</v>
      </c>
      <c r="K496">
        <v>2</v>
      </c>
      <c r="T496">
        <v>3</v>
      </c>
      <c r="U496">
        <v>2</v>
      </c>
      <c r="V496" t="s">
        <v>83</v>
      </c>
      <c r="W496" t="s">
        <v>908</v>
      </c>
      <c r="X496">
        <v>13</v>
      </c>
      <c r="Y496">
        <v>8</v>
      </c>
      <c r="Z496" t="s">
        <v>905</v>
      </c>
      <c r="AA496" t="s">
        <v>906</v>
      </c>
      <c r="AB496" t="s">
        <v>77</v>
      </c>
      <c r="AC496" t="s">
        <v>78</v>
      </c>
      <c r="AD496" t="s">
        <v>737</v>
      </c>
      <c r="AG496" t="s">
        <v>907</v>
      </c>
      <c r="AH496">
        <v>0</v>
      </c>
      <c r="AI496">
        <v>247</v>
      </c>
      <c r="AJ496">
        <v>25</v>
      </c>
      <c r="AK496">
        <v>77</v>
      </c>
      <c r="AL496">
        <v>1.2</v>
      </c>
    </row>
    <row r="497" spans="1:38" x14ac:dyDescent="0.3">
      <c r="A497" t="s">
        <v>732</v>
      </c>
      <c r="B497">
        <v>122198</v>
      </c>
      <c r="C497">
        <v>1</v>
      </c>
      <c r="D497" t="s">
        <v>909</v>
      </c>
      <c r="E497" t="s">
        <v>269</v>
      </c>
      <c r="F497">
        <v>48</v>
      </c>
      <c r="G497">
        <v>15.07</v>
      </c>
      <c r="H497">
        <v>49.83</v>
      </c>
      <c r="I497">
        <v>11.31</v>
      </c>
      <c r="J497">
        <v>37.409999999999997</v>
      </c>
      <c r="K497">
        <v>8</v>
      </c>
      <c r="T497">
        <v>2</v>
      </c>
      <c r="U497">
        <v>1</v>
      </c>
      <c r="V497" t="s">
        <v>83</v>
      </c>
      <c r="W497">
        <v>49</v>
      </c>
      <c r="X497">
        <v>10</v>
      </c>
      <c r="Y497">
        <v>10</v>
      </c>
      <c r="Z497" t="s">
        <v>910</v>
      </c>
      <c r="AA497" t="s">
        <v>911</v>
      </c>
      <c r="AB497" t="s">
        <v>77</v>
      </c>
      <c r="AC497" t="s">
        <v>78</v>
      </c>
      <c r="AD497" t="s">
        <v>737</v>
      </c>
      <c r="AG497" t="s">
        <v>912</v>
      </c>
      <c r="AH497">
        <v>0</v>
      </c>
      <c r="AI497">
        <v>478</v>
      </c>
      <c r="AJ497">
        <v>79</v>
      </c>
      <c r="AK497">
        <v>32</v>
      </c>
      <c r="AL497">
        <v>0.67</v>
      </c>
    </row>
    <row r="498" spans="1:38" x14ac:dyDescent="0.3">
      <c r="A498" t="s">
        <v>732</v>
      </c>
      <c r="B498">
        <v>122198</v>
      </c>
      <c r="C498">
        <v>2</v>
      </c>
      <c r="D498" t="s">
        <v>909</v>
      </c>
      <c r="E498" t="s">
        <v>269</v>
      </c>
      <c r="F498">
        <v>48</v>
      </c>
      <c r="G498">
        <v>15.94</v>
      </c>
      <c r="H498">
        <v>52.72</v>
      </c>
      <c r="I498">
        <v>12.16</v>
      </c>
      <c r="J498">
        <v>40.229999999999997</v>
      </c>
      <c r="K498">
        <v>8</v>
      </c>
      <c r="T498">
        <v>2</v>
      </c>
      <c r="U498">
        <v>1</v>
      </c>
      <c r="V498" t="s">
        <v>83</v>
      </c>
      <c r="W498">
        <v>52</v>
      </c>
      <c r="X498">
        <v>10</v>
      </c>
      <c r="Y498">
        <v>10</v>
      </c>
      <c r="Z498" t="s">
        <v>910</v>
      </c>
      <c r="AA498" t="s">
        <v>911</v>
      </c>
      <c r="AB498" t="s">
        <v>77</v>
      </c>
      <c r="AC498" t="s">
        <v>78</v>
      </c>
      <c r="AD498" t="s">
        <v>737</v>
      </c>
      <c r="AG498" t="s">
        <v>912</v>
      </c>
      <c r="AH498">
        <v>0</v>
      </c>
      <c r="AI498">
        <v>478</v>
      </c>
      <c r="AJ498">
        <v>79</v>
      </c>
      <c r="AK498">
        <v>32</v>
      </c>
      <c r="AL498">
        <v>0.67</v>
      </c>
    </row>
    <row r="499" spans="1:38" x14ac:dyDescent="0.3">
      <c r="A499" t="s">
        <v>732</v>
      </c>
      <c r="B499">
        <v>122198</v>
      </c>
      <c r="C499">
        <v>3</v>
      </c>
      <c r="D499" t="s">
        <v>909</v>
      </c>
      <c r="E499" t="s">
        <v>269</v>
      </c>
      <c r="F499">
        <v>48</v>
      </c>
      <c r="G499">
        <v>17.59</v>
      </c>
      <c r="H499">
        <v>58.17</v>
      </c>
      <c r="I499">
        <v>13.74</v>
      </c>
      <c r="J499">
        <v>45.43</v>
      </c>
      <c r="K499">
        <v>8</v>
      </c>
      <c r="T499">
        <v>2</v>
      </c>
      <c r="U499">
        <v>1</v>
      </c>
      <c r="V499" t="s">
        <v>83</v>
      </c>
      <c r="W499" t="s">
        <v>203</v>
      </c>
      <c r="X499">
        <v>10</v>
      </c>
      <c r="Y499">
        <v>10</v>
      </c>
      <c r="Z499" t="s">
        <v>910</v>
      </c>
      <c r="AA499" t="s">
        <v>911</v>
      </c>
      <c r="AB499" t="s">
        <v>77</v>
      </c>
      <c r="AC499" t="s">
        <v>78</v>
      </c>
      <c r="AD499" t="s">
        <v>737</v>
      </c>
      <c r="AG499" t="s">
        <v>912</v>
      </c>
      <c r="AH499">
        <v>0</v>
      </c>
      <c r="AI499">
        <v>478</v>
      </c>
      <c r="AJ499">
        <v>79</v>
      </c>
      <c r="AK499">
        <v>32</v>
      </c>
      <c r="AL499">
        <v>0.67</v>
      </c>
    </row>
    <row r="500" spans="1:38" x14ac:dyDescent="0.3">
      <c r="A500" t="s">
        <v>732</v>
      </c>
      <c r="B500">
        <v>122198</v>
      </c>
      <c r="C500">
        <v>4</v>
      </c>
      <c r="D500" t="s">
        <v>909</v>
      </c>
      <c r="E500" t="s">
        <v>269</v>
      </c>
      <c r="F500">
        <v>48</v>
      </c>
      <c r="G500">
        <v>18.29</v>
      </c>
      <c r="H500">
        <v>60.48</v>
      </c>
      <c r="I500">
        <v>14.46</v>
      </c>
      <c r="J500">
        <v>47.82</v>
      </c>
      <c r="K500">
        <v>8</v>
      </c>
      <c r="T500">
        <v>2</v>
      </c>
      <c r="U500">
        <v>1</v>
      </c>
      <c r="V500" t="s">
        <v>83</v>
      </c>
      <c r="W500" t="s">
        <v>844</v>
      </c>
      <c r="X500">
        <v>10</v>
      </c>
      <c r="Y500">
        <v>10</v>
      </c>
      <c r="Z500" t="s">
        <v>910</v>
      </c>
      <c r="AA500" t="s">
        <v>911</v>
      </c>
      <c r="AB500" t="s">
        <v>77</v>
      </c>
      <c r="AC500" t="s">
        <v>78</v>
      </c>
      <c r="AD500" t="s">
        <v>737</v>
      </c>
      <c r="AG500" t="s">
        <v>912</v>
      </c>
      <c r="AH500">
        <v>0</v>
      </c>
      <c r="AI500">
        <v>478</v>
      </c>
      <c r="AJ500">
        <v>79</v>
      </c>
      <c r="AK500">
        <v>32</v>
      </c>
      <c r="AL500">
        <v>0.67</v>
      </c>
    </row>
    <row r="501" spans="1:38" x14ac:dyDescent="0.3">
      <c r="A501" t="s">
        <v>732</v>
      </c>
      <c r="B501">
        <v>122198</v>
      </c>
      <c r="C501">
        <v>5</v>
      </c>
      <c r="D501" t="s">
        <v>909</v>
      </c>
      <c r="E501" t="s">
        <v>269</v>
      </c>
      <c r="F501">
        <v>48</v>
      </c>
      <c r="G501">
        <v>18.690000000000001</v>
      </c>
      <c r="H501">
        <v>61.79</v>
      </c>
      <c r="I501">
        <v>14.55</v>
      </c>
      <c r="J501">
        <v>48.13</v>
      </c>
      <c r="K501">
        <v>8</v>
      </c>
      <c r="T501">
        <v>2</v>
      </c>
      <c r="U501">
        <v>1</v>
      </c>
      <c r="V501" t="s">
        <v>83</v>
      </c>
      <c r="W501" t="s">
        <v>884</v>
      </c>
      <c r="X501">
        <v>10</v>
      </c>
      <c r="Y501">
        <v>10</v>
      </c>
      <c r="Z501" t="s">
        <v>910</v>
      </c>
      <c r="AA501" t="s">
        <v>911</v>
      </c>
      <c r="AB501" t="s">
        <v>77</v>
      </c>
      <c r="AC501" t="s">
        <v>78</v>
      </c>
      <c r="AD501" t="s">
        <v>737</v>
      </c>
      <c r="AG501" t="s">
        <v>912</v>
      </c>
      <c r="AH501">
        <v>0</v>
      </c>
      <c r="AI501">
        <v>478</v>
      </c>
      <c r="AJ501">
        <v>79</v>
      </c>
      <c r="AK501">
        <v>32</v>
      </c>
      <c r="AL501">
        <v>0.67</v>
      </c>
    </row>
    <row r="502" spans="1:38" x14ac:dyDescent="0.3">
      <c r="A502" t="s">
        <v>732</v>
      </c>
      <c r="B502">
        <v>122198</v>
      </c>
      <c r="C502">
        <v>6</v>
      </c>
      <c r="D502" t="s">
        <v>909</v>
      </c>
      <c r="E502" t="s">
        <v>269</v>
      </c>
      <c r="F502">
        <v>48</v>
      </c>
      <c r="G502">
        <v>19.37</v>
      </c>
      <c r="H502">
        <v>64.05</v>
      </c>
      <c r="I502">
        <v>14.53</v>
      </c>
      <c r="J502">
        <v>48.05</v>
      </c>
      <c r="K502">
        <v>8</v>
      </c>
      <c r="T502">
        <v>2</v>
      </c>
      <c r="U502">
        <v>1</v>
      </c>
      <c r="V502" t="s">
        <v>83</v>
      </c>
      <c r="W502" t="s">
        <v>265</v>
      </c>
      <c r="X502">
        <v>10</v>
      </c>
      <c r="Y502">
        <v>10</v>
      </c>
      <c r="Z502" t="s">
        <v>910</v>
      </c>
      <c r="AA502" t="s">
        <v>911</v>
      </c>
      <c r="AB502" t="s">
        <v>77</v>
      </c>
      <c r="AC502" t="s">
        <v>78</v>
      </c>
      <c r="AD502" t="s">
        <v>737</v>
      </c>
      <c r="AG502" t="s">
        <v>912</v>
      </c>
      <c r="AH502">
        <v>0</v>
      </c>
      <c r="AI502">
        <v>478</v>
      </c>
      <c r="AJ502">
        <v>79</v>
      </c>
      <c r="AK502">
        <v>32</v>
      </c>
      <c r="AL502">
        <v>0.67</v>
      </c>
    </row>
    <row r="503" spans="1:38" x14ac:dyDescent="0.3">
      <c r="A503" t="s">
        <v>732</v>
      </c>
      <c r="B503">
        <v>133943</v>
      </c>
      <c r="C503">
        <v>1</v>
      </c>
      <c r="D503" t="s">
        <v>913</v>
      </c>
      <c r="E503" t="s">
        <v>914</v>
      </c>
      <c r="F503">
        <v>6</v>
      </c>
      <c r="G503">
        <v>19.78</v>
      </c>
      <c r="H503">
        <v>65.42</v>
      </c>
      <c r="I503">
        <v>15.83</v>
      </c>
      <c r="J503">
        <v>52.34</v>
      </c>
      <c r="K503">
        <v>2</v>
      </c>
      <c r="T503">
        <v>3</v>
      </c>
      <c r="U503">
        <v>2</v>
      </c>
      <c r="V503" t="s">
        <v>83</v>
      </c>
      <c r="W503">
        <v>65</v>
      </c>
      <c r="X503">
        <v>5</v>
      </c>
      <c r="Y503">
        <v>5</v>
      </c>
      <c r="Z503" t="s">
        <v>915</v>
      </c>
      <c r="AA503" t="s">
        <v>916</v>
      </c>
      <c r="AB503" t="s">
        <v>77</v>
      </c>
      <c r="AC503" t="s">
        <v>78</v>
      </c>
      <c r="AD503" t="s">
        <v>737</v>
      </c>
      <c r="AG503" t="s">
        <v>917</v>
      </c>
      <c r="AH503">
        <v>0</v>
      </c>
      <c r="AI503">
        <v>690</v>
      </c>
      <c r="AJ503">
        <v>68</v>
      </c>
      <c r="AK503">
        <v>5</v>
      </c>
      <c r="AL503">
        <v>0.83</v>
      </c>
    </row>
    <row r="504" spans="1:38" x14ac:dyDescent="0.3">
      <c r="A504" t="s">
        <v>732</v>
      </c>
      <c r="B504">
        <v>133943</v>
      </c>
      <c r="C504">
        <v>2</v>
      </c>
      <c r="D504" t="s">
        <v>913</v>
      </c>
      <c r="E504" t="s">
        <v>914</v>
      </c>
      <c r="F504">
        <v>6</v>
      </c>
      <c r="G504">
        <v>21.09</v>
      </c>
      <c r="H504">
        <v>69.739999999999995</v>
      </c>
      <c r="I504">
        <v>16.829999999999998</v>
      </c>
      <c r="J504">
        <v>55.65</v>
      </c>
      <c r="K504">
        <v>2</v>
      </c>
      <c r="T504">
        <v>3</v>
      </c>
      <c r="U504">
        <v>2</v>
      </c>
      <c r="V504" t="s">
        <v>83</v>
      </c>
      <c r="W504">
        <v>69</v>
      </c>
      <c r="X504">
        <v>5</v>
      </c>
      <c r="Y504">
        <v>5</v>
      </c>
      <c r="Z504" t="s">
        <v>915</v>
      </c>
      <c r="AA504" t="s">
        <v>916</v>
      </c>
      <c r="AB504" t="s">
        <v>77</v>
      </c>
      <c r="AC504" t="s">
        <v>78</v>
      </c>
      <c r="AD504" t="s">
        <v>737</v>
      </c>
      <c r="AG504" t="s">
        <v>917</v>
      </c>
      <c r="AH504">
        <v>0</v>
      </c>
      <c r="AI504">
        <v>690</v>
      </c>
      <c r="AJ504">
        <v>68</v>
      </c>
      <c r="AK504">
        <v>5</v>
      </c>
      <c r="AL504">
        <v>0.83</v>
      </c>
    </row>
    <row r="505" spans="1:38" x14ac:dyDescent="0.3">
      <c r="A505" t="s">
        <v>732</v>
      </c>
      <c r="B505">
        <v>133943</v>
      </c>
      <c r="C505">
        <v>3</v>
      </c>
      <c r="D505" t="s">
        <v>913</v>
      </c>
      <c r="E505" t="s">
        <v>914</v>
      </c>
      <c r="F505">
        <v>6</v>
      </c>
      <c r="G505">
        <v>22.94</v>
      </c>
      <c r="H505">
        <v>75.84</v>
      </c>
      <c r="I505">
        <v>18.28</v>
      </c>
      <c r="J505">
        <v>60.46</v>
      </c>
      <c r="K505">
        <v>2</v>
      </c>
      <c r="T505">
        <v>3</v>
      </c>
      <c r="U505">
        <v>2</v>
      </c>
      <c r="V505" t="s">
        <v>83</v>
      </c>
      <c r="W505">
        <v>75</v>
      </c>
      <c r="X505">
        <v>5</v>
      </c>
      <c r="Y505">
        <v>5</v>
      </c>
      <c r="Z505" t="s">
        <v>915</v>
      </c>
      <c r="AA505" t="s">
        <v>916</v>
      </c>
      <c r="AB505" t="s">
        <v>77</v>
      </c>
      <c r="AC505" t="s">
        <v>78</v>
      </c>
      <c r="AD505" t="s">
        <v>737</v>
      </c>
      <c r="AG505" t="s">
        <v>917</v>
      </c>
      <c r="AH505">
        <v>0</v>
      </c>
      <c r="AI505">
        <v>690</v>
      </c>
      <c r="AJ505">
        <v>68</v>
      </c>
      <c r="AK505">
        <v>5</v>
      </c>
      <c r="AL505">
        <v>0.83</v>
      </c>
    </row>
    <row r="506" spans="1:38" x14ac:dyDescent="0.3">
      <c r="A506" t="s">
        <v>732</v>
      </c>
      <c r="B506">
        <v>137486</v>
      </c>
      <c r="C506">
        <v>1</v>
      </c>
      <c r="D506" t="s">
        <v>918</v>
      </c>
      <c r="E506" t="s">
        <v>282</v>
      </c>
      <c r="F506">
        <v>8</v>
      </c>
      <c r="G506">
        <v>17.8</v>
      </c>
      <c r="H506">
        <v>58.85</v>
      </c>
      <c r="I506">
        <v>15.56</v>
      </c>
      <c r="J506">
        <v>51.46</v>
      </c>
      <c r="K506">
        <v>2</v>
      </c>
      <c r="T506">
        <v>2</v>
      </c>
      <c r="U506">
        <v>1</v>
      </c>
      <c r="V506" t="s">
        <v>83</v>
      </c>
      <c r="W506">
        <v>58</v>
      </c>
      <c r="X506">
        <v>4</v>
      </c>
      <c r="Y506">
        <v>4</v>
      </c>
      <c r="Z506" t="s">
        <v>919</v>
      </c>
      <c r="AA506" t="s">
        <v>920</v>
      </c>
      <c r="AB506" t="s">
        <v>77</v>
      </c>
      <c r="AC506" t="s">
        <v>78</v>
      </c>
      <c r="AD506" t="s">
        <v>737</v>
      </c>
      <c r="AG506" t="s">
        <v>921</v>
      </c>
      <c r="AH506">
        <v>0</v>
      </c>
      <c r="AI506">
        <v>228</v>
      </c>
      <c r="AJ506">
        <v>59</v>
      </c>
      <c r="AK506">
        <v>8</v>
      </c>
      <c r="AL506">
        <v>1</v>
      </c>
    </row>
    <row r="507" spans="1:38" x14ac:dyDescent="0.3">
      <c r="A507" t="s">
        <v>732</v>
      </c>
      <c r="B507">
        <v>137486</v>
      </c>
      <c r="C507">
        <v>2</v>
      </c>
      <c r="D507" t="s">
        <v>918</v>
      </c>
      <c r="E507" t="s">
        <v>282</v>
      </c>
      <c r="F507">
        <v>8</v>
      </c>
      <c r="G507">
        <v>19.829999999999998</v>
      </c>
      <c r="H507">
        <v>65.569999999999993</v>
      </c>
      <c r="I507">
        <v>17.34</v>
      </c>
      <c r="J507">
        <v>57.34</v>
      </c>
      <c r="K507">
        <v>1</v>
      </c>
      <c r="T507">
        <v>2</v>
      </c>
      <c r="U507">
        <v>1</v>
      </c>
      <c r="V507" t="s">
        <v>83</v>
      </c>
      <c r="W507">
        <v>65</v>
      </c>
      <c r="X507">
        <v>4</v>
      </c>
      <c r="Y507">
        <v>4</v>
      </c>
      <c r="Z507" t="s">
        <v>919</v>
      </c>
      <c r="AA507" t="s">
        <v>920</v>
      </c>
      <c r="AB507" t="s">
        <v>77</v>
      </c>
      <c r="AC507" t="s">
        <v>78</v>
      </c>
      <c r="AD507" t="s">
        <v>737</v>
      </c>
      <c r="AG507" t="s">
        <v>921</v>
      </c>
      <c r="AH507">
        <v>0</v>
      </c>
      <c r="AI507">
        <v>228</v>
      </c>
      <c r="AJ507">
        <v>59</v>
      </c>
      <c r="AK507">
        <v>8</v>
      </c>
      <c r="AL507">
        <v>1</v>
      </c>
    </row>
    <row r="508" spans="1:38" x14ac:dyDescent="0.3">
      <c r="A508" t="s">
        <v>732</v>
      </c>
      <c r="B508">
        <v>137486</v>
      </c>
      <c r="C508">
        <v>3</v>
      </c>
      <c r="D508" t="s">
        <v>918</v>
      </c>
      <c r="E508" t="s">
        <v>282</v>
      </c>
      <c r="F508">
        <v>8</v>
      </c>
      <c r="G508">
        <v>21.69</v>
      </c>
      <c r="H508">
        <v>71.72</v>
      </c>
      <c r="I508">
        <v>18.97</v>
      </c>
      <c r="J508">
        <v>62.72</v>
      </c>
      <c r="K508">
        <v>2</v>
      </c>
      <c r="T508">
        <v>3</v>
      </c>
      <c r="U508">
        <v>1</v>
      </c>
      <c r="V508" t="s">
        <v>83</v>
      </c>
      <c r="W508" t="s">
        <v>297</v>
      </c>
      <c r="X508">
        <v>4</v>
      </c>
      <c r="Y508">
        <v>4</v>
      </c>
      <c r="Z508" t="s">
        <v>919</v>
      </c>
      <c r="AA508" t="s">
        <v>920</v>
      </c>
      <c r="AB508" t="s">
        <v>77</v>
      </c>
      <c r="AC508" t="s">
        <v>78</v>
      </c>
      <c r="AD508" t="s">
        <v>737</v>
      </c>
      <c r="AG508" t="s">
        <v>921</v>
      </c>
      <c r="AH508">
        <v>0</v>
      </c>
      <c r="AI508">
        <v>228</v>
      </c>
      <c r="AJ508">
        <v>59</v>
      </c>
      <c r="AK508">
        <v>8</v>
      </c>
      <c r="AL508">
        <v>1</v>
      </c>
    </row>
    <row r="509" spans="1:38" x14ac:dyDescent="0.3">
      <c r="A509" t="s">
        <v>732</v>
      </c>
      <c r="B509">
        <v>137486</v>
      </c>
      <c r="C509">
        <v>4</v>
      </c>
      <c r="D509" t="s">
        <v>918</v>
      </c>
      <c r="E509" t="s">
        <v>282</v>
      </c>
      <c r="F509">
        <v>8</v>
      </c>
      <c r="G509">
        <v>21.68</v>
      </c>
      <c r="H509">
        <v>71.680000000000007</v>
      </c>
      <c r="I509">
        <v>18.96</v>
      </c>
      <c r="J509">
        <v>62.68</v>
      </c>
      <c r="K509">
        <v>2</v>
      </c>
      <c r="T509">
        <v>3</v>
      </c>
      <c r="U509">
        <v>1</v>
      </c>
      <c r="V509" t="s">
        <v>83</v>
      </c>
      <c r="W509" t="s">
        <v>301</v>
      </c>
      <c r="X509">
        <v>4</v>
      </c>
      <c r="Y509">
        <v>4</v>
      </c>
      <c r="Z509" t="s">
        <v>919</v>
      </c>
      <c r="AA509" t="s">
        <v>920</v>
      </c>
      <c r="AB509" t="s">
        <v>77</v>
      </c>
      <c r="AC509" t="s">
        <v>78</v>
      </c>
      <c r="AD509" t="s">
        <v>737</v>
      </c>
      <c r="AG509" t="s">
        <v>921</v>
      </c>
      <c r="AH509">
        <v>0</v>
      </c>
      <c r="AI509">
        <v>228</v>
      </c>
      <c r="AJ509">
        <v>59</v>
      </c>
      <c r="AK509">
        <v>8</v>
      </c>
      <c r="AL509">
        <v>1</v>
      </c>
    </row>
    <row r="510" spans="1:38" x14ac:dyDescent="0.3">
      <c r="A510" t="s">
        <v>732</v>
      </c>
      <c r="B510">
        <v>137486</v>
      </c>
      <c r="C510">
        <v>5</v>
      </c>
      <c r="D510" t="s">
        <v>918</v>
      </c>
      <c r="E510" t="s">
        <v>282</v>
      </c>
      <c r="F510">
        <v>8</v>
      </c>
      <c r="G510">
        <v>25.16</v>
      </c>
      <c r="H510">
        <v>83.18</v>
      </c>
      <c r="I510">
        <v>22</v>
      </c>
      <c r="J510">
        <v>72.739999999999995</v>
      </c>
      <c r="K510">
        <v>1</v>
      </c>
      <c r="T510">
        <v>3</v>
      </c>
      <c r="U510">
        <v>2</v>
      </c>
      <c r="V510" t="s">
        <v>83</v>
      </c>
      <c r="W510">
        <v>83</v>
      </c>
      <c r="X510">
        <v>4</v>
      </c>
      <c r="Y510">
        <v>4</v>
      </c>
      <c r="Z510" t="s">
        <v>919</v>
      </c>
      <c r="AA510" t="s">
        <v>920</v>
      </c>
      <c r="AB510" t="s">
        <v>77</v>
      </c>
      <c r="AC510" t="s">
        <v>78</v>
      </c>
      <c r="AD510" t="s">
        <v>737</v>
      </c>
      <c r="AG510" t="s">
        <v>921</v>
      </c>
      <c r="AH510">
        <v>0</v>
      </c>
      <c r="AI510">
        <v>228</v>
      </c>
      <c r="AJ510">
        <v>59</v>
      </c>
      <c r="AK510">
        <v>8</v>
      </c>
      <c r="AL510">
        <v>1</v>
      </c>
    </row>
    <row r="511" spans="1:38" x14ac:dyDescent="0.3">
      <c r="A511" t="s">
        <v>732</v>
      </c>
      <c r="B511">
        <v>3993</v>
      </c>
      <c r="C511">
        <v>1</v>
      </c>
      <c r="D511" t="s">
        <v>922</v>
      </c>
      <c r="E511" t="s">
        <v>923</v>
      </c>
      <c r="F511">
        <v>70</v>
      </c>
      <c r="G511">
        <v>14.99</v>
      </c>
      <c r="H511">
        <v>49.57</v>
      </c>
      <c r="I511">
        <v>10.93</v>
      </c>
      <c r="J511">
        <v>36.14</v>
      </c>
      <c r="K511">
        <v>5</v>
      </c>
      <c r="T511">
        <v>2</v>
      </c>
      <c r="U511">
        <v>1</v>
      </c>
      <c r="V511" t="s">
        <v>83</v>
      </c>
      <c r="W511">
        <v>49</v>
      </c>
      <c r="X511">
        <v>5</v>
      </c>
      <c r="Y511">
        <v>5</v>
      </c>
      <c r="Z511" t="s">
        <v>924</v>
      </c>
      <c r="AA511" t="s">
        <v>925</v>
      </c>
      <c r="AB511" t="s">
        <v>77</v>
      </c>
      <c r="AC511" t="s">
        <v>78</v>
      </c>
      <c r="AD511" t="s">
        <v>737</v>
      </c>
      <c r="AG511" t="s">
        <v>926</v>
      </c>
      <c r="AH511">
        <v>0</v>
      </c>
      <c r="AI511">
        <v>0</v>
      </c>
      <c r="AJ511">
        <v>0</v>
      </c>
      <c r="AK511">
        <v>0</v>
      </c>
      <c r="AL511">
        <v>0</v>
      </c>
    </row>
    <row r="512" spans="1:38" x14ac:dyDescent="0.3">
      <c r="A512" t="s">
        <v>732</v>
      </c>
      <c r="B512">
        <v>3993</v>
      </c>
      <c r="C512">
        <v>2</v>
      </c>
      <c r="D512" t="s">
        <v>922</v>
      </c>
      <c r="E512" t="s">
        <v>923</v>
      </c>
      <c r="F512">
        <v>70</v>
      </c>
      <c r="G512">
        <v>15.99</v>
      </c>
      <c r="H512">
        <v>52.87</v>
      </c>
      <c r="I512">
        <v>11.74</v>
      </c>
      <c r="J512">
        <v>38.840000000000003</v>
      </c>
      <c r="K512">
        <v>5</v>
      </c>
      <c r="T512">
        <v>2</v>
      </c>
      <c r="U512">
        <v>1</v>
      </c>
      <c r="V512" t="s">
        <v>83</v>
      </c>
      <c r="W512">
        <v>52</v>
      </c>
      <c r="X512">
        <v>5</v>
      </c>
      <c r="Y512">
        <v>5</v>
      </c>
      <c r="Z512" t="s">
        <v>924</v>
      </c>
      <c r="AA512" t="s">
        <v>925</v>
      </c>
      <c r="AB512" t="s">
        <v>77</v>
      </c>
      <c r="AC512" t="s">
        <v>78</v>
      </c>
      <c r="AD512" t="s">
        <v>737</v>
      </c>
      <c r="AG512" t="s">
        <v>926</v>
      </c>
      <c r="AH512">
        <v>0</v>
      </c>
      <c r="AI512">
        <v>0</v>
      </c>
      <c r="AJ512">
        <v>0</v>
      </c>
      <c r="AK512">
        <v>0</v>
      </c>
      <c r="AL512">
        <v>0</v>
      </c>
    </row>
    <row r="513" spans="1:38" x14ac:dyDescent="0.3">
      <c r="A513" t="s">
        <v>732</v>
      </c>
      <c r="B513">
        <v>3993</v>
      </c>
      <c r="C513">
        <v>3</v>
      </c>
      <c r="D513" t="s">
        <v>922</v>
      </c>
      <c r="E513" t="s">
        <v>923</v>
      </c>
      <c r="F513">
        <v>70</v>
      </c>
      <c r="G513">
        <v>17.36</v>
      </c>
      <c r="H513">
        <v>57.42</v>
      </c>
      <c r="I513">
        <v>12.87</v>
      </c>
      <c r="J513">
        <v>42.57</v>
      </c>
      <c r="K513">
        <v>40</v>
      </c>
      <c r="T513">
        <v>2</v>
      </c>
      <c r="U513">
        <v>1</v>
      </c>
      <c r="V513" t="s">
        <v>83</v>
      </c>
      <c r="W513">
        <v>57</v>
      </c>
      <c r="X513">
        <v>5</v>
      </c>
      <c r="Y513">
        <v>5</v>
      </c>
      <c r="Z513" t="s">
        <v>924</v>
      </c>
      <c r="AA513" t="s">
        <v>925</v>
      </c>
      <c r="AB513" t="s">
        <v>77</v>
      </c>
      <c r="AC513" t="s">
        <v>78</v>
      </c>
      <c r="AD513" t="s">
        <v>737</v>
      </c>
      <c r="AG513" t="s">
        <v>926</v>
      </c>
      <c r="AH513">
        <v>0</v>
      </c>
      <c r="AI513">
        <v>0</v>
      </c>
      <c r="AJ513">
        <v>0</v>
      </c>
      <c r="AK513">
        <v>0</v>
      </c>
      <c r="AL513">
        <v>0</v>
      </c>
    </row>
    <row r="514" spans="1:38" x14ac:dyDescent="0.3">
      <c r="A514" t="s">
        <v>732</v>
      </c>
      <c r="B514">
        <v>3993</v>
      </c>
      <c r="C514">
        <v>4</v>
      </c>
      <c r="D514" t="s">
        <v>922</v>
      </c>
      <c r="E514" t="s">
        <v>923</v>
      </c>
      <c r="F514">
        <v>70</v>
      </c>
      <c r="G514">
        <v>20.3</v>
      </c>
      <c r="H514">
        <v>67.14</v>
      </c>
      <c r="I514">
        <v>15.35</v>
      </c>
      <c r="J514">
        <v>50.76</v>
      </c>
      <c r="K514">
        <v>6</v>
      </c>
      <c r="T514">
        <v>3</v>
      </c>
      <c r="U514">
        <v>1</v>
      </c>
      <c r="V514" t="s">
        <v>83</v>
      </c>
      <c r="W514">
        <v>67</v>
      </c>
      <c r="X514">
        <v>5</v>
      </c>
      <c r="Y514">
        <v>5</v>
      </c>
      <c r="Z514" t="s">
        <v>924</v>
      </c>
      <c r="AA514" t="s">
        <v>925</v>
      </c>
      <c r="AB514" t="s">
        <v>77</v>
      </c>
      <c r="AC514" t="s">
        <v>78</v>
      </c>
      <c r="AD514" t="s">
        <v>737</v>
      </c>
      <c r="AG514" t="s">
        <v>926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732</v>
      </c>
      <c r="B515">
        <v>3993</v>
      </c>
      <c r="C515">
        <v>5</v>
      </c>
      <c r="D515" t="s">
        <v>922</v>
      </c>
      <c r="E515" t="s">
        <v>923</v>
      </c>
      <c r="F515">
        <v>70</v>
      </c>
      <c r="G515">
        <v>20.57</v>
      </c>
      <c r="H515">
        <v>68.02</v>
      </c>
      <c r="I515">
        <v>15.57</v>
      </c>
      <c r="J515">
        <v>51.48</v>
      </c>
      <c r="K515">
        <v>9</v>
      </c>
      <c r="T515">
        <v>3</v>
      </c>
      <c r="U515">
        <v>1</v>
      </c>
      <c r="V515" t="s">
        <v>83</v>
      </c>
      <c r="W515">
        <v>68</v>
      </c>
      <c r="X515">
        <v>5</v>
      </c>
      <c r="Y515">
        <v>5</v>
      </c>
      <c r="Z515" t="s">
        <v>924</v>
      </c>
      <c r="AA515" t="s">
        <v>925</v>
      </c>
      <c r="AB515" t="s">
        <v>77</v>
      </c>
      <c r="AC515" t="s">
        <v>78</v>
      </c>
      <c r="AD515" t="s">
        <v>737</v>
      </c>
      <c r="AG515" t="s">
        <v>926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732</v>
      </c>
      <c r="B516">
        <v>3993</v>
      </c>
      <c r="C516">
        <v>6</v>
      </c>
      <c r="D516" t="s">
        <v>922</v>
      </c>
      <c r="E516" t="s">
        <v>923</v>
      </c>
      <c r="F516">
        <v>70</v>
      </c>
      <c r="G516">
        <v>25.52</v>
      </c>
      <c r="H516">
        <v>84.37</v>
      </c>
      <c r="I516">
        <v>19.63</v>
      </c>
      <c r="J516">
        <v>64.92</v>
      </c>
      <c r="K516">
        <v>5</v>
      </c>
      <c r="T516">
        <v>3</v>
      </c>
      <c r="U516">
        <v>1</v>
      </c>
      <c r="V516" t="s">
        <v>83</v>
      </c>
      <c r="W516">
        <v>84</v>
      </c>
      <c r="X516">
        <v>5</v>
      </c>
      <c r="Y516">
        <v>5</v>
      </c>
      <c r="Z516" t="s">
        <v>924</v>
      </c>
      <c r="AA516" t="s">
        <v>925</v>
      </c>
      <c r="AB516" t="s">
        <v>77</v>
      </c>
      <c r="AC516" t="s">
        <v>78</v>
      </c>
      <c r="AD516" t="s">
        <v>737</v>
      </c>
      <c r="AG516" t="s">
        <v>926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732</v>
      </c>
      <c r="B517">
        <v>2757</v>
      </c>
      <c r="C517">
        <v>1</v>
      </c>
      <c r="D517" t="s">
        <v>927</v>
      </c>
      <c r="E517" t="s">
        <v>928</v>
      </c>
      <c r="F517">
        <v>120</v>
      </c>
      <c r="G517">
        <v>27</v>
      </c>
      <c r="H517">
        <v>89.28</v>
      </c>
      <c r="I517">
        <v>18.12</v>
      </c>
      <c r="J517">
        <v>59.91</v>
      </c>
      <c r="K517">
        <v>99</v>
      </c>
      <c r="T517">
        <v>3</v>
      </c>
      <c r="U517">
        <v>1</v>
      </c>
      <c r="V517" t="s">
        <v>74</v>
      </c>
      <c r="W517">
        <v>89</v>
      </c>
      <c r="X517">
        <v>21</v>
      </c>
      <c r="Y517">
        <v>16</v>
      </c>
      <c r="Z517" t="s">
        <v>929</v>
      </c>
      <c r="AA517" t="s">
        <v>930</v>
      </c>
      <c r="AB517" t="s">
        <v>77</v>
      </c>
      <c r="AC517" t="s">
        <v>78</v>
      </c>
      <c r="AD517" t="s">
        <v>737</v>
      </c>
      <c r="AG517" t="s">
        <v>931</v>
      </c>
      <c r="AH517">
        <v>0</v>
      </c>
      <c r="AI517">
        <v>354</v>
      </c>
      <c r="AJ517">
        <v>26</v>
      </c>
      <c r="AK517">
        <v>86</v>
      </c>
      <c r="AL517">
        <v>0.72</v>
      </c>
    </row>
    <row r="518" spans="1:38" x14ac:dyDescent="0.3">
      <c r="A518" t="s">
        <v>732</v>
      </c>
      <c r="B518">
        <v>2757</v>
      </c>
      <c r="C518">
        <v>2</v>
      </c>
      <c r="D518" t="s">
        <v>927</v>
      </c>
      <c r="E518" t="s">
        <v>928</v>
      </c>
      <c r="F518">
        <v>120</v>
      </c>
      <c r="G518">
        <v>30.45</v>
      </c>
      <c r="H518">
        <v>100.68</v>
      </c>
      <c r="I518">
        <v>20.43</v>
      </c>
      <c r="J518">
        <v>67.56</v>
      </c>
      <c r="K518">
        <v>21</v>
      </c>
      <c r="T518">
        <v>3</v>
      </c>
      <c r="U518">
        <v>1</v>
      </c>
      <c r="V518" t="s">
        <v>74</v>
      </c>
      <c r="W518">
        <v>100</v>
      </c>
      <c r="X518">
        <v>21</v>
      </c>
      <c r="Y518">
        <v>16</v>
      </c>
      <c r="Z518" t="s">
        <v>929</v>
      </c>
      <c r="AA518" t="s">
        <v>930</v>
      </c>
      <c r="AB518" t="s">
        <v>77</v>
      </c>
      <c r="AC518" t="s">
        <v>78</v>
      </c>
      <c r="AD518" t="s">
        <v>737</v>
      </c>
      <c r="AG518" t="s">
        <v>931</v>
      </c>
      <c r="AH518">
        <v>0</v>
      </c>
      <c r="AI518">
        <v>354</v>
      </c>
      <c r="AJ518">
        <v>26</v>
      </c>
      <c r="AK518">
        <v>86</v>
      </c>
      <c r="AL518">
        <v>0.72</v>
      </c>
    </row>
    <row r="519" spans="1:38" x14ac:dyDescent="0.3">
      <c r="A519" t="s">
        <v>732</v>
      </c>
      <c r="B519">
        <v>128514</v>
      </c>
      <c r="C519">
        <v>1</v>
      </c>
      <c r="D519" t="s">
        <v>932</v>
      </c>
      <c r="E519" t="s">
        <v>876</v>
      </c>
      <c r="F519">
        <v>20</v>
      </c>
      <c r="G519">
        <v>18.98</v>
      </c>
      <c r="H519">
        <v>62.77</v>
      </c>
      <c r="I519">
        <v>14.54</v>
      </c>
      <c r="J519">
        <v>48.08</v>
      </c>
      <c r="K519">
        <v>5</v>
      </c>
      <c r="T519">
        <v>3</v>
      </c>
      <c r="U519">
        <v>2</v>
      </c>
      <c r="V519" t="s">
        <v>83</v>
      </c>
      <c r="W519" t="s">
        <v>933</v>
      </c>
      <c r="X519">
        <v>13</v>
      </c>
      <c r="Y519">
        <v>13</v>
      </c>
      <c r="Z519" t="s">
        <v>934</v>
      </c>
      <c r="AA519" t="s">
        <v>935</v>
      </c>
      <c r="AB519" t="s">
        <v>77</v>
      </c>
      <c r="AC519" t="s">
        <v>78</v>
      </c>
      <c r="AD519" t="s">
        <v>737</v>
      </c>
      <c r="AG519" t="s">
        <v>936</v>
      </c>
      <c r="AH519">
        <v>0</v>
      </c>
      <c r="AI519">
        <v>601</v>
      </c>
      <c r="AJ519">
        <v>77</v>
      </c>
      <c r="AK519">
        <v>18</v>
      </c>
      <c r="AL519">
        <v>0.9</v>
      </c>
    </row>
    <row r="520" spans="1:38" x14ac:dyDescent="0.3">
      <c r="A520" t="s">
        <v>732</v>
      </c>
      <c r="B520">
        <v>128514</v>
      </c>
      <c r="C520">
        <v>2</v>
      </c>
      <c r="D520" t="s">
        <v>932</v>
      </c>
      <c r="E520" t="s">
        <v>876</v>
      </c>
      <c r="F520">
        <v>20</v>
      </c>
      <c r="G520">
        <v>19.600000000000001</v>
      </c>
      <c r="H520">
        <v>64.8</v>
      </c>
      <c r="I520">
        <v>15.01</v>
      </c>
      <c r="J520">
        <v>49.63</v>
      </c>
      <c r="K520">
        <v>5</v>
      </c>
      <c r="T520">
        <v>3</v>
      </c>
      <c r="U520">
        <v>2</v>
      </c>
      <c r="V520" t="s">
        <v>83</v>
      </c>
      <c r="W520" t="s">
        <v>265</v>
      </c>
      <c r="X520">
        <v>13</v>
      </c>
      <c r="Y520">
        <v>13</v>
      </c>
      <c r="Z520" t="s">
        <v>934</v>
      </c>
      <c r="AA520" t="s">
        <v>935</v>
      </c>
      <c r="AB520" t="s">
        <v>77</v>
      </c>
      <c r="AC520" t="s">
        <v>78</v>
      </c>
      <c r="AD520" t="s">
        <v>737</v>
      </c>
      <c r="AG520" t="s">
        <v>936</v>
      </c>
      <c r="AH520">
        <v>0</v>
      </c>
      <c r="AI520">
        <v>601</v>
      </c>
      <c r="AJ520">
        <v>77</v>
      </c>
      <c r="AK520">
        <v>18</v>
      </c>
      <c r="AL520">
        <v>0.9</v>
      </c>
    </row>
    <row r="521" spans="1:38" x14ac:dyDescent="0.3">
      <c r="A521" t="s">
        <v>732</v>
      </c>
      <c r="B521">
        <v>128514</v>
      </c>
      <c r="C521">
        <v>3</v>
      </c>
      <c r="D521" t="s">
        <v>932</v>
      </c>
      <c r="E521" t="s">
        <v>876</v>
      </c>
      <c r="F521">
        <v>20</v>
      </c>
      <c r="G521">
        <v>19.45</v>
      </c>
      <c r="H521">
        <v>64.3</v>
      </c>
      <c r="I521">
        <v>14.89</v>
      </c>
      <c r="J521">
        <v>49.25</v>
      </c>
      <c r="K521">
        <v>5</v>
      </c>
      <c r="T521">
        <v>3</v>
      </c>
      <c r="U521">
        <v>2</v>
      </c>
      <c r="V521" t="s">
        <v>83</v>
      </c>
      <c r="W521" t="s">
        <v>504</v>
      </c>
      <c r="X521">
        <v>13</v>
      </c>
      <c r="Y521">
        <v>13</v>
      </c>
      <c r="Z521" t="s">
        <v>934</v>
      </c>
      <c r="AA521" t="s">
        <v>935</v>
      </c>
      <c r="AB521" t="s">
        <v>77</v>
      </c>
      <c r="AC521" t="s">
        <v>78</v>
      </c>
      <c r="AD521" t="s">
        <v>737</v>
      </c>
      <c r="AG521" t="s">
        <v>936</v>
      </c>
      <c r="AH521">
        <v>0</v>
      </c>
      <c r="AI521">
        <v>601</v>
      </c>
      <c r="AJ521">
        <v>77</v>
      </c>
      <c r="AK521">
        <v>18</v>
      </c>
      <c r="AL521">
        <v>0.9</v>
      </c>
    </row>
    <row r="522" spans="1:38" x14ac:dyDescent="0.3">
      <c r="A522" t="s">
        <v>732</v>
      </c>
      <c r="B522">
        <v>128514</v>
      </c>
      <c r="C522">
        <v>4</v>
      </c>
      <c r="D522" t="s">
        <v>932</v>
      </c>
      <c r="E522" t="s">
        <v>876</v>
      </c>
      <c r="F522">
        <v>20</v>
      </c>
      <c r="G522">
        <v>19.670000000000002</v>
      </c>
      <c r="H522">
        <v>65.03</v>
      </c>
      <c r="I522">
        <v>15.06</v>
      </c>
      <c r="J522">
        <v>49.81</v>
      </c>
      <c r="K522">
        <v>5</v>
      </c>
      <c r="T522">
        <v>3</v>
      </c>
      <c r="U522">
        <v>2</v>
      </c>
      <c r="V522" t="s">
        <v>83</v>
      </c>
      <c r="W522" t="s">
        <v>937</v>
      </c>
      <c r="X522">
        <v>13</v>
      </c>
      <c r="Y522">
        <v>13</v>
      </c>
      <c r="Z522" t="s">
        <v>934</v>
      </c>
      <c r="AA522" t="s">
        <v>935</v>
      </c>
      <c r="AB522" t="s">
        <v>77</v>
      </c>
      <c r="AC522" t="s">
        <v>78</v>
      </c>
      <c r="AD522" t="s">
        <v>737</v>
      </c>
      <c r="AG522" t="s">
        <v>936</v>
      </c>
      <c r="AH522">
        <v>0</v>
      </c>
      <c r="AI522">
        <v>601</v>
      </c>
      <c r="AJ522">
        <v>77</v>
      </c>
      <c r="AK522">
        <v>18</v>
      </c>
      <c r="AL522">
        <v>0.9</v>
      </c>
    </row>
    <row r="523" spans="1:38" x14ac:dyDescent="0.3">
      <c r="A523" t="s">
        <v>732</v>
      </c>
      <c r="B523">
        <v>3998</v>
      </c>
      <c r="C523">
        <v>1</v>
      </c>
      <c r="D523" t="s">
        <v>938</v>
      </c>
      <c r="E523" t="s">
        <v>939</v>
      </c>
      <c r="F523">
        <v>180</v>
      </c>
      <c r="G523">
        <v>13.76</v>
      </c>
      <c r="H523">
        <v>45.5</v>
      </c>
      <c r="I523">
        <v>10.01</v>
      </c>
      <c r="J523">
        <v>33.119999999999997</v>
      </c>
      <c r="K523">
        <v>15</v>
      </c>
      <c r="T523">
        <v>2</v>
      </c>
      <c r="U523">
        <v>1</v>
      </c>
      <c r="V523" t="s">
        <v>83</v>
      </c>
      <c r="W523">
        <v>45</v>
      </c>
      <c r="X523">
        <v>5</v>
      </c>
      <c r="Y523">
        <v>5</v>
      </c>
      <c r="Z523" t="s">
        <v>940</v>
      </c>
      <c r="AA523" t="s">
        <v>941</v>
      </c>
      <c r="AB523" t="s">
        <v>77</v>
      </c>
      <c r="AC523" t="s">
        <v>78</v>
      </c>
      <c r="AD523" t="s">
        <v>737</v>
      </c>
      <c r="AG523" t="s">
        <v>942</v>
      </c>
      <c r="AH523">
        <v>0</v>
      </c>
      <c r="AI523">
        <v>129</v>
      </c>
      <c r="AJ523">
        <v>27</v>
      </c>
      <c r="AK523">
        <v>0</v>
      </c>
      <c r="AL523">
        <v>0</v>
      </c>
    </row>
    <row r="524" spans="1:38" x14ac:dyDescent="0.3">
      <c r="A524" t="s">
        <v>732</v>
      </c>
      <c r="B524">
        <v>3998</v>
      </c>
      <c r="C524">
        <v>2</v>
      </c>
      <c r="D524" t="s">
        <v>938</v>
      </c>
      <c r="E524" t="s">
        <v>939</v>
      </c>
      <c r="F524">
        <v>180</v>
      </c>
      <c r="G524">
        <v>15.12</v>
      </c>
      <c r="H524">
        <v>50</v>
      </c>
      <c r="I524">
        <v>11.24</v>
      </c>
      <c r="J524">
        <v>37.17</v>
      </c>
      <c r="K524">
        <v>50</v>
      </c>
      <c r="T524">
        <v>2</v>
      </c>
      <c r="U524">
        <v>1</v>
      </c>
      <c r="V524" t="s">
        <v>83</v>
      </c>
      <c r="W524" t="s">
        <v>366</v>
      </c>
      <c r="X524">
        <v>5</v>
      </c>
      <c r="Y524">
        <v>5</v>
      </c>
      <c r="Z524" t="s">
        <v>940</v>
      </c>
      <c r="AA524" t="s">
        <v>941</v>
      </c>
      <c r="AB524" t="s">
        <v>77</v>
      </c>
      <c r="AC524" t="s">
        <v>78</v>
      </c>
      <c r="AD524" t="s">
        <v>737</v>
      </c>
      <c r="AG524" t="s">
        <v>942</v>
      </c>
      <c r="AH524">
        <v>0</v>
      </c>
      <c r="AI524">
        <v>129</v>
      </c>
      <c r="AJ524">
        <v>27</v>
      </c>
      <c r="AK524">
        <v>0</v>
      </c>
      <c r="AL524">
        <v>0</v>
      </c>
    </row>
    <row r="525" spans="1:38" x14ac:dyDescent="0.3">
      <c r="A525" t="s">
        <v>732</v>
      </c>
      <c r="B525">
        <v>3998</v>
      </c>
      <c r="C525">
        <v>3</v>
      </c>
      <c r="D525" t="s">
        <v>938</v>
      </c>
      <c r="E525" t="s">
        <v>939</v>
      </c>
      <c r="F525">
        <v>180</v>
      </c>
      <c r="G525">
        <v>15.35</v>
      </c>
      <c r="H525">
        <v>50.76</v>
      </c>
      <c r="I525">
        <v>11.43</v>
      </c>
      <c r="J525">
        <v>37.799999999999997</v>
      </c>
      <c r="K525">
        <v>30</v>
      </c>
      <c r="T525">
        <v>2</v>
      </c>
      <c r="U525">
        <v>1</v>
      </c>
      <c r="V525" t="s">
        <v>83</v>
      </c>
      <c r="W525" t="s">
        <v>195</v>
      </c>
      <c r="X525">
        <v>5</v>
      </c>
      <c r="Y525">
        <v>5</v>
      </c>
      <c r="Z525" t="s">
        <v>940</v>
      </c>
      <c r="AA525" t="s">
        <v>941</v>
      </c>
      <c r="AB525" t="s">
        <v>77</v>
      </c>
      <c r="AC525" t="s">
        <v>78</v>
      </c>
      <c r="AD525" t="s">
        <v>737</v>
      </c>
      <c r="AG525" t="s">
        <v>942</v>
      </c>
      <c r="AH525">
        <v>0</v>
      </c>
      <c r="AI525">
        <v>129</v>
      </c>
      <c r="AJ525">
        <v>27</v>
      </c>
      <c r="AK525">
        <v>0</v>
      </c>
      <c r="AL525">
        <v>0</v>
      </c>
    </row>
    <row r="526" spans="1:38" x14ac:dyDescent="0.3">
      <c r="A526" t="s">
        <v>732</v>
      </c>
      <c r="B526">
        <v>3998</v>
      </c>
      <c r="C526">
        <v>4</v>
      </c>
      <c r="D526" t="s">
        <v>938</v>
      </c>
      <c r="E526" t="s">
        <v>939</v>
      </c>
      <c r="F526">
        <v>180</v>
      </c>
      <c r="G526">
        <v>16.920000000000002</v>
      </c>
      <c r="H526">
        <v>55.94</v>
      </c>
      <c r="I526">
        <v>12.74</v>
      </c>
      <c r="J526">
        <v>42.12</v>
      </c>
      <c r="K526">
        <v>5</v>
      </c>
      <c r="T526">
        <v>2</v>
      </c>
      <c r="U526">
        <v>1</v>
      </c>
      <c r="V526" t="s">
        <v>83</v>
      </c>
      <c r="W526" t="s">
        <v>434</v>
      </c>
      <c r="X526">
        <v>5</v>
      </c>
      <c r="Y526">
        <v>5</v>
      </c>
      <c r="Z526" t="s">
        <v>940</v>
      </c>
      <c r="AA526" t="s">
        <v>941</v>
      </c>
      <c r="AB526" t="s">
        <v>77</v>
      </c>
      <c r="AC526" t="s">
        <v>78</v>
      </c>
      <c r="AD526" t="s">
        <v>737</v>
      </c>
      <c r="AG526" t="s">
        <v>942</v>
      </c>
      <c r="AH526">
        <v>0</v>
      </c>
      <c r="AI526">
        <v>129</v>
      </c>
      <c r="AJ526">
        <v>27</v>
      </c>
      <c r="AK526">
        <v>0</v>
      </c>
      <c r="AL526">
        <v>0</v>
      </c>
    </row>
    <row r="527" spans="1:38" x14ac:dyDescent="0.3">
      <c r="A527" t="s">
        <v>732</v>
      </c>
      <c r="B527">
        <v>3998</v>
      </c>
      <c r="C527">
        <v>5</v>
      </c>
      <c r="D527" t="s">
        <v>938</v>
      </c>
      <c r="E527" t="s">
        <v>939</v>
      </c>
      <c r="F527">
        <v>180</v>
      </c>
      <c r="G527">
        <v>17.350000000000001</v>
      </c>
      <c r="H527">
        <v>57.38</v>
      </c>
      <c r="I527">
        <v>13.14</v>
      </c>
      <c r="J527">
        <v>43.47</v>
      </c>
      <c r="K527">
        <v>55</v>
      </c>
      <c r="T527">
        <v>3</v>
      </c>
      <c r="U527">
        <v>1</v>
      </c>
      <c r="V527" t="s">
        <v>83</v>
      </c>
      <c r="W527" t="s">
        <v>436</v>
      </c>
      <c r="X527">
        <v>5</v>
      </c>
      <c r="Y527">
        <v>5</v>
      </c>
      <c r="Z527" t="s">
        <v>940</v>
      </c>
      <c r="AA527" t="s">
        <v>941</v>
      </c>
      <c r="AB527" t="s">
        <v>77</v>
      </c>
      <c r="AC527" t="s">
        <v>78</v>
      </c>
      <c r="AD527" t="s">
        <v>737</v>
      </c>
      <c r="AG527" t="s">
        <v>942</v>
      </c>
      <c r="AH527">
        <v>0</v>
      </c>
      <c r="AI527">
        <v>129</v>
      </c>
      <c r="AJ527">
        <v>27</v>
      </c>
      <c r="AK527">
        <v>0</v>
      </c>
      <c r="AL527">
        <v>0</v>
      </c>
    </row>
    <row r="528" spans="1:38" x14ac:dyDescent="0.3">
      <c r="A528" t="s">
        <v>732</v>
      </c>
      <c r="B528">
        <v>3998</v>
      </c>
      <c r="C528">
        <v>6</v>
      </c>
      <c r="D528" t="s">
        <v>938</v>
      </c>
      <c r="E528" t="s">
        <v>939</v>
      </c>
      <c r="F528">
        <v>180</v>
      </c>
      <c r="G528">
        <v>19.13</v>
      </c>
      <c r="H528">
        <v>63.27</v>
      </c>
      <c r="I528">
        <v>14.56</v>
      </c>
      <c r="J528">
        <v>48.15</v>
      </c>
      <c r="K528">
        <v>25</v>
      </c>
      <c r="T528">
        <v>3</v>
      </c>
      <c r="U528">
        <v>1</v>
      </c>
      <c r="V528" t="s">
        <v>83</v>
      </c>
      <c r="W528">
        <v>63</v>
      </c>
      <c r="X528">
        <v>5</v>
      </c>
      <c r="Y528">
        <v>5</v>
      </c>
      <c r="Z528" t="s">
        <v>940</v>
      </c>
      <c r="AA528" t="s">
        <v>941</v>
      </c>
      <c r="AB528" t="s">
        <v>77</v>
      </c>
      <c r="AC528" t="s">
        <v>78</v>
      </c>
      <c r="AD528" t="s">
        <v>737</v>
      </c>
      <c r="AG528" t="s">
        <v>942</v>
      </c>
      <c r="AH528">
        <v>0</v>
      </c>
      <c r="AI528">
        <v>129</v>
      </c>
      <c r="AJ528">
        <v>27</v>
      </c>
      <c r="AK528">
        <v>0</v>
      </c>
      <c r="AL528">
        <v>0</v>
      </c>
    </row>
    <row r="529" spans="1:38" x14ac:dyDescent="0.3">
      <c r="A529" t="s">
        <v>732</v>
      </c>
      <c r="B529">
        <v>2756</v>
      </c>
      <c r="C529">
        <v>1</v>
      </c>
      <c r="D529" t="s">
        <v>943</v>
      </c>
      <c r="E529" t="s">
        <v>944</v>
      </c>
      <c r="F529">
        <v>40</v>
      </c>
      <c r="G529">
        <v>16.54</v>
      </c>
      <c r="H529">
        <v>54.7</v>
      </c>
      <c r="I529">
        <v>12.54</v>
      </c>
      <c r="J529">
        <v>41.46</v>
      </c>
      <c r="K529">
        <v>10</v>
      </c>
      <c r="T529">
        <v>3</v>
      </c>
      <c r="U529">
        <v>1</v>
      </c>
      <c r="V529" t="s">
        <v>83</v>
      </c>
      <c r="W529">
        <v>54</v>
      </c>
      <c r="X529">
        <v>5</v>
      </c>
      <c r="Y529">
        <v>5</v>
      </c>
      <c r="Z529" t="s">
        <v>945</v>
      </c>
      <c r="AA529" t="s">
        <v>946</v>
      </c>
      <c r="AB529" t="s">
        <v>77</v>
      </c>
      <c r="AC529" t="s">
        <v>78</v>
      </c>
      <c r="AD529" t="s">
        <v>737</v>
      </c>
      <c r="AG529" t="s">
        <v>947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38" x14ac:dyDescent="0.3">
      <c r="A530" t="s">
        <v>732</v>
      </c>
      <c r="B530">
        <v>2756</v>
      </c>
      <c r="C530">
        <v>2</v>
      </c>
      <c r="D530" t="s">
        <v>943</v>
      </c>
      <c r="E530" t="s">
        <v>944</v>
      </c>
      <c r="F530">
        <v>40</v>
      </c>
      <c r="G530">
        <v>18.920000000000002</v>
      </c>
      <c r="H530">
        <v>62.55</v>
      </c>
      <c r="I530">
        <v>14.42</v>
      </c>
      <c r="J530">
        <v>47.67</v>
      </c>
      <c r="K530">
        <v>25</v>
      </c>
      <c r="T530">
        <v>3</v>
      </c>
      <c r="U530">
        <v>2</v>
      </c>
      <c r="V530" t="s">
        <v>83</v>
      </c>
      <c r="W530" t="s">
        <v>948</v>
      </c>
      <c r="X530">
        <v>5</v>
      </c>
      <c r="Y530">
        <v>5</v>
      </c>
      <c r="Z530" t="s">
        <v>945</v>
      </c>
      <c r="AA530" t="s">
        <v>946</v>
      </c>
      <c r="AB530" t="s">
        <v>77</v>
      </c>
      <c r="AC530" t="s">
        <v>78</v>
      </c>
      <c r="AD530" t="s">
        <v>737</v>
      </c>
      <c r="AG530" t="s">
        <v>947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38" x14ac:dyDescent="0.3">
      <c r="A531" t="s">
        <v>732</v>
      </c>
      <c r="B531">
        <v>2756</v>
      </c>
      <c r="C531">
        <v>3</v>
      </c>
      <c r="D531" t="s">
        <v>943</v>
      </c>
      <c r="E531" t="s">
        <v>944</v>
      </c>
      <c r="F531">
        <v>40</v>
      </c>
      <c r="G531">
        <v>18.850000000000001</v>
      </c>
      <c r="H531">
        <v>62.34</v>
      </c>
      <c r="I531">
        <v>14.35</v>
      </c>
      <c r="J531">
        <v>47.46</v>
      </c>
      <c r="K531">
        <v>5</v>
      </c>
      <c r="T531">
        <v>3</v>
      </c>
      <c r="U531">
        <v>2</v>
      </c>
      <c r="V531" t="s">
        <v>83</v>
      </c>
      <c r="W531" t="s">
        <v>933</v>
      </c>
      <c r="X531">
        <v>5</v>
      </c>
      <c r="Y531">
        <v>5</v>
      </c>
      <c r="Z531" t="s">
        <v>945</v>
      </c>
      <c r="AA531" t="s">
        <v>946</v>
      </c>
      <c r="AB531" t="s">
        <v>77</v>
      </c>
      <c r="AC531" t="s">
        <v>78</v>
      </c>
      <c r="AD531" t="s">
        <v>737</v>
      </c>
      <c r="AG531" t="s">
        <v>947</v>
      </c>
      <c r="AH531">
        <v>0</v>
      </c>
      <c r="AI531">
        <v>0</v>
      </c>
      <c r="AJ531">
        <v>0</v>
      </c>
      <c r="AK531">
        <v>0</v>
      </c>
      <c r="AL531">
        <v>0</v>
      </c>
    </row>
    <row r="532" spans="1:38" x14ac:dyDescent="0.3">
      <c r="A532" t="s">
        <v>732</v>
      </c>
      <c r="B532">
        <v>4002</v>
      </c>
      <c r="C532">
        <v>1</v>
      </c>
      <c r="D532" t="s">
        <v>949</v>
      </c>
      <c r="E532" t="s">
        <v>950</v>
      </c>
      <c r="F532">
        <v>168</v>
      </c>
      <c r="G532">
        <v>14.61</v>
      </c>
      <c r="H532">
        <v>48.32</v>
      </c>
      <c r="I532">
        <v>11.29</v>
      </c>
      <c r="J532">
        <v>37.340000000000003</v>
      </c>
      <c r="K532">
        <v>6</v>
      </c>
      <c r="T532">
        <v>2</v>
      </c>
      <c r="U532">
        <v>1</v>
      </c>
      <c r="V532" t="s">
        <v>83</v>
      </c>
      <c r="W532">
        <v>48</v>
      </c>
      <c r="X532">
        <v>6</v>
      </c>
      <c r="Y532">
        <v>6</v>
      </c>
      <c r="Z532" t="s">
        <v>951</v>
      </c>
      <c r="AA532" t="s">
        <v>952</v>
      </c>
      <c r="AB532" t="s">
        <v>77</v>
      </c>
      <c r="AC532" t="s">
        <v>78</v>
      </c>
      <c r="AD532" t="s">
        <v>737</v>
      </c>
      <c r="AG532" t="s">
        <v>953</v>
      </c>
      <c r="AH532">
        <v>0</v>
      </c>
      <c r="AI532">
        <v>185</v>
      </c>
      <c r="AJ532">
        <v>72</v>
      </c>
      <c r="AK532">
        <v>101</v>
      </c>
      <c r="AL532">
        <v>0.6</v>
      </c>
    </row>
    <row r="533" spans="1:38" x14ac:dyDescent="0.3">
      <c r="A533" t="s">
        <v>732</v>
      </c>
      <c r="B533">
        <v>4002</v>
      </c>
      <c r="C533">
        <v>2</v>
      </c>
      <c r="D533" t="s">
        <v>949</v>
      </c>
      <c r="E533" t="s">
        <v>950</v>
      </c>
      <c r="F533">
        <v>168</v>
      </c>
      <c r="G533">
        <v>16.59</v>
      </c>
      <c r="H533">
        <v>54.86</v>
      </c>
      <c r="I533">
        <v>12.82</v>
      </c>
      <c r="J533">
        <v>42.39</v>
      </c>
      <c r="K533">
        <v>6</v>
      </c>
      <c r="T533">
        <v>2</v>
      </c>
      <c r="U533">
        <v>1</v>
      </c>
      <c r="V533" t="s">
        <v>74</v>
      </c>
      <c r="W533">
        <v>54</v>
      </c>
      <c r="X533">
        <v>6</v>
      </c>
      <c r="Y533">
        <v>6</v>
      </c>
      <c r="Z533" t="s">
        <v>951</v>
      </c>
      <c r="AA533" t="s">
        <v>952</v>
      </c>
      <c r="AB533" t="s">
        <v>77</v>
      </c>
      <c r="AC533" t="s">
        <v>78</v>
      </c>
      <c r="AD533" t="s">
        <v>737</v>
      </c>
      <c r="AG533" t="s">
        <v>953</v>
      </c>
      <c r="AH533">
        <v>0</v>
      </c>
      <c r="AI533">
        <v>185</v>
      </c>
      <c r="AJ533">
        <v>72</v>
      </c>
      <c r="AK533">
        <v>101</v>
      </c>
      <c r="AL533">
        <v>0.6</v>
      </c>
    </row>
    <row r="534" spans="1:38" x14ac:dyDescent="0.3">
      <c r="A534" t="s">
        <v>732</v>
      </c>
      <c r="B534">
        <v>4002</v>
      </c>
      <c r="C534">
        <v>3</v>
      </c>
      <c r="D534" t="s">
        <v>949</v>
      </c>
      <c r="E534" t="s">
        <v>950</v>
      </c>
      <c r="F534">
        <v>168</v>
      </c>
      <c r="G534">
        <v>17.64</v>
      </c>
      <c r="H534">
        <v>58.32</v>
      </c>
      <c r="I534">
        <v>13.63</v>
      </c>
      <c r="J534">
        <v>45.06</v>
      </c>
      <c r="K534">
        <v>6</v>
      </c>
      <c r="T534">
        <v>2</v>
      </c>
      <c r="U534">
        <v>1</v>
      </c>
      <c r="V534" t="s">
        <v>83</v>
      </c>
      <c r="W534" t="s">
        <v>203</v>
      </c>
      <c r="X534">
        <v>6</v>
      </c>
      <c r="Y534">
        <v>6</v>
      </c>
      <c r="Z534" t="s">
        <v>951</v>
      </c>
      <c r="AA534" t="s">
        <v>952</v>
      </c>
      <c r="AB534" t="s">
        <v>77</v>
      </c>
      <c r="AC534" t="s">
        <v>78</v>
      </c>
      <c r="AD534" t="s">
        <v>737</v>
      </c>
      <c r="AG534" t="s">
        <v>953</v>
      </c>
      <c r="AH534">
        <v>0</v>
      </c>
      <c r="AI534">
        <v>185</v>
      </c>
      <c r="AJ534">
        <v>72</v>
      </c>
      <c r="AK534">
        <v>101</v>
      </c>
      <c r="AL534">
        <v>0.6</v>
      </c>
    </row>
    <row r="535" spans="1:38" x14ac:dyDescent="0.3">
      <c r="A535" t="s">
        <v>732</v>
      </c>
      <c r="B535">
        <v>4002</v>
      </c>
      <c r="C535">
        <v>4</v>
      </c>
      <c r="D535" t="s">
        <v>949</v>
      </c>
      <c r="E535" t="s">
        <v>950</v>
      </c>
      <c r="F535">
        <v>168</v>
      </c>
      <c r="G535">
        <v>17.66</v>
      </c>
      <c r="H535">
        <v>58.39</v>
      </c>
      <c r="I535">
        <v>13.64</v>
      </c>
      <c r="J535">
        <v>45.12</v>
      </c>
      <c r="K535">
        <v>6</v>
      </c>
      <c r="T535">
        <v>2</v>
      </c>
      <c r="U535">
        <v>1</v>
      </c>
      <c r="V535" t="s">
        <v>83</v>
      </c>
      <c r="W535" t="s">
        <v>954</v>
      </c>
      <c r="X535">
        <v>6</v>
      </c>
      <c r="Y535">
        <v>6</v>
      </c>
      <c r="Z535" t="s">
        <v>951</v>
      </c>
      <c r="AA535" t="s">
        <v>952</v>
      </c>
      <c r="AB535" t="s">
        <v>77</v>
      </c>
      <c r="AC535" t="s">
        <v>78</v>
      </c>
      <c r="AD535" t="s">
        <v>737</v>
      </c>
      <c r="AG535" t="s">
        <v>953</v>
      </c>
      <c r="AH535">
        <v>0</v>
      </c>
      <c r="AI535">
        <v>185</v>
      </c>
      <c r="AJ535">
        <v>72</v>
      </c>
      <c r="AK535">
        <v>101</v>
      </c>
      <c r="AL535">
        <v>0.6</v>
      </c>
    </row>
    <row r="536" spans="1:38" x14ac:dyDescent="0.3">
      <c r="A536" t="s">
        <v>732</v>
      </c>
      <c r="B536">
        <v>4002</v>
      </c>
      <c r="C536">
        <v>5</v>
      </c>
      <c r="D536" t="s">
        <v>949</v>
      </c>
      <c r="E536" t="s">
        <v>950</v>
      </c>
      <c r="F536">
        <v>168</v>
      </c>
      <c r="G536">
        <v>18.32</v>
      </c>
      <c r="H536">
        <v>60.59</v>
      </c>
      <c r="I536">
        <v>14.16</v>
      </c>
      <c r="J536">
        <v>46.82</v>
      </c>
      <c r="K536">
        <v>12</v>
      </c>
      <c r="T536">
        <v>2</v>
      </c>
      <c r="U536">
        <v>1</v>
      </c>
      <c r="V536" t="s">
        <v>83</v>
      </c>
      <c r="W536" t="s">
        <v>844</v>
      </c>
      <c r="X536">
        <v>6</v>
      </c>
      <c r="Y536">
        <v>6</v>
      </c>
      <c r="Z536" t="s">
        <v>951</v>
      </c>
      <c r="AA536" t="s">
        <v>952</v>
      </c>
      <c r="AB536" t="s">
        <v>77</v>
      </c>
      <c r="AC536" t="s">
        <v>78</v>
      </c>
      <c r="AD536" t="s">
        <v>737</v>
      </c>
      <c r="AG536" t="s">
        <v>953</v>
      </c>
      <c r="AH536">
        <v>0</v>
      </c>
      <c r="AI536">
        <v>185</v>
      </c>
      <c r="AJ536">
        <v>72</v>
      </c>
      <c r="AK536">
        <v>101</v>
      </c>
      <c r="AL536">
        <v>0.6</v>
      </c>
    </row>
    <row r="537" spans="1:38" x14ac:dyDescent="0.3">
      <c r="A537" t="s">
        <v>732</v>
      </c>
      <c r="B537">
        <v>4002</v>
      </c>
      <c r="C537">
        <v>6</v>
      </c>
      <c r="D537" t="s">
        <v>949</v>
      </c>
      <c r="E537" t="s">
        <v>950</v>
      </c>
      <c r="F537">
        <v>168</v>
      </c>
      <c r="G537">
        <v>20.73</v>
      </c>
      <c r="H537">
        <v>68.53</v>
      </c>
      <c r="I537">
        <v>16.010000000000002</v>
      </c>
      <c r="J537">
        <v>52.95</v>
      </c>
      <c r="K537">
        <v>6</v>
      </c>
      <c r="T537">
        <v>2</v>
      </c>
      <c r="U537">
        <v>1</v>
      </c>
      <c r="V537" t="s">
        <v>74</v>
      </c>
      <c r="W537">
        <v>68</v>
      </c>
      <c r="X537">
        <v>6</v>
      </c>
      <c r="Y537">
        <v>6</v>
      </c>
      <c r="Z537" t="s">
        <v>951</v>
      </c>
      <c r="AA537" t="s">
        <v>952</v>
      </c>
      <c r="AB537" t="s">
        <v>77</v>
      </c>
      <c r="AC537" t="s">
        <v>78</v>
      </c>
      <c r="AD537" t="s">
        <v>737</v>
      </c>
      <c r="AG537" t="s">
        <v>953</v>
      </c>
      <c r="AH537">
        <v>0</v>
      </c>
      <c r="AI537">
        <v>185</v>
      </c>
      <c r="AJ537">
        <v>72</v>
      </c>
      <c r="AK537">
        <v>101</v>
      </c>
      <c r="AL537">
        <v>0.6</v>
      </c>
    </row>
    <row r="538" spans="1:38" x14ac:dyDescent="0.3">
      <c r="A538" t="s">
        <v>732</v>
      </c>
      <c r="B538">
        <v>4002</v>
      </c>
      <c r="C538">
        <v>7</v>
      </c>
      <c r="D538" t="s">
        <v>949</v>
      </c>
      <c r="E538" t="s">
        <v>950</v>
      </c>
      <c r="F538">
        <v>168</v>
      </c>
      <c r="G538">
        <v>21.49</v>
      </c>
      <c r="H538">
        <v>71.06</v>
      </c>
      <c r="I538">
        <v>16.61</v>
      </c>
      <c r="J538">
        <v>54.91</v>
      </c>
      <c r="K538">
        <v>48</v>
      </c>
      <c r="T538">
        <v>2</v>
      </c>
      <c r="U538">
        <v>1</v>
      </c>
      <c r="V538" t="s">
        <v>83</v>
      </c>
      <c r="W538" t="s">
        <v>297</v>
      </c>
      <c r="X538">
        <v>6</v>
      </c>
      <c r="Y538">
        <v>6</v>
      </c>
      <c r="Z538" t="s">
        <v>951</v>
      </c>
      <c r="AA538" t="s">
        <v>952</v>
      </c>
      <c r="AB538" t="s">
        <v>77</v>
      </c>
      <c r="AC538" t="s">
        <v>78</v>
      </c>
      <c r="AD538" t="s">
        <v>737</v>
      </c>
      <c r="AG538" t="s">
        <v>953</v>
      </c>
      <c r="AH538">
        <v>0</v>
      </c>
      <c r="AI538">
        <v>185</v>
      </c>
      <c r="AJ538">
        <v>72</v>
      </c>
      <c r="AK538">
        <v>101</v>
      </c>
      <c r="AL538">
        <v>0.6</v>
      </c>
    </row>
    <row r="539" spans="1:38" x14ac:dyDescent="0.3">
      <c r="A539" t="s">
        <v>732</v>
      </c>
      <c r="B539">
        <v>4002</v>
      </c>
      <c r="C539">
        <v>8</v>
      </c>
      <c r="D539" t="s">
        <v>949</v>
      </c>
      <c r="E539" t="s">
        <v>950</v>
      </c>
      <c r="F539">
        <v>168</v>
      </c>
      <c r="G539">
        <v>21.96</v>
      </c>
      <c r="H539">
        <v>72.62</v>
      </c>
      <c r="I539">
        <v>16.97</v>
      </c>
      <c r="J539">
        <v>56.11</v>
      </c>
      <c r="K539">
        <v>6</v>
      </c>
      <c r="T539">
        <v>2</v>
      </c>
      <c r="U539">
        <v>1</v>
      </c>
      <c r="V539" t="s">
        <v>83</v>
      </c>
      <c r="W539" t="s">
        <v>955</v>
      </c>
      <c r="X539">
        <v>6</v>
      </c>
      <c r="Y539">
        <v>6</v>
      </c>
      <c r="Z539" t="s">
        <v>951</v>
      </c>
      <c r="AA539" t="s">
        <v>952</v>
      </c>
      <c r="AB539" t="s">
        <v>77</v>
      </c>
      <c r="AC539" t="s">
        <v>78</v>
      </c>
      <c r="AD539" t="s">
        <v>737</v>
      </c>
      <c r="AG539" t="s">
        <v>953</v>
      </c>
      <c r="AH539">
        <v>0</v>
      </c>
      <c r="AI539">
        <v>185</v>
      </c>
      <c r="AJ539">
        <v>72</v>
      </c>
      <c r="AK539">
        <v>101</v>
      </c>
      <c r="AL539">
        <v>0.6</v>
      </c>
    </row>
    <row r="540" spans="1:38" x14ac:dyDescent="0.3">
      <c r="A540" t="s">
        <v>732</v>
      </c>
      <c r="B540">
        <v>4002</v>
      </c>
      <c r="C540">
        <v>9</v>
      </c>
      <c r="D540" t="s">
        <v>949</v>
      </c>
      <c r="E540" t="s">
        <v>950</v>
      </c>
      <c r="F540">
        <v>168</v>
      </c>
      <c r="G540">
        <v>22.67</v>
      </c>
      <c r="H540">
        <v>74.97</v>
      </c>
      <c r="I540">
        <v>17.52</v>
      </c>
      <c r="J540">
        <v>57.93</v>
      </c>
      <c r="K540">
        <v>72</v>
      </c>
      <c r="T540">
        <v>3</v>
      </c>
      <c r="U540">
        <v>1</v>
      </c>
      <c r="V540" t="s">
        <v>83</v>
      </c>
      <c r="W540">
        <v>74</v>
      </c>
      <c r="X540">
        <v>6</v>
      </c>
      <c r="Y540">
        <v>6</v>
      </c>
      <c r="Z540" t="s">
        <v>951</v>
      </c>
      <c r="AA540" t="s">
        <v>952</v>
      </c>
      <c r="AB540" t="s">
        <v>77</v>
      </c>
      <c r="AC540" t="s">
        <v>78</v>
      </c>
      <c r="AD540" t="s">
        <v>737</v>
      </c>
      <c r="AG540" t="s">
        <v>953</v>
      </c>
      <c r="AH540">
        <v>0</v>
      </c>
      <c r="AI540">
        <v>185</v>
      </c>
      <c r="AJ540">
        <v>72</v>
      </c>
      <c r="AK540">
        <v>101</v>
      </c>
      <c r="AL540">
        <v>0.6</v>
      </c>
    </row>
    <row r="541" spans="1:38" x14ac:dyDescent="0.3">
      <c r="A541" t="s">
        <v>732</v>
      </c>
      <c r="B541">
        <v>4000</v>
      </c>
      <c r="C541">
        <v>1</v>
      </c>
      <c r="D541" t="s">
        <v>956</v>
      </c>
      <c r="E541" t="s">
        <v>523</v>
      </c>
      <c r="F541">
        <v>96</v>
      </c>
      <c r="G541">
        <v>20.3</v>
      </c>
      <c r="H541">
        <v>67.14</v>
      </c>
      <c r="I541">
        <v>15.87</v>
      </c>
      <c r="J541">
        <v>52.47</v>
      </c>
      <c r="K541">
        <v>60</v>
      </c>
      <c r="T541">
        <v>3</v>
      </c>
      <c r="U541">
        <v>1</v>
      </c>
      <c r="V541" t="s">
        <v>83</v>
      </c>
      <c r="W541">
        <v>67</v>
      </c>
      <c r="X541">
        <v>6</v>
      </c>
      <c r="Y541">
        <v>6</v>
      </c>
      <c r="Z541" t="s">
        <v>957</v>
      </c>
      <c r="AA541" t="s">
        <v>958</v>
      </c>
      <c r="AB541" t="s">
        <v>77</v>
      </c>
      <c r="AC541" t="s">
        <v>78</v>
      </c>
      <c r="AD541" t="s">
        <v>737</v>
      </c>
      <c r="AG541" t="s">
        <v>959</v>
      </c>
      <c r="AH541">
        <v>0</v>
      </c>
      <c r="AI541">
        <v>0</v>
      </c>
      <c r="AJ541">
        <v>0</v>
      </c>
      <c r="AK541">
        <v>0</v>
      </c>
      <c r="AL541">
        <v>0</v>
      </c>
    </row>
    <row r="542" spans="1:38" x14ac:dyDescent="0.3">
      <c r="A542" t="s">
        <v>732</v>
      </c>
      <c r="B542">
        <v>4000</v>
      </c>
      <c r="C542">
        <v>2</v>
      </c>
      <c r="D542" t="s">
        <v>956</v>
      </c>
      <c r="E542" t="s">
        <v>523</v>
      </c>
      <c r="F542">
        <v>96</v>
      </c>
      <c r="G542">
        <v>25.8</v>
      </c>
      <c r="H542">
        <v>85.3</v>
      </c>
      <c r="I542">
        <v>20.57</v>
      </c>
      <c r="J542">
        <v>68.02</v>
      </c>
      <c r="K542">
        <v>36</v>
      </c>
      <c r="T542">
        <v>3</v>
      </c>
      <c r="U542">
        <v>1</v>
      </c>
      <c r="V542" t="s">
        <v>83</v>
      </c>
      <c r="W542">
        <v>85</v>
      </c>
      <c r="X542">
        <v>6</v>
      </c>
      <c r="Y542">
        <v>6</v>
      </c>
      <c r="Z542" t="s">
        <v>957</v>
      </c>
      <c r="AA542" t="s">
        <v>958</v>
      </c>
      <c r="AB542" t="s">
        <v>77</v>
      </c>
      <c r="AC542" t="s">
        <v>78</v>
      </c>
      <c r="AD542" t="s">
        <v>737</v>
      </c>
      <c r="AG542" t="s">
        <v>959</v>
      </c>
      <c r="AH542">
        <v>0</v>
      </c>
      <c r="AI542">
        <v>0</v>
      </c>
      <c r="AJ542">
        <v>0</v>
      </c>
      <c r="AK542">
        <v>0</v>
      </c>
      <c r="AL542">
        <v>0</v>
      </c>
    </row>
    <row r="543" spans="1:38" x14ac:dyDescent="0.3">
      <c r="A543" t="s">
        <v>732</v>
      </c>
      <c r="B543">
        <v>27319</v>
      </c>
      <c r="C543">
        <v>1</v>
      </c>
      <c r="D543" t="s">
        <v>960</v>
      </c>
      <c r="E543" t="s">
        <v>961</v>
      </c>
      <c r="F543">
        <v>313</v>
      </c>
      <c r="G543">
        <v>14.7</v>
      </c>
      <c r="H543">
        <v>48.6</v>
      </c>
      <c r="I543">
        <v>11.07</v>
      </c>
      <c r="J543">
        <v>36.619999999999997</v>
      </c>
      <c r="K543">
        <v>22</v>
      </c>
      <c r="T543">
        <v>2</v>
      </c>
      <c r="U543">
        <v>1</v>
      </c>
      <c r="V543" t="s">
        <v>74</v>
      </c>
      <c r="W543" t="s">
        <v>962</v>
      </c>
      <c r="X543">
        <v>18</v>
      </c>
      <c r="Y543">
        <v>7</v>
      </c>
      <c r="Z543" t="s">
        <v>963</v>
      </c>
      <c r="AA543" t="s">
        <v>964</v>
      </c>
      <c r="AB543" t="s">
        <v>77</v>
      </c>
      <c r="AC543" t="s">
        <v>78</v>
      </c>
      <c r="AD543" t="s">
        <v>737</v>
      </c>
      <c r="AG543" t="s">
        <v>965</v>
      </c>
      <c r="AH543">
        <v>0</v>
      </c>
      <c r="AI543">
        <v>215</v>
      </c>
      <c r="AJ543">
        <v>17</v>
      </c>
      <c r="AK543">
        <v>315</v>
      </c>
      <c r="AL543">
        <v>1.01</v>
      </c>
    </row>
    <row r="544" spans="1:38" x14ac:dyDescent="0.3">
      <c r="A544" t="s">
        <v>732</v>
      </c>
      <c r="B544">
        <v>27319</v>
      </c>
      <c r="C544">
        <v>2</v>
      </c>
      <c r="D544" t="s">
        <v>960</v>
      </c>
      <c r="E544" t="s">
        <v>961</v>
      </c>
      <c r="F544">
        <v>313</v>
      </c>
      <c r="G544">
        <v>14.7</v>
      </c>
      <c r="H544">
        <v>48.6</v>
      </c>
      <c r="I544">
        <v>11.07</v>
      </c>
      <c r="J544">
        <v>36.619999999999997</v>
      </c>
      <c r="K544">
        <v>17</v>
      </c>
      <c r="T544">
        <v>2</v>
      </c>
      <c r="U544">
        <v>1</v>
      </c>
      <c r="V544" t="s">
        <v>74</v>
      </c>
      <c r="W544" t="s">
        <v>193</v>
      </c>
      <c r="X544">
        <v>18</v>
      </c>
      <c r="Y544">
        <v>7</v>
      </c>
      <c r="Z544" t="s">
        <v>963</v>
      </c>
      <c r="AA544" t="s">
        <v>964</v>
      </c>
      <c r="AB544" t="s">
        <v>77</v>
      </c>
      <c r="AC544" t="s">
        <v>78</v>
      </c>
      <c r="AD544" t="s">
        <v>737</v>
      </c>
      <c r="AG544" t="s">
        <v>965</v>
      </c>
      <c r="AH544">
        <v>0</v>
      </c>
      <c r="AI544">
        <v>215</v>
      </c>
      <c r="AJ544">
        <v>17</v>
      </c>
      <c r="AK544">
        <v>315</v>
      </c>
      <c r="AL544">
        <v>1.01</v>
      </c>
    </row>
    <row r="545" spans="1:38" x14ac:dyDescent="0.3">
      <c r="A545" t="s">
        <v>732</v>
      </c>
      <c r="B545">
        <v>27319</v>
      </c>
      <c r="C545">
        <v>3</v>
      </c>
      <c r="D545" t="s">
        <v>960</v>
      </c>
      <c r="E545" t="s">
        <v>961</v>
      </c>
      <c r="F545">
        <v>313</v>
      </c>
      <c r="G545">
        <v>24.02</v>
      </c>
      <c r="H545">
        <v>79.42</v>
      </c>
      <c r="I545">
        <v>18.100000000000001</v>
      </c>
      <c r="J545">
        <v>59.84</v>
      </c>
      <c r="K545">
        <v>61</v>
      </c>
      <c r="T545">
        <v>3</v>
      </c>
      <c r="U545">
        <v>2</v>
      </c>
      <c r="V545" t="s">
        <v>74</v>
      </c>
      <c r="W545" t="s">
        <v>134</v>
      </c>
      <c r="X545">
        <v>18</v>
      </c>
      <c r="Y545">
        <v>7</v>
      </c>
      <c r="Z545" t="s">
        <v>963</v>
      </c>
      <c r="AA545" t="s">
        <v>964</v>
      </c>
      <c r="AB545" t="s">
        <v>77</v>
      </c>
      <c r="AC545" t="s">
        <v>78</v>
      </c>
      <c r="AD545" t="s">
        <v>737</v>
      </c>
      <c r="AG545" t="s">
        <v>965</v>
      </c>
      <c r="AH545">
        <v>0</v>
      </c>
      <c r="AI545">
        <v>215</v>
      </c>
      <c r="AJ545">
        <v>17</v>
      </c>
      <c r="AK545">
        <v>315</v>
      </c>
      <c r="AL545">
        <v>1.01</v>
      </c>
    </row>
    <row r="546" spans="1:38" x14ac:dyDescent="0.3">
      <c r="A546" t="s">
        <v>732</v>
      </c>
      <c r="B546">
        <v>27319</v>
      </c>
      <c r="C546">
        <v>4</v>
      </c>
      <c r="D546" t="s">
        <v>960</v>
      </c>
      <c r="E546" t="s">
        <v>961</v>
      </c>
      <c r="F546">
        <v>313</v>
      </c>
      <c r="G546">
        <v>24.02</v>
      </c>
      <c r="H546">
        <v>79.42</v>
      </c>
      <c r="I546">
        <v>18.100000000000001</v>
      </c>
      <c r="J546">
        <v>59.84</v>
      </c>
      <c r="K546">
        <v>11</v>
      </c>
      <c r="T546">
        <v>3</v>
      </c>
      <c r="U546">
        <v>2</v>
      </c>
      <c r="V546" t="s">
        <v>74</v>
      </c>
      <c r="W546" t="s">
        <v>966</v>
      </c>
      <c r="X546">
        <v>18</v>
      </c>
      <c r="Y546">
        <v>7</v>
      </c>
      <c r="Z546" t="s">
        <v>963</v>
      </c>
      <c r="AA546" t="s">
        <v>964</v>
      </c>
      <c r="AB546" t="s">
        <v>77</v>
      </c>
      <c r="AC546" t="s">
        <v>78</v>
      </c>
      <c r="AD546" t="s">
        <v>737</v>
      </c>
      <c r="AG546" t="s">
        <v>965</v>
      </c>
      <c r="AH546">
        <v>0</v>
      </c>
      <c r="AI546">
        <v>215</v>
      </c>
      <c r="AJ546">
        <v>17</v>
      </c>
      <c r="AK546">
        <v>315</v>
      </c>
      <c r="AL546">
        <v>1.01</v>
      </c>
    </row>
    <row r="547" spans="1:38" x14ac:dyDescent="0.3">
      <c r="A547" t="s">
        <v>732</v>
      </c>
      <c r="B547">
        <v>27319</v>
      </c>
      <c r="C547">
        <v>5</v>
      </c>
      <c r="D547" t="s">
        <v>960</v>
      </c>
      <c r="E547" t="s">
        <v>961</v>
      </c>
      <c r="F547">
        <v>313</v>
      </c>
      <c r="G547">
        <v>34.07</v>
      </c>
      <c r="H547">
        <v>112.63</v>
      </c>
      <c r="I547">
        <v>25.67</v>
      </c>
      <c r="J547">
        <v>84.86</v>
      </c>
      <c r="K547">
        <v>90</v>
      </c>
      <c r="T547">
        <v>3</v>
      </c>
      <c r="U547">
        <v>2</v>
      </c>
      <c r="V547" t="s">
        <v>74</v>
      </c>
      <c r="W547" t="s">
        <v>683</v>
      </c>
      <c r="X547">
        <v>18</v>
      </c>
      <c r="Y547">
        <v>7</v>
      </c>
      <c r="Z547" t="s">
        <v>963</v>
      </c>
      <c r="AA547" t="s">
        <v>964</v>
      </c>
      <c r="AB547" t="s">
        <v>77</v>
      </c>
      <c r="AC547" t="s">
        <v>78</v>
      </c>
      <c r="AD547" t="s">
        <v>737</v>
      </c>
      <c r="AG547" t="s">
        <v>965</v>
      </c>
      <c r="AH547">
        <v>0</v>
      </c>
      <c r="AI547">
        <v>215</v>
      </c>
      <c r="AJ547">
        <v>17</v>
      </c>
      <c r="AK547">
        <v>315</v>
      </c>
      <c r="AL547">
        <v>1.01</v>
      </c>
    </row>
    <row r="548" spans="1:38" x14ac:dyDescent="0.3">
      <c r="A548" t="s">
        <v>732</v>
      </c>
      <c r="B548">
        <v>27319</v>
      </c>
      <c r="C548">
        <v>6</v>
      </c>
      <c r="D548" t="s">
        <v>960</v>
      </c>
      <c r="E548" t="s">
        <v>961</v>
      </c>
      <c r="F548">
        <v>313</v>
      </c>
      <c r="G548">
        <v>33.92</v>
      </c>
      <c r="H548">
        <v>112.16</v>
      </c>
      <c r="I548">
        <v>25.56</v>
      </c>
      <c r="J548">
        <v>84.51</v>
      </c>
      <c r="K548">
        <v>64</v>
      </c>
      <c r="T548">
        <v>3</v>
      </c>
      <c r="U548">
        <v>2</v>
      </c>
      <c r="V548" t="s">
        <v>74</v>
      </c>
      <c r="W548" t="s">
        <v>320</v>
      </c>
      <c r="X548">
        <v>18</v>
      </c>
      <c r="Y548">
        <v>7</v>
      </c>
      <c r="Z548" t="s">
        <v>963</v>
      </c>
      <c r="AA548" t="s">
        <v>964</v>
      </c>
      <c r="AB548" t="s">
        <v>77</v>
      </c>
      <c r="AC548" t="s">
        <v>78</v>
      </c>
      <c r="AD548" t="s">
        <v>737</v>
      </c>
      <c r="AG548" t="s">
        <v>965</v>
      </c>
      <c r="AH548">
        <v>0</v>
      </c>
      <c r="AI548">
        <v>215</v>
      </c>
      <c r="AJ548">
        <v>17</v>
      </c>
      <c r="AK548">
        <v>315</v>
      </c>
      <c r="AL548">
        <v>1.01</v>
      </c>
    </row>
    <row r="549" spans="1:38" x14ac:dyDescent="0.3">
      <c r="A549" t="s">
        <v>732</v>
      </c>
      <c r="B549">
        <v>27319</v>
      </c>
      <c r="C549">
        <v>7</v>
      </c>
      <c r="D549" t="s">
        <v>960</v>
      </c>
      <c r="E549" t="s">
        <v>961</v>
      </c>
      <c r="F549">
        <v>313</v>
      </c>
      <c r="G549">
        <v>33.92</v>
      </c>
      <c r="H549">
        <v>112.16</v>
      </c>
      <c r="I549">
        <v>25.56</v>
      </c>
      <c r="J549">
        <v>84.51</v>
      </c>
      <c r="K549">
        <v>30</v>
      </c>
      <c r="T549">
        <v>3</v>
      </c>
      <c r="U549">
        <v>2</v>
      </c>
      <c r="V549" t="s">
        <v>74</v>
      </c>
      <c r="W549" t="s">
        <v>967</v>
      </c>
      <c r="X549">
        <v>18</v>
      </c>
      <c r="Y549">
        <v>7</v>
      </c>
      <c r="Z549" t="s">
        <v>963</v>
      </c>
      <c r="AA549" t="s">
        <v>964</v>
      </c>
      <c r="AB549" t="s">
        <v>77</v>
      </c>
      <c r="AC549" t="s">
        <v>78</v>
      </c>
      <c r="AD549" t="s">
        <v>737</v>
      </c>
      <c r="AG549" t="s">
        <v>965</v>
      </c>
      <c r="AH549">
        <v>0</v>
      </c>
      <c r="AI549">
        <v>215</v>
      </c>
      <c r="AJ549">
        <v>17</v>
      </c>
      <c r="AK549">
        <v>315</v>
      </c>
      <c r="AL549">
        <v>1.01</v>
      </c>
    </row>
    <row r="550" spans="1:38" x14ac:dyDescent="0.3">
      <c r="A550" t="s">
        <v>732</v>
      </c>
      <c r="B550">
        <v>27319</v>
      </c>
      <c r="C550">
        <v>8</v>
      </c>
      <c r="D550" t="s">
        <v>960</v>
      </c>
      <c r="E550" t="s">
        <v>961</v>
      </c>
      <c r="F550">
        <v>313</v>
      </c>
      <c r="G550">
        <v>34.07</v>
      </c>
      <c r="H550">
        <v>112.63</v>
      </c>
      <c r="I550">
        <v>25.67</v>
      </c>
      <c r="J550">
        <v>84.86</v>
      </c>
      <c r="K550">
        <v>18</v>
      </c>
      <c r="T550">
        <v>3</v>
      </c>
      <c r="U550">
        <v>2</v>
      </c>
      <c r="V550" t="s">
        <v>74</v>
      </c>
      <c r="W550" t="s">
        <v>968</v>
      </c>
      <c r="X550">
        <v>18</v>
      </c>
      <c r="Y550">
        <v>7</v>
      </c>
      <c r="Z550" t="s">
        <v>963</v>
      </c>
      <c r="AA550" t="s">
        <v>964</v>
      </c>
      <c r="AB550" t="s">
        <v>77</v>
      </c>
      <c r="AC550" t="s">
        <v>78</v>
      </c>
      <c r="AD550" t="s">
        <v>737</v>
      </c>
      <c r="AG550" t="s">
        <v>965</v>
      </c>
      <c r="AH550">
        <v>0</v>
      </c>
      <c r="AI550">
        <v>215</v>
      </c>
      <c r="AJ550">
        <v>17</v>
      </c>
      <c r="AK550">
        <v>315</v>
      </c>
      <c r="AL550">
        <v>1.01</v>
      </c>
    </row>
    <row r="551" spans="1:38" x14ac:dyDescent="0.3">
      <c r="A551" t="s">
        <v>732</v>
      </c>
      <c r="B551">
        <v>3989</v>
      </c>
      <c r="C551">
        <v>1</v>
      </c>
      <c r="D551" t="s">
        <v>969</v>
      </c>
      <c r="E551" t="s">
        <v>523</v>
      </c>
      <c r="F551">
        <v>132</v>
      </c>
      <c r="G551">
        <v>21.83</v>
      </c>
      <c r="H551">
        <v>72.17</v>
      </c>
      <c r="I551">
        <v>17.34</v>
      </c>
      <c r="J551">
        <v>57.33</v>
      </c>
      <c r="K551">
        <v>84</v>
      </c>
      <c r="T551">
        <v>3</v>
      </c>
      <c r="U551">
        <v>1</v>
      </c>
      <c r="V551" t="s">
        <v>83</v>
      </c>
      <c r="W551">
        <v>72</v>
      </c>
      <c r="X551">
        <v>6</v>
      </c>
      <c r="Y551">
        <v>6</v>
      </c>
      <c r="Z551" t="s">
        <v>970</v>
      </c>
      <c r="AA551" t="s">
        <v>971</v>
      </c>
      <c r="AB551" t="s">
        <v>77</v>
      </c>
      <c r="AC551" t="s">
        <v>78</v>
      </c>
      <c r="AD551" t="s">
        <v>737</v>
      </c>
      <c r="AG551" t="s">
        <v>972</v>
      </c>
      <c r="AH551">
        <v>0</v>
      </c>
      <c r="AI551">
        <v>265</v>
      </c>
      <c r="AJ551">
        <v>0</v>
      </c>
      <c r="AK551">
        <v>0</v>
      </c>
      <c r="AL551">
        <v>0</v>
      </c>
    </row>
    <row r="552" spans="1:38" x14ac:dyDescent="0.3">
      <c r="A552" t="s">
        <v>732</v>
      </c>
      <c r="B552">
        <v>3989</v>
      </c>
      <c r="C552">
        <v>2</v>
      </c>
      <c r="D552" t="s">
        <v>969</v>
      </c>
      <c r="E552" t="s">
        <v>523</v>
      </c>
      <c r="F552">
        <v>132</v>
      </c>
      <c r="G552">
        <v>29.96</v>
      </c>
      <c r="H552">
        <v>99.05</v>
      </c>
      <c r="I552">
        <v>24.34</v>
      </c>
      <c r="J552">
        <v>80.489999999999995</v>
      </c>
      <c r="K552">
        <v>48</v>
      </c>
      <c r="T552">
        <v>3</v>
      </c>
      <c r="U552">
        <v>1</v>
      </c>
      <c r="V552" t="s">
        <v>83</v>
      </c>
      <c r="W552">
        <v>99</v>
      </c>
      <c r="X552">
        <v>6</v>
      </c>
      <c r="Y552">
        <v>6</v>
      </c>
      <c r="Z552" t="s">
        <v>970</v>
      </c>
      <c r="AA552" t="s">
        <v>971</v>
      </c>
      <c r="AB552" t="s">
        <v>77</v>
      </c>
      <c r="AC552" t="s">
        <v>78</v>
      </c>
      <c r="AD552" t="s">
        <v>737</v>
      </c>
      <c r="AG552" t="s">
        <v>972</v>
      </c>
      <c r="AH552">
        <v>0</v>
      </c>
      <c r="AI552">
        <v>265</v>
      </c>
      <c r="AJ552">
        <v>0</v>
      </c>
      <c r="AK552">
        <v>0</v>
      </c>
      <c r="AL552">
        <v>0</v>
      </c>
    </row>
    <row r="553" spans="1:38" x14ac:dyDescent="0.3">
      <c r="A553" t="s">
        <v>732</v>
      </c>
      <c r="B553">
        <v>1860</v>
      </c>
      <c r="C553">
        <v>1</v>
      </c>
      <c r="D553" t="s">
        <v>973</v>
      </c>
      <c r="E553" t="s">
        <v>588</v>
      </c>
      <c r="F553">
        <v>196</v>
      </c>
      <c r="G553">
        <v>21.47</v>
      </c>
      <c r="H553">
        <v>70.98</v>
      </c>
      <c r="I553">
        <v>16.579999999999998</v>
      </c>
      <c r="J553">
        <v>54.84</v>
      </c>
      <c r="K553">
        <v>40</v>
      </c>
      <c r="T553">
        <v>3</v>
      </c>
      <c r="U553">
        <v>1</v>
      </c>
      <c r="V553" t="s">
        <v>83</v>
      </c>
      <c r="W553">
        <v>70</v>
      </c>
      <c r="X553">
        <v>6</v>
      </c>
      <c r="Y553">
        <v>5</v>
      </c>
      <c r="Z553" t="s">
        <v>974</v>
      </c>
      <c r="AA553" t="s">
        <v>975</v>
      </c>
      <c r="AB553" t="s">
        <v>77</v>
      </c>
      <c r="AC553" t="s">
        <v>78</v>
      </c>
      <c r="AD553" t="s">
        <v>737</v>
      </c>
      <c r="AG553" t="s">
        <v>976</v>
      </c>
      <c r="AH553">
        <v>0</v>
      </c>
      <c r="AI553">
        <v>174</v>
      </c>
      <c r="AJ553">
        <v>34</v>
      </c>
      <c r="AK553">
        <v>0</v>
      </c>
      <c r="AL553">
        <v>0</v>
      </c>
    </row>
    <row r="554" spans="1:38" x14ac:dyDescent="0.3">
      <c r="A554" t="s">
        <v>732</v>
      </c>
      <c r="B554">
        <v>1860</v>
      </c>
      <c r="C554">
        <v>2</v>
      </c>
      <c r="D554" t="s">
        <v>973</v>
      </c>
      <c r="E554" t="s">
        <v>588</v>
      </c>
      <c r="F554">
        <v>196</v>
      </c>
      <c r="G554">
        <v>22.29</v>
      </c>
      <c r="H554">
        <v>73.709999999999994</v>
      </c>
      <c r="I554">
        <v>17.27</v>
      </c>
      <c r="J554">
        <v>57.12</v>
      </c>
      <c r="K554">
        <v>36</v>
      </c>
      <c r="T554">
        <v>3</v>
      </c>
      <c r="U554">
        <v>1</v>
      </c>
      <c r="V554" t="s">
        <v>83</v>
      </c>
      <c r="W554" t="s">
        <v>977</v>
      </c>
      <c r="X554">
        <v>6</v>
      </c>
      <c r="Y554">
        <v>5</v>
      </c>
      <c r="Z554" t="s">
        <v>974</v>
      </c>
      <c r="AA554" t="s">
        <v>975</v>
      </c>
      <c r="AB554" t="s">
        <v>77</v>
      </c>
      <c r="AC554" t="s">
        <v>78</v>
      </c>
      <c r="AD554" t="s">
        <v>737</v>
      </c>
      <c r="AG554" t="s">
        <v>976</v>
      </c>
      <c r="AH554">
        <v>0</v>
      </c>
      <c r="AI554">
        <v>174</v>
      </c>
      <c r="AJ554">
        <v>34</v>
      </c>
      <c r="AK554">
        <v>0</v>
      </c>
      <c r="AL554">
        <v>0</v>
      </c>
    </row>
    <row r="555" spans="1:38" x14ac:dyDescent="0.3">
      <c r="A555" t="s">
        <v>732</v>
      </c>
      <c r="B555">
        <v>1860</v>
      </c>
      <c r="C555">
        <v>3</v>
      </c>
      <c r="D555" t="s">
        <v>973</v>
      </c>
      <c r="E555" t="s">
        <v>588</v>
      </c>
      <c r="F555">
        <v>196</v>
      </c>
      <c r="G555">
        <v>22.86</v>
      </c>
      <c r="H555">
        <v>75.58</v>
      </c>
      <c r="I555">
        <v>17.75</v>
      </c>
      <c r="J555">
        <v>58.68</v>
      </c>
      <c r="K555">
        <v>20</v>
      </c>
      <c r="T555">
        <v>3</v>
      </c>
      <c r="U555">
        <v>1</v>
      </c>
      <c r="V555" t="s">
        <v>83</v>
      </c>
      <c r="W555" t="s">
        <v>108</v>
      </c>
      <c r="X555">
        <v>6</v>
      </c>
      <c r="Y555">
        <v>5</v>
      </c>
      <c r="Z555" t="s">
        <v>974</v>
      </c>
      <c r="AA555" t="s">
        <v>975</v>
      </c>
      <c r="AB555" t="s">
        <v>77</v>
      </c>
      <c r="AC555" t="s">
        <v>78</v>
      </c>
      <c r="AD555" t="s">
        <v>737</v>
      </c>
      <c r="AG555" t="s">
        <v>976</v>
      </c>
      <c r="AH555">
        <v>0</v>
      </c>
      <c r="AI555">
        <v>174</v>
      </c>
      <c r="AJ555">
        <v>34</v>
      </c>
      <c r="AK555">
        <v>0</v>
      </c>
      <c r="AL555">
        <v>0</v>
      </c>
    </row>
    <row r="556" spans="1:38" x14ac:dyDescent="0.3">
      <c r="A556" t="s">
        <v>732</v>
      </c>
      <c r="B556">
        <v>1860</v>
      </c>
      <c r="C556">
        <v>4</v>
      </c>
      <c r="D556" t="s">
        <v>973</v>
      </c>
      <c r="E556" t="s">
        <v>588</v>
      </c>
      <c r="F556">
        <v>196</v>
      </c>
      <c r="G556">
        <v>23.2</v>
      </c>
      <c r="H556">
        <v>76.72</v>
      </c>
      <c r="I556">
        <v>18.04</v>
      </c>
      <c r="J556">
        <v>59.64</v>
      </c>
      <c r="K556">
        <v>50</v>
      </c>
      <c r="T556">
        <v>3</v>
      </c>
      <c r="U556">
        <v>1</v>
      </c>
      <c r="V556" t="s">
        <v>83</v>
      </c>
      <c r="W556" t="s">
        <v>978</v>
      </c>
      <c r="X556">
        <v>6</v>
      </c>
      <c r="Y556">
        <v>5</v>
      </c>
      <c r="Z556" t="s">
        <v>974</v>
      </c>
      <c r="AA556" t="s">
        <v>975</v>
      </c>
      <c r="AB556" t="s">
        <v>77</v>
      </c>
      <c r="AC556" t="s">
        <v>78</v>
      </c>
      <c r="AD556" t="s">
        <v>737</v>
      </c>
      <c r="AG556" t="s">
        <v>976</v>
      </c>
      <c r="AH556">
        <v>0</v>
      </c>
      <c r="AI556">
        <v>174</v>
      </c>
      <c r="AJ556">
        <v>34</v>
      </c>
      <c r="AK556">
        <v>0</v>
      </c>
      <c r="AL556">
        <v>0</v>
      </c>
    </row>
    <row r="557" spans="1:38" x14ac:dyDescent="0.3">
      <c r="A557" t="s">
        <v>732</v>
      </c>
      <c r="B557">
        <v>1860</v>
      </c>
      <c r="C557">
        <v>5</v>
      </c>
      <c r="D557" t="s">
        <v>973</v>
      </c>
      <c r="E557" t="s">
        <v>588</v>
      </c>
      <c r="F557">
        <v>196</v>
      </c>
      <c r="G557">
        <v>23.18</v>
      </c>
      <c r="H557">
        <v>76.650000000000006</v>
      </c>
      <c r="I557">
        <v>18.02</v>
      </c>
      <c r="J557">
        <v>59.58</v>
      </c>
      <c r="K557">
        <v>10</v>
      </c>
      <c r="T557">
        <v>3</v>
      </c>
      <c r="U557">
        <v>1</v>
      </c>
      <c r="V557" t="s">
        <v>83</v>
      </c>
      <c r="W557" t="s">
        <v>979</v>
      </c>
      <c r="X557">
        <v>6</v>
      </c>
      <c r="Y557">
        <v>5</v>
      </c>
      <c r="Z557" t="s">
        <v>974</v>
      </c>
      <c r="AA557" t="s">
        <v>975</v>
      </c>
      <c r="AB557" t="s">
        <v>77</v>
      </c>
      <c r="AC557" t="s">
        <v>78</v>
      </c>
      <c r="AD557" t="s">
        <v>737</v>
      </c>
      <c r="AG557" t="s">
        <v>976</v>
      </c>
      <c r="AH557">
        <v>0</v>
      </c>
      <c r="AI557">
        <v>174</v>
      </c>
      <c r="AJ557">
        <v>34</v>
      </c>
      <c r="AK557">
        <v>0</v>
      </c>
      <c r="AL557">
        <v>0</v>
      </c>
    </row>
    <row r="558" spans="1:38" x14ac:dyDescent="0.3">
      <c r="A558" t="s">
        <v>732</v>
      </c>
      <c r="B558">
        <v>1860</v>
      </c>
      <c r="C558">
        <v>6</v>
      </c>
      <c r="D558" t="s">
        <v>973</v>
      </c>
      <c r="E558" t="s">
        <v>588</v>
      </c>
      <c r="F558">
        <v>196</v>
      </c>
      <c r="G558">
        <v>27.38</v>
      </c>
      <c r="H558">
        <v>90.54</v>
      </c>
      <c r="I558">
        <v>21.53</v>
      </c>
      <c r="J558">
        <v>71.19</v>
      </c>
      <c r="K558">
        <v>30</v>
      </c>
      <c r="T558">
        <v>3</v>
      </c>
      <c r="U558">
        <v>1</v>
      </c>
      <c r="V558" t="s">
        <v>83</v>
      </c>
      <c r="W558">
        <v>90</v>
      </c>
      <c r="X558">
        <v>6</v>
      </c>
      <c r="Y558">
        <v>5</v>
      </c>
      <c r="Z558" t="s">
        <v>974</v>
      </c>
      <c r="AA558" t="s">
        <v>975</v>
      </c>
      <c r="AB558" t="s">
        <v>77</v>
      </c>
      <c r="AC558" t="s">
        <v>78</v>
      </c>
      <c r="AD558" t="s">
        <v>737</v>
      </c>
      <c r="AG558" t="s">
        <v>976</v>
      </c>
      <c r="AH558">
        <v>0</v>
      </c>
      <c r="AI558">
        <v>174</v>
      </c>
      <c r="AJ558">
        <v>34</v>
      </c>
      <c r="AK558">
        <v>0</v>
      </c>
      <c r="AL558">
        <v>0</v>
      </c>
    </row>
    <row r="559" spans="1:38" x14ac:dyDescent="0.3">
      <c r="A559" t="s">
        <v>732</v>
      </c>
      <c r="B559">
        <v>1860</v>
      </c>
      <c r="C559">
        <v>7</v>
      </c>
      <c r="D559" t="s">
        <v>973</v>
      </c>
      <c r="E559" t="s">
        <v>588</v>
      </c>
      <c r="F559">
        <v>196</v>
      </c>
      <c r="G559">
        <v>29.79</v>
      </c>
      <c r="H559">
        <v>98.5</v>
      </c>
      <c r="I559">
        <v>23.54</v>
      </c>
      <c r="J559">
        <v>77.849999999999994</v>
      </c>
      <c r="K559">
        <v>10</v>
      </c>
      <c r="T559">
        <v>3</v>
      </c>
      <c r="U559">
        <v>1</v>
      </c>
      <c r="V559" t="s">
        <v>83</v>
      </c>
      <c r="W559">
        <v>98</v>
      </c>
      <c r="X559">
        <v>6</v>
      </c>
      <c r="Y559">
        <v>5</v>
      </c>
      <c r="Z559" t="s">
        <v>974</v>
      </c>
      <c r="AA559" t="s">
        <v>975</v>
      </c>
      <c r="AB559" t="s">
        <v>77</v>
      </c>
      <c r="AC559" t="s">
        <v>78</v>
      </c>
      <c r="AD559" t="s">
        <v>737</v>
      </c>
      <c r="AG559" t="s">
        <v>976</v>
      </c>
      <c r="AH559">
        <v>0</v>
      </c>
      <c r="AI559">
        <v>174</v>
      </c>
      <c r="AJ559">
        <v>34</v>
      </c>
      <c r="AK559">
        <v>0</v>
      </c>
      <c r="AL559">
        <v>0</v>
      </c>
    </row>
    <row r="560" spans="1:38" x14ac:dyDescent="0.3">
      <c r="A560" t="s">
        <v>732</v>
      </c>
      <c r="B560">
        <v>1858</v>
      </c>
      <c r="C560">
        <v>1</v>
      </c>
      <c r="D560" t="s">
        <v>980</v>
      </c>
      <c r="E560" t="s">
        <v>981</v>
      </c>
      <c r="F560">
        <v>48</v>
      </c>
      <c r="G560">
        <v>18.420000000000002</v>
      </c>
      <c r="H560">
        <v>60.92</v>
      </c>
      <c r="I560">
        <v>14.34</v>
      </c>
      <c r="J560">
        <v>47.42</v>
      </c>
      <c r="K560">
        <v>24</v>
      </c>
      <c r="T560">
        <v>3</v>
      </c>
      <c r="U560">
        <v>1</v>
      </c>
      <c r="V560" t="s">
        <v>83</v>
      </c>
      <c r="W560">
        <v>60</v>
      </c>
      <c r="X560">
        <v>6</v>
      </c>
      <c r="Y560">
        <v>6</v>
      </c>
      <c r="Z560" t="s">
        <v>982</v>
      </c>
      <c r="AA560" t="s">
        <v>983</v>
      </c>
      <c r="AB560" t="s">
        <v>77</v>
      </c>
      <c r="AC560" t="s">
        <v>78</v>
      </c>
      <c r="AD560" t="s">
        <v>737</v>
      </c>
      <c r="AG560" t="s">
        <v>984</v>
      </c>
      <c r="AH560">
        <v>0</v>
      </c>
      <c r="AI560">
        <v>0</v>
      </c>
      <c r="AJ560">
        <v>0</v>
      </c>
      <c r="AK560">
        <v>0</v>
      </c>
      <c r="AL560">
        <v>0</v>
      </c>
    </row>
    <row r="561" spans="1:38" x14ac:dyDescent="0.3">
      <c r="A561" t="s">
        <v>732</v>
      </c>
      <c r="B561">
        <v>1858</v>
      </c>
      <c r="C561">
        <v>2</v>
      </c>
      <c r="D561" t="s">
        <v>980</v>
      </c>
      <c r="E561" t="s">
        <v>981</v>
      </c>
      <c r="F561">
        <v>48</v>
      </c>
      <c r="G561">
        <v>18.55</v>
      </c>
      <c r="H561">
        <v>61.34</v>
      </c>
      <c r="I561">
        <v>14.47</v>
      </c>
      <c r="J561">
        <v>47.84</v>
      </c>
      <c r="K561">
        <v>24</v>
      </c>
      <c r="T561">
        <v>3</v>
      </c>
      <c r="U561">
        <v>1</v>
      </c>
      <c r="V561" t="s">
        <v>83</v>
      </c>
      <c r="W561">
        <v>61</v>
      </c>
      <c r="X561">
        <v>6</v>
      </c>
      <c r="Y561">
        <v>6</v>
      </c>
      <c r="Z561" t="s">
        <v>982</v>
      </c>
      <c r="AA561" t="s">
        <v>983</v>
      </c>
      <c r="AB561" t="s">
        <v>77</v>
      </c>
      <c r="AC561" t="s">
        <v>78</v>
      </c>
      <c r="AD561" t="s">
        <v>737</v>
      </c>
      <c r="AG561" t="s">
        <v>984</v>
      </c>
      <c r="AH561">
        <v>0</v>
      </c>
      <c r="AI561">
        <v>0</v>
      </c>
      <c r="AJ561">
        <v>0</v>
      </c>
      <c r="AK561">
        <v>0</v>
      </c>
      <c r="AL561">
        <v>0</v>
      </c>
    </row>
    <row r="562" spans="1:38" x14ac:dyDescent="0.3">
      <c r="A562" t="s">
        <v>732</v>
      </c>
      <c r="B562">
        <v>18460</v>
      </c>
      <c r="C562">
        <v>1</v>
      </c>
      <c r="D562" t="s">
        <v>985</v>
      </c>
      <c r="E562" t="s">
        <v>986</v>
      </c>
      <c r="F562">
        <v>12</v>
      </c>
      <c r="G562">
        <v>54.88</v>
      </c>
      <c r="H562">
        <v>181.43</v>
      </c>
      <c r="I562">
        <v>38.03</v>
      </c>
      <c r="J562">
        <v>125.75</v>
      </c>
      <c r="K562">
        <v>1</v>
      </c>
      <c r="T562">
        <v>3</v>
      </c>
      <c r="U562">
        <v>2</v>
      </c>
      <c r="V562" t="s">
        <v>83</v>
      </c>
      <c r="W562" t="s">
        <v>987</v>
      </c>
      <c r="X562">
        <v>9</v>
      </c>
      <c r="Y562">
        <v>9</v>
      </c>
      <c r="Z562" t="s">
        <v>988</v>
      </c>
      <c r="AA562" t="s">
        <v>989</v>
      </c>
      <c r="AB562" t="s">
        <v>77</v>
      </c>
      <c r="AC562" t="s">
        <v>78</v>
      </c>
      <c r="AD562" t="s">
        <v>737</v>
      </c>
      <c r="AG562" t="s">
        <v>990</v>
      </c>
      <c r="AH562">
        <v>0</v>
      </c>
      <c r="AI562">
        <v>253</v>
      </c>
      <c r="AJ562">
        <v>56</v>
      </c>
      <c r="AK562">
        <v>14</v>
      </c>
      <c r="AL562">
        <v>1.17</v>
      </c>
    </row>
    <row r="563" spans="1:38" x14ac:dyDescent="0.3">
      <c r="A563" t="s">
        <v>732</v>
      </c>
      <c r="B563">
        <v>18460</v>
      </c>
      <c r="C563">
        <v>2</v>
      </c>
      <c r="D563" t="s">
        <v>985</v>
      </c>
      <c r="E563" t="s">
        <v>986</v>
      </c>
      <c r="F563">
        <v>12</v>
      </c>
      <c r="G563">
        <v>55.39</v>
      </c>
      <c r="H563">
        <v>183.13</v>
      </c>
      <c r="I563">
        <v>38.39</v>
      </c>
      <c r="J563">
        <v>126.93</v>
      </c>
      <c r="K563">
        <v>1</v>
      </c>
      <c r="T563">
        <v>3</v>
      </c>
      <c r="U563">
        <v>2</v>
      </c>
      <c r="V563" t="s">
        <v>83</v>
      </c>
      <c r="W563" t="s">
        <v>991</v>
      </c>
      <c r="X563">
        <v>9</v>
      </c>
      <c r="Y563">
        <v>9</v>
      </c>
      <c r="Z563" t="s">
        <v>988</v>
      </c>
      <c r="AA563" t="s">
        <v>989</v>
      </c>
      <c r="AB563" t="s">
        <v>77</v>
      </c>
      <c r="AC563" t="s">
        <v>78</v>
      </c>
      <c r="AD563" t="s">
        <v>737</v>
      </c>
      <c r="AG563" t="s">
        <v>990</v>
      </c>
      <c r="AH563">
        <v>0</v>
      </c>
      <c r="AI563">
        <v>253</v>
      </c>
      <c r="AJ563">
        <v>56</v>
      </c>
      <c r="AK563">
        <v>14</v>
      </c>
      <c r="AL563">
        <v>1.17</v>
      </c>
    </row>
    <row r="564" spans="1:38" x14ac:dyDescent="0.3">
      <c r="A564" t="s">
        <v>732</v>
      </c>
      <c r="B564">
        <v>18460</v>
      </c>
      <c r="C564">
        <v>3</v>
      </c>
      <c r="D564" t="s">
        <v>985</v>
      </c>
      <c r="E564" t="s">
        <v>986</v>
      </c>
      <c r="F564">
        <v>12</v>
      </c>
      <c r="G564">
        <v>61.86</v>
      </c>
      <c r="H564">
        <v>204.51</v>
      </c>
      <c r="I564">
        <v>42.87</v>
      </c>
      <c r="J564">
        <v>141.75</v>
      </c>
      <c r="K564">
        <v>1</v>
      </c>
      <c r="T564">
        <v>3</v>
      </c>
      <c r="U564">
        <v>2</v>
      </c>
      <c r="V564" t="s">
        <v>74</v>
      </c>
      <c r="W564">
        <v>204</v>
      </c>
      <c r="X564">
        <v>9</v>
      </c>
      <c r="Y564">
        <v>9</v>
      </c>
      <c r="Z564" t="s">
        <v>988</v>
      </c>
      <c r="AA564" t="s">
        <v>989</v>
      </c>
      <c r="AB564" t="s">
        <v>77</v>
      </c>
      <c r="AC564" t="s">
        <v>78</v>
      </c>
      <c r="AD564" t="s">
        <v>737</v>
      </c>
      <c r="AG564" t="s">
        <v>990</v>
      </c>
      <c r="AH564">
        <v>0</v>
      </c>
      <c r="AI564">
        <v>253</v>
      </c>
      <c r="AJ564">
        <v>56</v>
      </c>
      <c r="AK564">
        <v>14</v>
      </c>
      <c r="AL564">
        <v>1.17</v>
      </c>
    </row>
    <row r="565" spans="1:38" x14ac:dyDescent="0.3">
      <c r="A565" t="s">
        <v>732</v>
      </c>
      <c r="B565">
        <v>18460</v>
      </c>
      <c r="C565">
        <v>4</v>
      </c>
      <c r="D565" t="s">
        <v>985</v>
      </c>
      <c r="E565" t="s">
        <v>986</v>
      </c>
      <c r="F565">
        <v>12</v>
      </c>
      <c r="G565">
        <v>62.55</v>
      </c>
      <c r="H565">
        <v>206.78</v>
      </c>
      <c r="I565">
        <v>43.35</v>
      </c>
      <c r="J565">
        <v>143.32</v>
      </c>
      <c r="K565">
        <v>5</v>
      </c>
      <c r="T565">
        <v>4</v>
      </c>
      <c r="U565">
        <v>2</v>
      </c>
      <c r="V565" t="s">
        <v>83</v>
      </c>
      <c r="W565">
        <v>206</v>
      </c>
      <c r="X565">
        <v>9</v>
      </c>
      <c r="Y565">
        <v>9</v>
      </c>
      <c r="Z565" t="s">
        <v>988</v>
      </c>
      <c r="AA565" t="s">
        <v>989</v>
      </c>
      <c r="AB565" t="s">
        <v>77</v>
      </c>
      <c r="AC565" t="s">
        <v>78</v>
      </c>
      <c r="AD565" t="s">
        <v>737</v>
      </c>
      <c r="AG565" t="s">
        <v>990</v>
      </c>
      <c r="AH565">
        <v>0</v>
      </c>
      <c r="AI565">
        <v>253</v>
      </c>
      <c r="AJ565">
        <v>56</v>
      </c>
      <c r="AK565">
        <v>14</v>
      </c>
      <c r="AL565">
        <v>1.17</v>
      </c>
    </row>
    <row r="566" spans="1:38" x14ac:dyDescent="0.3">
      <c r="A566" t="s">
        <v>732</v>
      </c>
      <c r="B566">
        <v>18460</v>
      </c>
      <c r="C566">
        <v>5</v>
      </c>
      <c r="D566" t="s">
        <v>985</v>
      </c>
      <c r="E566" t="s">
        <v>986</v>
      </c>
      <c r="F566">
        <v>12</v>
      </c>
      <c r="G566">
        <v>64.22</v>
      </c>
      <c r="H566">
        <v>212.31</v>
      </c>
      <c r="I566">
        <v>44.51</v>
      </c>
      <c r="J566">
        <v>147.15</v>
      </c>
      <c r="K566">
        <v>4</v>
      </c>
      <c r="T566">
        <v>4</v>
      </c>
      <c r="U566">
        <v>2</v>
      </c>
      <c r="V566" t="s">
        <v>83</v>
      </c>
      <c r="W566">
        <v>212</v>
      </c>
      <c r="X566">
        <v>9</v>
      </c>
      <c r="Y566">
        <v>9</v>
      </c>
      <c r="Z566" t="s">
        <v>988</v>
      </c>
      <c r="AA566" t="s">
        <v>989</v>
      </c>
      <c r="AB566" t="s">
        <v>77</v>
      </c>
      <c r="AC566" t="s">
        <v>78</v>
      </c>
      <c r="AD566" t="s">
        <v>737</v>
      </c>
      <c r="AG566" t="s">
        <v>990</v>
      </c>
      <c r="AH566">
        <v>0</v>
      </c>
      <c r="AI566">
        <v>253</v>
      </c>
      <c r="AJ566">
        <v>56</v>
      </c>
      <c r="AK566">
        <v>14</v>
      </c>
      <c r="AL566">
        <v>1.17</v>
      </c>
    </row>
    <row r="567" spans="1:38" x14ac:dyDescent="0.3">
      <c r="A567" t="s">
        <v>732</v>
      </c>
      <c r="B567">
        <v>3995</v>
      </c>
      <c r="C567">
        <v>1</v>
      </c>
      <c r="D567" t="s">
        <v>992</v>
      </c>
      <c r="E567" t="s">
        <v>993</v>
      </c>
      <c r="F567">
        <v>245</v>
      </c>
      <c r="G567">
        <v>17.11</v>
      </c>
      <c r="H567">
        <v>56.59</v>
      </c>
      <c r="I567">
        <v>12.52</v>
      </c>
      <c r="J567">
        <v>41.4</v>
      </c>
      <c r="K567">
        <v>4</v>
      </c>
      <c r="T567">
        <v>2</v>
      </c>
      <c r="U567">
        <v>1</v>
      </c>
      <c r="V567" t="s">
        <v>83</v>
      </c>
      <c r="W567" t="s">
        <v>775</v>
      </c>
      <c r="X567">
        <v>5</v>
      </c>
      <c r="Y567">
        <v>5</v>
      </c>
      <c r="Z567" t="s">
        <v>994</v>
      </c>
      <c r="AA567" t="s">
        <v>995</v>
      </c>
      <c r="AB567" t="s">
        <v>77</v>
      </c>
      <c r="AC567" t="s">
        <v>78</v>
      </c>
      <c r="AD567" t="s">
        <v>737</v>
      </c>
      <c r="AG567" t="s">
        <v>996</v>
      </c>
      <c r="AH567">
        <v>0</v>
      </c>
      <c r="AI567">
        <v>117</v>
      </c>
      <c r="AJ567">
        <v>26</v>
      </c>
      <c r="AK567">
        <v>0</v>
      </c>
      <c r="AL567">
        <v>0</v>
      </c>
    </row>
    <row r="568" spans="1:38" x14ac:dyDescent="0.3">
      <c r="A568" t="s">
        <v>732</v>
      </c>
      <c r="B568">
        <v>3995</v>
      </c>
      <c r="C568">
        <v>2</v>
      </c>
      <c r="D568" t="s">
        <v>992</v>
      </c>
      <c r="E568" t="s">
        <v>993</v>
      </c>
      <c r="F568">
        <v>245</v>
      </c>
      <c r="G568">
        <v>17.11</v>
      </c>
      <c r="H568">
        <v>56.58</v>
      </c>
      <c r="I568">
        <v>12.52</v>
      </c>
      <c r="J568">
        <v>41.4</v>
      </c>
      <c r="K568">
        <v>1</v>
      </c>
      <c r="T568">
        <v>2</v>
      </c>
      <c r="U568">
        <v>1</v>
      </c>
      <c r="V568" t="s">
        <v>83</v>
      </c>
      <c r="W568" t="s">
        <v>774</v>
      </c>
      <c r="X568">
        <v>5</v>
      </c>
      <c r="Y568">
        <v>5</v>
      </c>
      <c r="Z568" t="s">
        <v>994</v>
      </c>
      <c r="AA568" t="s">
        <v>995</v>
      </c>
      <c r="AB568" t="s">
        <v>77</v>
      </c>
      <c r="AC568" t="s">
        <v>78</v>
      </c>
      <c r="AD568" t="s">
        <v>737</v>
      </c>
      <c r="AG568" t="s">
        <v>996</v>
      </c>
      <c r="AH568">
        <v>0</v>
      </c>
      <c r="AI568">
        <v>117</v>
      </c>
      <c r="AJ568">
        <v>26</v>
      </c>
      <c r="AK568">
        <v>0</v>
      </c>
      <c r="AL568">
        <v>0</v>
      </c>
    </row>
    <row r="569" spans="1:38" x14ac:dyDescent="0.3">
      <c r="A569" t="s">
        <v>732</v>
      </c>
      <c r="B569">
        <v>3995</v>
      </c>
      <c r="C569">
        <v>3</v>
      </c>
      <c r="D569" t="s">
        <v>992</v>
      </c>
      <c r="E569" t="s">
        <v>993</v>
      </c>
      <c r="F569">
        <v>245</v>
      </c>
      <c r="G569">
        <v>17.47</v>
      </c>
      <c r="H569">
        <v>57.78</v>
      </c>
      <c r="I569">
        <v>12.93</v>
      </c>
      <c r="J569">
        <v>42.75</v>
      </c>
      <c r="K569">
        <v>50</v>
      </c>
      <c r="T569">
        <v>2</v>
      </c>
      <c r="U569">
        <v>1</v>
      </c>
      <c r="V569" t="s">
        <v>83</v>
      </c>
      <c r="W569" t="s">
        <v>997</v>
      </c>
      <c r="X569">
        <v>5</v>
      </c>
      <c r="Y569">
        <v>5</v>
      </c>
      <c r="Z569" t="s">
        <v>994</v>
      </c>
      <c r="AA569" t="s">
        <v>995</v>
      </c>
      <c r="AB569" t="s">
        <v>77</v>
      </c>
      <c r="AC569" t="s">
        <v>78</v>
      </c>
      <c r="AD569" t="s">
        <v>737</v>
      </c>
      <c r="AG569" t="s">
        <v>996</v>
      </c>
      <c r="AH569">
        <v>0</v>
      </c>
      <c r="AI569">
        <v>117</v>
      </c>
      <c r="AJ569">
        <v>26</v>
      </c>
      <c r="AK569">
        <v>0</v>
      </c>
      <c r="AL569">
        <v>0</v>
      </c>
    </row>
    <row r="570" spans="1:38" x14ac:dyDescent="0.3">
      <c r="A570" t="s">
        <v>732</v>
      </c>
      <c r="B570">
        <v>3995</v>
      </c>
      <c r="C570">
        <v>4</v>
      </c>
      <c r="D570" t="s">
        <v>992</v>
      </c>
      <c r="E570" t="s">
        <v>993</v>
      </c>
      <c r="F570">
        <v>245</v>
      </c>
      <c r="G570">
        <v>18.32</v>
      </c>
      <c r="H570">
        <v>60.58</v>
      </c>
      <c r="I570">
        <v>13.53</v>
      </c>
      <c r="J570">
        <v>44.73</v>
      </c>
      <c r="K570">
        <v>190</v>
      </c>
      <c r="T570">
        <v>2</v>
      </c>
      <c r="U570">
        <v>1</v>
      </c>
      <c r="V570" t="s">
        <v>83</v>
      </c>
      <c r="W570">
        <v>60</v>
      </c>
      <c r="X570">
        <v>5</v>
      </c>
      <c r="Y570">
        <v>5</v>
      </c>
      <c r="Z570" t="s">
        <v>994</v>
      </c>
      <c r="AA570" t="s">
        <v>995</v>
      </c>
      <c r="AB570" t="s">
        <v>77</v>
      </c>
      <c r="AC570" t="s">
        <v>78</v>
      </c>
      <c r="AD570" t="s">
        <v>737</v>
      </c>
      <c r="AG570" t="s">
        <v>996</v>
      </c>
      <c r="AH570">
        <v>0</v>
      </c>
      <c r="AI570">
        <v>117</v>
      </c>
      <c r="AJ570">
        <v>26</v>
      </c>
      <c r="AK570">
        <v>0</v>
      </c>
      <c r="AL570">
        <v>0</v>
      </c>
    </row>
    <row r="571" spans="1:38" x14ac:dyDescent="0.3">
      <c r="A571" t="s">
        <v>732</v>
      </c>
      <c r="B571">
        <v>1863</v>
      </c>
      <c r="C571">
        <v>1</v>
      </c>
      <c r="D571" t="s">
        <v>414</v>
      </c>
      <c r="E571" t="s">
        <v>415</v>
      </c>
      <c r="F571">
        <v>186</v>
      </c>
      <c r="G571">
        <v>24.64</v>
      </c>
      <c r="H571">
        <v>81.47</v>
      </c>
      <c r="I571">
        <v>18.14</v>
      </c>
      <c r="J571">
        <v>59.98</v>
      </c>
      <c r="K571">
        <v>92</v>
      </c>
      <c r="T571">
        <v>3</v>
      </c>
      <c r="U571">
        <v>1</v>
      </c>
      <c r="V571" t="s">
        <v>83</v>
      </c>
      <c r="W571">
        <v>81</v>
      </c>
      <c r="X571">
        <v>21</v>
      </c>
      <c r="Y571">
        <v>11</v>
      </c>
      <c r="Z571" t="s">
        <v>998</v>
      </c>
      <c r="AA571" t="s">
        <v>999</v>
      </c>
      <c r="AB571" t="s">
        <v>77</v>
      </c>
      <c r="AC571" t="s">
        <v>78</v>
      </c>
      <c r="AD571" t="s">
        <v>737</v>
      </c>
      <c r="AG571" t="s">
        <v>1000</v>
      </c>
      <c r="AH571">
        <v>0</v>
      </c>
      <c r="AI571">
        <v>303</v>
      </c>
      <c r="AJ571">
        <v>20</v>
      </c>
      <c r="AK571">
        <v>160</v>
      </c>
      <c r="AL571">
        <v>0.86</v>
      </c>
    </row>
    <row r="572" spans="1:38" x14ac:dyDescent="0.3">
      <c r="A572" t="s">
        <v>732</v>
      </c>
      <c r="B572">
        <v>1863</v>
      </c>
      <c r="C572">
        <v>2</v>
      </c>
      <c r="D572" t="s">
        <v>414</v>
      </c>
      <c r="E572" t="s">
        <v>415</v>
      </c>
      <c r="F572">
        <v>186</v>
      </c>
      <c r="G572">
        <v>32.51</v>
      </c>
      <c r="H572">
        <v>107.49</v>
      </c>
      <c r="I572">
        <v>25.61</v>
      </c>
      <c r="J572">
        <v>84.69</v>
      </c>
      <c r="K572">
        <v>20</v>
      </c>
      <c r="T572">
        <v>3</v>
      </c>
      <c r="U572">
        <v>2</v>
      </c>
      <c r="V572" t="s">
        <v>83</v>
      </c>
      <c r="W572" t="s">
        <v>495</v>
      </c>
      <c r="X572">
        <v>21</v>
      </c>
      <c r="Y572">
        <v>11</v>
      </c>
      <c r="Z572" t="s">
        <v>998</v>
      </c>
      <c r="AA572" t="s">
        <v>999</v>
      </c>
      <c r="AB572" t="s">
        <v>77</v>
      </c>
      <c r="AC572" t="s">
        <v>78</v>
      </c>
      <c r="AD572" t="s">
        <v>737</v>
      </c>
      <c r="AG572" t="s">
        <v>1000</v>
      </c>
      <c r="AH572">
        <v>0</v>
      </c>
      <c r="AI572">
        <v>303</v>
      </c>
      <c r="AJ572">
        <v>20</v>
      </c>
      <c r="AK572">
        <v>160</v>
      </c>
      <c r="AL572">
        <v>0.86</v>
      </c>
    </row>
    <row r="573" spans="1:38" x14ac:dyDescent="0.3">
      <c r="A573" t="s">
        <v>732</v>
      </c>
      <c r="B573">
        <v>1863</v>
      </c>
      <c r="C573">
        <v>3</v>
      </c>
      <c r="D573" t="s">
        <v>414</v>
      </c>
      <c r="E573" t="s">
        <v>415</v>
      </c>
      <c r="F573">
        <v>186</v>
      </c>
      <c r="G573">
        <v>32.729999999999997</v>
      </c>
      <c r="H573">
        <v>108.2</v>
      </c>
      <c r="I573">
        <v>25.68</v>
      </c>
      <c r="J573">
        <v>84.92</v>
      </c>
      <c r="K573">
        <v>74</v>
      </c>
      <c r="T573">
        <v>3</v>
      </c>
      <c r="U573">
        <v>2</v>
      </c>
      <c r="V573" t="s">
        <v>83</v>
      </c>
      <c r="W573" t="s">
        <v>158</v>
      </c>
      <c r="X573">
        <v>21</v>
      </c>
      <c r="Y573">
        <v>11</v>
      </c>
      <c r="Z573" t="s">
        <v>998</v>
      </c>
      <c r="AA573" t="s">
        <v>999</v>
      </c>
      <c r="AB573" t="s">
        <v>77</v>
      </c>
      <c r="AC573" t="s">
        <v>78</v>
      </c>
      <c r="AD573" t="s">
        <v>737</v>
      </c>
      <c r="AG573" t="s">
        <v>1000</v>
      </c>
      <c r="AH573">
        <v>0</v>
      </c>
      <c r="AI573">
        <v>303</v>
      </c>
      <c r="AJ573">
        <v>20</v>
      </c>
      <c r="AK573">
        <v>160</v>
      </c>
      <c r="AL573">
        <v>0.86</v>
      </c>
    </row>
    <row r="574" spans="1:38" x14ac:dyDescent="0.3">
      <c r="A574" t="s">
        <v>732</v>
      </c>
      <c r="B574">
        <v>2754</v>
      </c>
      <c r="C574">
        <v>1</v>
      </c>
      <c r="D574" t="s">
        <v>1001</v>
      </c>
      <c r="E574" t="s">
        <v>1002</v>
      </c>
      <c r="F574">
        <v>76</v>
      </c>
      <c r="G574">
        <v>16.559999999999999</v>
      </c>
      <c r="H574">
        <v>54.77</v>
      </c>
      <c r="I574">
        <v>12.16</v>
      </c>
      <c r="J574">
        <v>40.229999999999997</v>
      </c>
      <c r="K574">
        <v>76</v>
      </c>
      <c r="T574">
        <v>3</v>
      </c>
      <c r="U574">
        <v>1</v>
      </c>
      <c r="V574" t="s">
        <v>83</v>
      </c>
      <c r="W574">
        <v>54</v>
      </c>
      <c r="X574">
        <v>6</v>
      </c>
      <c r="Y574">
        <v>5</v>
      </c>
      <c r="Z574" t="s">
        <v>1003</v>
      </c>
      <c r="AA574" t="s">
        <v>1004</v>
      </c>
      <c r="AB574" t="s">
        <v>77</v>
      </c>
      <c r="AC574" t="s">
        <v>78</v>
      </c>
      <c r="AD574" t="s">
        <v>737</v>
      </c>
      <c r="AG574" t="s">
        <v>1005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732</v>
      </c>
      <c r="B575">
        <v>7988</v>
      </c>
      <c r="C575">
        <v>1</v>
      </c>
      <c r="D575" t="s">
        <v>1006</v>
      </c>
      <c r="E575" t="s">
        <v>1007</v>
      </c>
      <c r="F575">
        <v>168</v>
      </c>
      <c r="G575">
        <v>22.68</v>
      </c>
      <c r="H575">
        <v>74.98</v>
      </c>
      <c r="I575">
        <v>18.059999999999999</v>
      </c>
      <c r="J575">
        <v>59.73</v>
      </c>
      <c r="K575">
        <v>84</v>
      </c>
      <c r="T575">
        <v>3</v>
      </c>
      <c r="U575">
        <v>1</v>
      </c>
      <c r="V575" t="s">
        <v>83</v>
      </c>
      <c r="W575" t="s">
        <v>107</v>
      </c>
      <c r="X575">
        <v>6</v>
      </c>
      <c r="Y575">
        <v>6</v>
      </c>
      <c r="Z575" t="s">
        <v>1008</v>
      </c>
      <c r="AA575" t="s">
        <v>1009</v>
      </c>
      <c r="AB575" t="s">
        <v>77</v>
      </c>
      <c r="AC575" t="s">
        <v>78</v>
      </c>
      <c r="AD575" t="s">
        <v>737</v>
      </c>
      <c r="AG575" t="s">
        <v>1010</v>
      </c>
      <c r="AH575">
        <v>0</v>
      </c>
      <c r="AI575">
        <v>227</v>
      </c>
      <c r="AJ575">
        <v>37</v>
      </c>
      <c r="AK575">
        <v>0</v>
      </c>
      <c r="AL575">
        <v>0</v>
      </c>
    </row>
    <row r="576" spans="1:38" x14ac:dyDescent="0.3">
      <c r="A576" t="s">
        <v>732</v>
      </c>
      <c r="B576">
        <v>7988</v>
      </c>
      <c r="C576">
        <v>2</v>
      </c>
      <c r="D576" t="s">
        <v>1006</v>
      </c>
      <c r="E576" t="s">
        <v>1007</v>
      </c>
      <c r="F576">
        <v>168</v>
      </c>
      <c r="G576">
        <v>22.77</v>
      </c>
      <c r="H576">
        <v>75.28</v>
      </c>
      <c r="I576">
        <v>18.14</v>
      </c>
      <c r="J576">
        <v>59.99</v>
      </c>
      <c r="K576">
        <v>84</v>
      </c>
      <c r="T576">
        <v>3</v>
      </c>
      <c r="U576">
        <v>1</v>
      </c>
      <c r="V576" t="s">
        <v>83</v>
      </c>
      <c r="W576" t="s">
        <v>108</v>
      </c>
      <c r="X576">
        <v>6</v>
      </c>
      <c r="Y576">
        <v>6</v>
      </c>
      <c r="Z576" t="s">
        <v>1008</v>
      </c>
      <c r="AA576" t="s">
        <v>1009</v>
      </c>
      <c r="AB576" t="s">
        <v>77</v>
      </c>
      <c r="AC576" t="s">
        <v>78</v>
      </c>
      <c r="AD576" t="s">
        <v>737</v>
      </c>
      <c r="AG576" t="s">
        <v>1010</v>
      </c>
      <c r="AH576">
        <v>0</v>
      </c>
      <c r="AI576">
        <v>227</v>
      </c>
      <c r="AJ576">
        <v>37</v>
      </c>
      <c r="AK576">
        <v>0</v>
      </c>
      <c r="AL576">
        <v>0</v>
      </c>
    </row>
    <row r="577" spans="1:38" x14ac:dyDescent="0.3">
      <c r="A577" t="s">
        <v>732</v>
      </c>
      <c r="B577">
        <v>7989</v>
      </c>
      <c r="C577">
        <v>1</v>
      </c>
      <c r="D577" t="s">
        <v>1011</v>
      </c>
      <c r="E577" t="s">
        <v>1012</v>
      </c>
      <c r="F577">
        <v>96</v>
      </c>
      <c r="G577">
        <v>21.34</v>
      </c>
      <c r="H577">
        <v>70.56</v>
      </c>
      <c r="I577">
        <v>16.43</v>
      </c>
      <c r="J577">
        <v>54.33</v>
      </c>
      <c r="K577">
        <v>6</v>
      </c>
      <c r="T577">
        <v>2</v>
      </c>
      <c r="U577">
        <v>1</v>
      </c>
      <c r="V577" t="s">
        <v>83</v>
      </c>
      <c r="W577">
        <v>70</v>
      </c>
      <c r="X577">
        <v>6</v>
      </c>
      <c r="Y577">
        <v>6</v>
      </c>
      <c r="Z577" t="s">
        <v>1013</v>
      </c>
      <c r="AA577" t="s">
        <v>1014</v>
      </c>
      <c r="AB577" t="s">
        <v>77</v>
      </c>
      <c r="AC577" t="s">
        <v>78</v>
      </c>
      <c r="AD577" t="s">
        <v>737</v>
      </c>
      <c r="AG577" t="s">
        <v>1015</v>
      </c>
      <c r="AH577">
        <v>0</v>
      </c>
      <c r="AI577">
        <v>166</v>
      </c>
      <c r="AJ577">
        <v>34</v>
      </c>
      <c r="AK577">
        <v>53</v>
      </c>
      <c r="AL577">
        <v>0.55000000000000004</v>
      </c>
    </row>
    <row r="578" spans="1:38" x14ac:dyDescent="0.3">
      <c r="A578" t="s">
        <v>732</v>
      </c>
      <c r="B578">
        <v>7989</v>
      </c>
      <c r="C578">
        <v>2</v>
      </c>
      <c r="D578" t="s">
        <v>1011</v>
      </c>
      <c r="E578" t="s">
        <v>1012</v>
      </c>
      <c r="F578">
        <v>96</v>
      </c>
      <c r="G578">
        <v>21.59</v>
      </c>
      <c r="H578">
        <v>71.38</v>
      </c>
      <c r="I578">
        <v>16.62</v>
      </c>
      <c r="J578">
        <v>54.96</v>
      </c>
      <c r="K578">
        <v>36</v>
      </c>
      <c r="T578">
        <v>2</v>
      </c>
      <c r="U578">
        <v>1</v>
      </c>
      <c r="V578" t="s">
        <v>83</v>
      </c>
      <c r="W578" t="s">
        <v>301</v>
      </c>
      <c r="X578">
        <v>6</v>
      </c>
      <c r="Y578">
        <v>6</v>
      </c>
      <c r="Z578" t="s">
        <v>1013</v>
      </c>
      <c r="AA578" t="s">
        <v>1014</v>
      </c>
      <c r="AB578" t="s">
        <v>77</v>
      </c>
      <c r="AC578" t="s">
        <v>78</v>
      </c>
      <c r="AD578" t="s">
        <v>737</v>
      </c>
      <c r="AG578" t="s">
        <v>1015</v>
      </c>
      <c r="AH578">
        <v>0</v>
      </c>
      <c r="AI578">
        <v>166</v>
      </c>
      <c r="AJ578">
        <v>34</v>
      </c>
      <c r="AK578">
        <v>53</v>
      </c>
      <c r="AL578">
        <v>0.55000000000000004</v>
      </c>
    </row>
    <row r="579" spans="1:38" x14ac:dyDescent="0.3">
      <c r="A579" t="s">
        <v>732</v>
      </c>
      <c r="B579">
        <v>7989</v>
      </c>
      <c r="C579">
        <v>3</v>
      </c>
      <c r="D579" t="s">
        <v>1011</v>
      </c>
      <c r="E579" t="s">
        <v>1012</v>
      </c>
      <c r="F579">
        <v>96</v>
      </c>
      <c r="G579">
        <v>22.24</v>
      </c>
      <c r="H579">
        <v>73.540000000000006</v>
      </c>
      <c r="I579">
        <v>17.13</v>
      </c>
      <c r="J579">
        <v>56.63</v>
      </c>
      <c r="K579">
        <v>54</v>
      </c>
      <c r="T579">
        <v>2</v>
      </c>
      <c r="U579">
        <v>1</v>
      </c>
      <c r="V579" t="s">
        <v>83</v>
      </c>
      <c r="W579" t="s">
        <v>977</v>
      </c>
      <c r="X579">
        <v>6</v>
      </c>
      <c r="Y579">
        <v>6</v>
      </c>
      <c r="Z579" t="s">
        <v>1013</v>
      </c>
      <c r="AA579" t="s">
        <v>1014</v>
      </c>
      <c r="AB579" t="s">
        <v>77</v>
      </c>
      <c r="AC579" t="s">
        <v>78</v>
      </c>
      <c r="AD579" t="s">
        <v>737</v>
      </c>
      <c r="AG579" t="s">
        <v>1015</v>
      </c>
      <c r="AH579">
        <v>0</v>
      </c>
      <c r="AI579">
        <v>166</v>
      </c>
      <c r="AJ579">
        <v>34</v>
      </c>
      <c r="AK579">
        <v>53</v>
      </c>
      <c r="AL579">
        <v>0.55000000000000004</v>
      </c>
    </row>
    <row r="580" spans="1:38" x14ac:dyDescent="0.3">
      <c r="A580" t="s">
        <v>732</v>
      </c>
      <c r="B580">
        <v>105639</v>
      </c>
      <c r="C580">
        <v>1</v>
      </c>
      <c r="D580" t="s">
        <v>1016</v>
      </c>
      <c r="E580" t="s">
        <v>1017</v>
      </c>
      <c r="F580">
        <v>19</v>
      </c>
      <c r="G580">
        <v>36.49</v>
      </c>
      <c r="H580">
        <v>120.64</v>
      </c>
      <c r="I580">
        <v>25.69</v>
      </c>
      <c r="J580">
        <v>84.93</v>
      </c>
      <c r="K580">
        <v>19</v>
      </c>
      <c r="T580">
        <v>3</v>
      </c>
      <c r="U580">
        <v>2</v>
      </c>
      <c r="V580" t="s">
        <v>83</v>
      </c>
      <c r="W580">
        <v>120</v>
      </c>
      <c r="X580">
        <v>8</v>
      </c>
      <c r="Y580">
        <v>8</v>
      </c>
      <c r="Z580" t="s">
        <v>1018</v>
      </c>
      <c r="AA580" t="s">
        <v>1019</v>
      </c>
      <c r="AB580" t="s">
        <v>77</v>
      </c>
      <c r="AC580" t="s">
        <v>78</v>
      </c>
      <c r="AD580" t="s">
        <v>737</v>
      </c>
      <c r="AG580" t="s">
        <v>1020</v>
      </c>
      <c r="AH580">
        <v>0</v>
      </c>
      <c r="AI580">
        <v>288</v>
      </c>
      <c r="AJ580">
        <v>55</v>
      </c>
      <c r="AK580">
        <v>14</v>
      </c>
      <c r="AL580">
        <v>0.74</v>
      </c>
    </row>
    <row r="581" spans="1:38" x14ac:dyDescent="0.3">
      <c r="A581" t="s">
        <v>732</v>
      </c>
      <c r="B581">
        <v>1861</v>
      </c>
      <c r="C581">
        <v>1</v>
      </c>
      <c r="D581" t="s">
        <v>1021</v>
      </c>
      <c r="E581" t="s">
        <v>1022</v>
      </c>
      <c r="F581">
        <v>114</v>
      </c>
      <c r="G581">
        <v>23.68</v>
      </c>
      <c r="H581">
        <v>78.31</v>
      </c>
      <c r="I581">
        <v>17.95</v>
      </c>
      <c r="J581">
        <v>59.34</v>
      </c>
      <c r="K581">
        <v>57</v>
      </c>
      <c r="T581">
        <v>3</v>
      </c>
      <c r="U581">
        <v>1</v>
      </c>
      <c r="V581" t="s">
        <v>83</v>
      </c>
      <c r="W581">
        <v>78</v>
      </c>
      <c r="X581">
        <v>19</v>
      </c>
      <c r="Y581">
        <v>19</v>
      </c>
      <c r="Z581" t="s">
        <v>1023</v>
      </c>
      <c r="AA581" t="s">
        <v>1024</v>
      </c>
      <c r="AB581" t="s">
        <v>77</v>
      </c>
      <c r="AC581" t="s">
        <v>78</v>
      </c>
      <c r="AD581" t="s">
        <v>737</v>
      </c>
      <c r="AG581" t="s">
        <v>1025</v>
      </c>
      <c r="AH581">
        <v>0</v>
      </c>
      <c r="AI581">
        <v>339</v>
      </c>
      <c r="AJ581">
        <v>25</v>
      </c>
      <c r="AK581">
        <v>113</v>
      </c>
      <c r="AL581">
        <v>0.99</v>
      </c>
    </row>
    <row r="582" spans="1:38" x14ac:dyDescent="0.3">
      <c r="A582" t="s">
        <v>732</v>
      </c>
      <c r="B582">
        <v>1861</v>
      </c>
      <c r="C582">
        <v>2</v>
      </c>
      <c r="D582" t="s">
        <v>1021</v>
      </c>
      <c r="E582" t="s">
        <v>1022</v>
      </c>
      <c r="F582">
        <v>114</v>
      </c>
      <c r="G582">
        <v>33.840000000000003</v>
      </c>
      <c r="H582">
        <v>111.88</v>
      </c>
      <c r="I582">
        <v>25.7</v>
      </c>
      <c r="J582">
        <v>84.99</v>
      </c>
      <c r="K582">
        <v>57</v>
      </c>
      <c r="T582">
        <v>3</v>
      </c>
      <c r="U582">
        <v>2</v>
      </c>
      <c r="V582" t="s">
        <v>83</v>
      </c>
      <c r="W582">
        <v>111</v>
      </c>
      <c r="X582">
        <v>19</v>
      </c>
      <c r="Y582">
        <v>19</v>
      </c>
      <c r="Z582" t="s">
        <v>1023</v>
      </c>
      <c r="AA582" t="s">
        <v>1024</v>
      </c>
      <c r="AB582" t="s">
        <v>77</v>
      </c>
      <c r="AC582" t="s">
        <v>78</v>
      </c>
      <c r="AD582" t="s">
        <v>737</v>
      </c>
      <c r="AG582" t="s">
        <v>1025</v>
      </c>
      <c r="AH582">
        <v>0</v>
      </c>
      <c r="AI582">
        <v>339</v>
      </c>
      <c r="AJ582">
        <v>25</v>
      </c>
      <c r="AK582">
        <v>113</v>
      </c>
      <c r="AL582">
        <v>0.99</v>
      </c>
    </row>
    <row r="583" spans="1:38" x14ac:dyDescent="0.3">
      <c r="A583" t="s">
        <v>1026</v>
      </c>
      <c r="B583">
        <v>117015</v>
      </c>
      <c r="C583">
        <v>1</v>
      </c>
      <c r="D583" t="s">
        <v>1027</v>
      </c>
      <c r="E583" t="s">
        <v>1028</v>
      </c>
      <c r="F583">
        <v>17</v>
      </c>
      <c r="G583">
        <v>14.54</v>
      </c>
      <c r="H583">
        <v>48.07</v>
      </c>
      <c r="I583">
        <v>12.32</v>
      </c>
      <c r="J583">
        <v>40.75</v>
      </c>
      <c r="K583">
        <v>3</v>
      </c>
      <c r="T583">
        <v>2</v>
      </c>
      <c r="U583">
        <v>1</v>
      </c>
      <c r="V583" t="s">
        <v>83</v>
      </c>
      <c r="W583">
        <v>48</v>
      </c>
      <c r="X583">
        <v>5</v>
      </c>
      <c r="Y583">
        <v>4</v>
      </c>
      <c r="Z583" t="s">
        <v>1029</v>
      </c>
      <c r="AA583" t="s">
        <v>1030</v>
      </c>
      <c r="AB583" t="s">
        <v>77</v>
      </c>
      <c r="AC583" t="s">
        <v>78</v>
      </c>
      <c r="AD583" t="s">
        <v>1031</v>
      </c>
      <c r="AG583" t="s">
        <v>1032</v>
      </c>
      <c r="AH583">
        <v>0</v>
      </c>
      <c r="AI583">
        <v>262</v>
      </c>
      <c r="AJ583">
        <v>59</v>
      </c>
      <c r="AK583">
        <v>16</v>
      </c>
      <c r="AL583">
        <v>0.94</v>
      </c>
    </row>
    <row r="584" spans="1:38" x14ac:dyDescent="0.3">
      <c r="A584" t="s">
        <v>1026</v>
      </c>
      <c r="B584">
        <v>117015</v>
      </c>
      <c r="C584">
        <v>2</v>
      </c>
      <c r="D584" t="s">
        <v>1027</v>
      </c>
      <c r="E584" t="s">
        <v>1028</v>
      </c>
      <c r="F584">
        <v>17</v>
      </c>
      <c r="G584">
        <v>21.02</v>
      </c>
      <c r="H584">
        <v>69.489999999999995</v>
      </c>
      <c r="I584">
        <v>17.97</v>
      </c>
      <c r="J584">
        <v>59.42</v>
      </c>
      <c r="K584">
        <v>3</v>
      </c>
      <c r="T584">
        <v>3</v>
      </c>
      <c r="U584">
        <v>1</v>
      </c>
      <c r="V584" t="s">
        <v>83</v>
      </c>
      <c r="W584">
        <v>69</v>
      </c>
      <c r="X584">
        <v>5</v>
      </c>
      <c r="Y584">
        <v>4</v>
      </c>
      <c r="Z584" t="s">
        <v>1029</v>
      </c>
      <c r="AA584" t="s">
        <v>1030</v>
      </c>
      <c r="AB584" t="s">
        <v>77</v>
      </c>
      <c r="AC584" t="s">
        <v>78</v>
      </c>
      <c r="AD584" t="s">
        <v>1031</v>
      </c>
      <c r="AG584" t="s">
        <v>1032</v>
      </c>
      <c r="AH584">
        <v>0</v>
      </c>
      <c r="AI584">
        <v>262</v>
      </c>
      <c r="AJ584">
        <v>59</v>
      </c>
      <c r="AK584">
        <v>16</v>
      </c>
      <c r="AL584">
        <v>0.94</v>
      </c>
    </row>
    <row r="585" spans="1:38" x14ac:dyDescent="0.3">
      <c r="A585" t="s">
        <v>1026</v>
      </c>
      <c r="B585">
        <v>117015</v>
      </c>
      <c r="C585">
        <v>3</v>
      </c>
      <c r="D585" t="s">
        <v>1027</v>
      </c>
      <c r="E585" t="s">
        <v>1028</v>
      </c>
      <c r="F585">
        <v>17</v>
      </c>
      <c r="G585">
        <v>23.36</v>
      </c>
      <c r="H585">
        <v>77.25</v>
      </c>
      <c r="I585">
        <v>20.010000000000002</v>
      </c>
      <c r="J585">
        <v>66.16</v>
      </c>
      <c r="K585">
        <v>3</v>
      </c>
      <c r="T585">
        <v>3</v>
      </c>
      <c r="U585">
        <v>1</v>
      </c>
      <c r="V585" t="s">
        <v>83</v>
      </c>
      <c r="W585">
        <v>77</v>
      </c>
      <c r="X585">
        <v>5</v>
      </c>
      <c r="Y585">
        <v>4</v>
      </c>
      <c r="Z585" t="s">
        <v>1029</v>
      </c>
      <c r="AA585" t="s">
        <v>1030</v>
      </c>
      <c r="AB585" t="s">
        <v>77</v>
      </c>
      <c r="AC585" t="s">
        <v>78</v>
      </c>
      <c r="AD585" t="s">
        <v>1031</v>
      </c>
      <c r="AG585" t="s">
        <v>1032</v>
      </c>
      <c r="AH585">
        <v>0</v>
      </c>
      <c r="AI585">
        <v>262</v>
      </c>
      <c r="AJ585">
        <v>59</v>
      </c>
      <c r="AK585">
        <v>16</v>
      </c>
      <c r="AL585">
        <v>0.94</v>
      </c>
    </row>
    <row r="586" spans="1:38" x14ac:dyDescent="0.3">
      <c r="A586" t="s">
        <v>1026</v>
      </c>
      <c r="B586">
        <v>117015</v>
      </c>
      <c r="C586">
        <v>4</v>
      </c>
      <c r="D586" t="s">
        <v>1027</v>
      </c>
      <c r="E586" t="s">
        <v>1028</v>
      </c>
      <c r="F586">
        <v>17</v>
      </c>
      <c r="G586">
        <v>23.7</v>
      </c>
      <c r="H586">
        <v>78.38</v>
      </c>
      <c r="I586">
        <v>19.93</v>
      </c>
      <c r="J586">
        <v>65.900000000000006</v>
      </c>
      <c r="K586">
        <v>4</v>
      </c>
      <c r="T586">
        <v>3</v>
      </c>
      <c r="U586">
        <v>1</v>
      </c>
      <c r="V586" t="s">
        <v>83</v>
      </c>
      <c r="W586">
        <v>78</v>
      </c>
      <c r="X586">
        <v>5</v>
      </c>
      <c r="Y586">
        <v>4</v>
      </c>
      <c r="Z586" t="s">
        <v>1029</v>
      </c>
      <c r="AA586" t="s">
        <v>1030</v>
      </c>
      <c r="AB586" t="s">
        <v>77</v>
      </c>
      <c r="AC586" t="s">
        <v>78</v>
      </c>
      <c r="AD586" t="s">
        <v>1031</v>
      </c>
      <c r="AG586" t="s">
        <v>1032</v>
      </c>
      <c r="AH586">
        <v>0</v>
      </c>
      <c r="AI586">
        <v>262</v>
      </c>
      <c r="AJ586">
        <v>59</v>
      </c>
      <c r="AK586">
        <v>16</v>
      </c>
      <c r="AL586">
        <v>0.94</v>
      </c>
    </row>
    <row r="587" spans="1:38" x14ac:dyDescent="0.3">
      <c r="A587" t="s">
        <v>1026</v>
      </c>
      <c r="B587">
        <v>117015</v>
      </c>
      <c r="C587">
        <v>5</v>
      </c>
      <c r="D587" t="s">
        <v>1027</v>
      </c>
      <c r="E587" t="s">
        <v>1028</v>
      </c>
      <c r="F587">
        <v>17</v>
      </c>
      <c r="G587">
        <v>26.29</v>
      </c>
      <c r="H587">
        <v>86.91</v>
      </c>
      <c r="I587">
        <v>22.18</v>
      </c>
      <c r="J587">
        <v>73.34</v>
      </c>
      <c r="K587">
        <v>4</v>
      </c>
      <c r="T587">
        <v>3</v>
      </c>
      <c r="U587">
        <v>2</v>
      </c>
      <c r="V587" t="s">
        <v>83</v>
      </c>
      <c r="W587">
        <v>86</v>
      </c>
      <c r="X587">
        <v>5</v>
      </c>
      <c r="Y587">
        <v>4</v>
      </c>
      <c r="Z587" t="s">
        <v>1029</v>
      </c>
      <c r="AA587" t="s">
        <v>1030</v>
      </c>
      <c r="AB587" t="s">
        <v>77</v>
      </c>
      <c r="AC587" t="s">
        <v>78</v>
      </c>
      <c r="AD587" t="s">
        <v>1031</v>
      </c>
      <c r="AG587" t="s">
        <v>1032</v>
      </c>
      <c r="AH587">
        <v>0</v>
      </c>
      <c r="AI587">
        <v>262</v>
      </c>
      <c r="AJ587">
        <v>59</v>
      </c>
      <c r="AK587">
        <v>16</v>
      </c>
      <c r="AL587">
        <v>0.94</v>
      </c>
    </row>
    <row r="588" spans="1:38" x14ac:dyDescent="0.3">
      <c r="A588" t="s">
        <v>1026</v>
      </c>
      <c r="B588">
        <v>140223</v>
      </c>
      <c r="C588">
        <v>1</v>
      </c>
      <c r="D588" t="s">
        <v>1033</v>
      </c>
      <c r="E588" t="s">
        <v>1034</v>
      </c>
      <c r="F588">
        <v>16</v>
      </c>
      <c r="G588">
        <v>23.78</v>
      </c>
      <c r="H588">
        <v>78.63</v>
      </c>
      <c r="I588">
        <v>20.239999999999998</v>
      </c>
      <c r="J588">
        <v>66.91</v>
      </c>
      <c r="K588">
        <v>4</v>
      </c>
      <c r="T588">
        <v>3</v>
      </c>
      <c r="U588">
        <v>2</v>
      </c>
      <c r="V588" t="s">
        <v>83</v>
      </c>
      <c r="W588" t="s">
        <v>507</v>
      </c>
      <c r="X588">
        <v>5</v>
      </c>
      <c r="Y588">
        <v>5</v>
      </c>
      <c r="Z588" t="s">
        <v>1035</v>
      </c>
      <c r="AA588" t="s">
        <v>1036</v>
      </c>
      <c r="AB588" t="s">
        <v>77</v>
      </c>
      <c r="AC588" t="s">
        <v>78</v>
      </c>
      <c r="AD588" t="s">
        <v>1031</v>
      </c>
      <c r="AG588" t="s">
        <v>1037</v>
      </c>
      <c r="AH588">
        <v>0</v>
      </c>
      <c r="AI588">
        <v>253</v>
      </c>
      <c r="AJ588">
        <v>61</v>
      </c>
      <c r="AK588">
        <v>16</v>
      </c>
      <c r="AL588">
        <v>1</v>
      </c>
    </row>
    <row r="589" spans="1:38" x14ac:dyDescent="0.3">
      <c r="A589" t="s">
        <v>1026</v>
      </c>
      <c r="B589">
        <v>140223</v>
      </c>
      <c r="C589">
        <v>2</v>
      </c>
      <c r="D589" t="s">
        <v>1033</v>
      </c>
      <c r="E589" t="s">
        <v>1034</v>
      </c>
      <c r="F589">
        <v>16</v>
      </c>
      <c r="G589">
        <v>24.14</v>
      </c>
      <c r="H589">
        <v>79.819999999999993</v>
      </c>
      <c r="I589">
        <v>20.57</v>
      </c>
      <c r="J589">
        <v>68.010000000000005</v>
      </c>
      <c r="K589">
        <v>8</v>
      </c>
      <c r="T589">
        <v>3</v>
      </c>
      <c r="U589">
        <v>2</v>
      </c>
      <c r="V589" t="s">
        <v>83</v>
      </c>
      <c r="W589" t="s">
        <v>138</v>
      </c>
      <c r="X589">
        <v>5</v>
      </c>
      <c r="Y589">
        <v>5</v>
      </c>
      <c r="Z589" t="s">
        <v>1035</v>
      </c>
      <c r="AA589" t="s">
        <v>1036</v>
      </c>
      <c r="AB589" t="s">
        <v>77</v>
      </c>
      <c r="AC589" t="s">
        <v>78</v>
      </c>
      <c r="AD589" t="s">
        <v>1031</v>
      </c>
      <c r="AG589" t="s">
        <v>1037</v>
      </c>
      <c r="AH589">
        <v>0</v>
      </c>
      <c r="AI589">
        <v>253</v>
      </c>
      <c r="AJ589">
        <v>61</v>
      </c>
      <c r="AK589">
        <v>16</v>
      </c>
      <c r="AL589">
        <v>1</v>
      </c>
    </row>
    <row r="590" spans="1:38" x14ac:dyDescent="0.3">
      <c r="A590" t="s">
        <v>1026</v>
      </c>
      <c r="B590">
        <v>140223</v>
      </c>
      <c r="C590">
        <v>3</v>
      </c>
      <c r="D590" t="s">
        <v>1033</v>
      </c>
      <c r="E590" t="s">
        <v>1034</v>
      </c>
      <c r="F590">
        <v>16</v>
      </c>
      <c r="G590">
        <v>24.51</v>
      </c>
      <c r="H590">
        <v>81.03</v>
      </c>
      <c r="I590">
        <v>20.84</v>
      </c>
      <c r="J590">
        <v>68.900000000000006</v>
      </c>
      <c r="K590">
        <v>4</v>
      </c>
      <c r="T590">
        <v>3</v>
      </c>
      <c r="U590">
        <v>2</v>
      </c>
      <c r="V590" t="s">
        <v>83</v>
      </c>
      <c r="W590">
        <v>81</v>
      </c>
      <c r="X590">
        <v>5</v>
      </c>
      <c r="Y590">
        <v>5</v>
      </c>
      <c r="Z590" t="s">
        <v>1035</v>
      </c>
      <c r="AA590" t="s">
        <v>1036</v>
      </c>
      <c r="AB590" t="s">
        <v>77</v>
      </c>
      <c r="AC590" t="s">
        <v>78</v>
      </c>
      <c r="AD590" t="s">
        <v>1031</v>
      </c>
      <c r="AG590" t="s">
        <v>1037</v>
      </c>
      <c r="AH590">
        <v>0</v>
      </c>
      <c r="AI590">
        <v>253</v>
      </c>
      <c r="AJ590">
        <v>61</v>
      </c>
      <c r="AK590">
        <v>16</v>
      </c>
      <c r="AL590">
        <v>1</v>
      </c>
    </row>
    <row r="591" spans="1:38" x14ac:dyDescent="0.3">
      <c r="A591" t="s">
        <v>1026</v>
      </c>
      <c r="B591">
        <v>141186</v>
      </c>
      <c r="C591">
        <v>1</v>
      </c>
      <c r="D591" t="s">
        <v>1038</v>
      </c>
      <c r="E591" t="s">
        <v>1039</v>
      </c>
      <c r="F591">
        <v>3</v>
      </c>
      <c r="G591">
        <v>23.73</v>
      </c>
      <c r="H591">
        <v>78.45</v>
      </c>
      <c r="I591">
        <v>20.079999999999998</v>
      </c>
      <c r="J591">
        <v>66.41</v>
      </c>
      <c r="K591">
        <v>1</v>
      </c>
      <c r="T591">
        <v>3</v>
      </c>
      <c r="U591">
        <v>2</v>
      </c>
      <c r="V591" t="s">
        <v>83</v>
      </c>
      <c r="W591" t="s">
        <v>507</v>
      </c>
      <c r="X591">
        <v>12</v>
      </c>
      <c r="Y591">
        <v>12</v>
      </c>
      <c r="Z591" t="s">
        <v>1040</v>
      </c>
      <c r="AA591" t="s">
        <v>1041</v>
      </c>
      <c r="AB591" t="s">
        <v>77</v>
      </c>
      <c r="AC591" t="s">
        <v>78</v>
      </c>
      <c r="AD591" t="s">
        <v>1031</v>
      </c>
      <c r="AG591" t="s">
        <v>1042</v>
      </c>
      <c r="AH591">
        <v>0</v>
      </c>
      <c r="AI591">
        <v>588</v>
      </c>
      <c r="AJ591">
        <v>72</v>
      </c>
      <c r="AK591">
        <v>3</v>
      </c>
      <c r="AL591">
        <v>1</v>
      </c>
    </row>
    <row r="592" spans="1:38" x14ac:dyDescent="0.3">
      <c r="A592" t="s">
        <v>1026</v>
      </c>
      <c r="B592">
        <v>141186</v>
      </c>
      <c r="C592">
        <v>2</v>
      </c>
      <c r="D592" t="s">
        <v>1038</v>
      </c>
      <c r="E592" t="s">
        <v>1039</v>
      </c>
      <c r="F592">
        <v>3</v>
      </c>
      <c r="G592">
        <v>23.82</v>
      </c>
      <c r="H592">
        <v>78.75</v>
      </c>
      <c r="I592">
        <v>20.16</v>
      </c>
      <c r="J592">
        <v>66.67</v>
      </c>
      <c r="K592">
        <v>1</v>
      </c>
      <c r="T592">
        <v>3</v>
      </c>
      <c r="U592">
        <v>2</v>
      </c>
      <c r="V592" t="s">
        <v>83</v>
      </c>
      <c r="W592" t="s">
        <v>1043</v>
      </c>
      <c r="X592">
        <v>12</v>
      </c>
      <c r="Y592">
        <v>12</v>
      </c>
      <c r="Z592" t="s">
        <v>1040</v>
      </c>
      <c r="AA592" t="s">
        <v>1041</v>
      </c>
      <c r="AB592" t="s">
        <v>77</v>
      </c>
      <c r="AC592" t="s">
        <v>78</v>
      </c>
      <c r="AD592" t="s">
        <v>1031</v>
      </c>
      <c r="AG592" t="s">
        <v>1042</v>
      </c>
      <c r="AH592">
        <v>0</v>
      </c>
      <c r="AI592">
        <v>588</v>
      </c>
      <c r="AJ592">
        <v>72</v>
      </c>
      <c r="AK592">
        <v>3</v>
      </c>
      <c r="AL592">
        <v>1</v>
      </c>
    </row>
    <row r="593" spans="1:38" x14ac:dyDescent="0.3">
      <c r="A593" t="s">
        <v>1026</v>
      </c>
      <c r="B593">
        <v>141186</v>
      </c>
      <c r="C593">
        <v>3</v>
      </c>
      <c r="D593" t="s">
        <v>1038</v>
      </c>
      <c r="E593" t="s">
        <v>1039</v>
      </c>
      <c r="F593">
        <v>3</v>
      </c>
      <c r="G593">
        <v>24.29</v>
      </c>
      <c r="H593">
        <v>80.31</v>
      </c>
      <c r="I593">
        <v>20.56</v>
      </c>
      <c r="J593">
        <v>67.989999999999995</v>
      </c>
      <c r="K593">
        <v>1</v>
      </c>
      <c r="T593">
        <v>3</v>
      </c>
      <c r="U593">
        <v>2</v>
      </c>
      <c r="V593" t="s">
        <v>83</v>
      </c>
      <c r="W593" t="s">
        <v>1044</v>
      </c>
      <c r="X593">
        <v>12</v>
      </c>
      <c r="Y593">
        <v>12</v>
      </c>
      <c r="Z593" t="s">
        <v>1040</v>
      </c>
      <c r="AA593" t="s">
        <v>1041</v>
      </c>
      <c r="AB593" t="s">
        <v>77</v>
      </c>
      <c r="AC593" t="s">
        <v>78</v>
      </c>
      <c r="AD593" t="s">
        <v>1031</v>
      </c>
      <c r="AG593" t="s">
        <v>1042</v>
      </c>
      <c r="AH593">
        <v>0</v>
      </c>
      <c r="AI593">
        <v>588</v>
      </c>
      <c r="AJ593">
        <v>72</v>
      </c>
      <c r="AK593">
        <v>3</v>
      </c>
      <c r="AL593">
        <v>1</v>
      </c>
    </row>
    <row r="594" spans="1:38" x14ac:dyDescent="0.3">
      <c r="A594" t="s">
        <v>1026</v>
      </c>
      <c r="B594">
        <v>19181</v>
      </c>
      <c r="C594">
        <v>1</v>
      </c>
      <c r="D594" t="s">
        <v>1045</v>
      </c>
      <c r="E594" t="s">
        <v>1046</v>
      </c>
      <c r="F594">
        <v>683</v>
      </c>
      <c r="G594">
        <v>33.26</v>
      </c>
      <c r="H594">
        <v>109.97</v>
      </c>
      <c r="I594">
        <v>25.66</v>
      </c>
      <c r="J594">
        <v>84.84</v>
      </c>
      <c r="K594">
        <v>683</v>
      </c>
      <c r="T594">
        <v>3</v>
      </c>
      <c r="U594">
        <v>2</v>
      </c>
      <c r="V594" t="s">
        <v>83</v>
      </c>
      <c r="W594">
        <v>109</v>
      </c>
      <c r="X594">
        <v>25</v>
      </c>
      <c r="Y594">
        <v>22</v>
      </c>
      <c r="Z594" t="s">
        <v>1047</v>
      </c>
      <c r="AA594" t="s">
        <v>1048</v>
      </c>
      <c r="AB594" t="s">
        <v>77</v>
      </c>
      <c r="AC594" t="s">
        <v>78</v>
      </c>
      <c r="AD594" t="s">
        <v>1031</v>
      </c>
      <c r="AG594" t="s">
        <v>1049</v>
      </c>
      <c r="AH594">
        <v>0</v>
      </c>
      <c r="AI594">
        <v>347</v>
      </c>
      <c r="AJ594">
        <v>19</v>
      </c>
      <c r="AK594">
        <v>859</v>
      </c>
      <c r="AL594">
        <v>1.26</v>
      </c>
    </row>
    <row r="595" spans="1:38" x14ac:dyDescent="0.3">
      <c r="A595" t="s">
        <v>1026</v>
      </c>
      <c r="B595">
        <v>125265</v>
      </c>
      <c r="C595">
        <v>1</v>
      </c>
      <c r="D595" t="s">
        <v>1050</v>
      </c>
      <c r="E595" t="s">
        <v>1051</v>
      </c>
      <c r="F595">
        <v>270</v>
      </c>
      <c r="G595">
        <v>23.32</v>
      </c>
      <c r="H595">
        <v>77.099999999999994</v>
      </c>
      <c r="I595">
        <v>16.91</v>
      </c>
      <c r="J595">
        <v>55.91</v>
      </c>
      <c r="K595">
        <v>66</v>
      </c>
      <c r="T595">
        <v>3</v>
      </c>
      <c r="U595">
        <v>2</v>
      </c>
      <c r="V595" t="s">
        <v>83</v>
      </c>
      <c r="W595">
        <v>77</v>
      </c>
      <c r="X595">
        <v>39</v>
      </c>
      <c r="Y595">
        <v>39</v>
      </c>
      <c r="Z595" t="s">
        <v>1052</v>
      </c>
      <c r="AA595" t="s">
        <v>1053</v>
      </c>
      <c r="AB595" t="s">
        <v>77</v>
      </c>
      <c r="AC595" t="s">
        <v>78</v>
      </c>
      <c r="AD595" t="s">
        <v>1031</v>
      </c>
      <c r="AG595" t="s">
        <v>1054</v>
      </c>
      <c r="AH595">
        <v>0</v>
      </c>
      <c r="AI595">
        <v>799</v>
      </c>
      <c r="AJ595">
        <v>79</v>
      </c>
      <c r="AK595">
        <v>341</v>
      </c>
      <c r="AL595">
        <v>1.26</v>
      </c>
    </row>
    <row r="596" spans="1:38" x14ac:dyDescent="0.3">
      <c r="A596" t="s">
        <v>1026</v>
      </c>
      <c r="B596">
        <v>125265</v>
      </c>
      <c r="C596">
        <v>2</v>
      </c>
      <c r="D596" t="s">
        <v>1050</v>
      </c>
      <c r="E596" t="s">
        <v>1051</v>
      </c>
      <c r="F596">
        <v>270</v>
      </c>
      <c r="G596">
        <v>25.01</v>
      </c>
      <c r="H596">
        <v>82.71</v>
      </c>
      <c r="I596">
        <v>18.14</v>
      </c>
      <c r="J596">
        <v>59.99</v>
      </c>
      <c r="K596">
        <v>68</v>
      </c>
      <c r="T596">
        <v>3</v>
      </c>
      <c r="U596">
        <v>2</v>
      </c>
      <c r="V596" t="s">
        <v>83</v>
      </c>
      <c r="W596">
        <v>82</v>
      </c>
      <c r="X596">
        <v>39</v>
      </c>
      <c r="Y596">
        <v>39</v>
      </c>
      <c r="Z596" t="s">
        <v>1052</v>
      </c>
      <c r="AA596" t="s">
        <v>1053</v>
      </c>
      <c r="AB596" t="s">
        <v>77</v>
      </c>
      <c r="AC596" t="s">
        <v>78</v>
      </c>
      <c r="AD596" t="s">
        <v>1031</v>
      </c>
      <c r="AG596" t="s">
        <v>1054</v>
      </c>
      <c r="AH596">
        <v>0</v>
      </c>
      <c r="AI596">
        <v>799</v>
      </c>
      <c r="AJ596">
        <v>79</v>
      </c>
      <c r="AK596">
        <v>341</v>
      </c>
      <c r="AL596">
        <v>1.26</v>
      </c>
    </row>
    <row r="597" spans="1:38" x14ac:dyDescent="0.3">
      <c r="A597" t="s">
        <v>1026</v>
      </c>
      <c r="B597">
        <v>125265</v>
      </c>
      <c r="C597">
        <v>3</v>
      </c>
      <c r="D597" t="s">
        <v>1050</v>
      </c>
      <c r="E597" t="s">
        <v>1051</v>
      </c>
      <c r="F597">
        <v>270</v>
      </c>
      <c r="G597">
        <v>27.33</v>
      </c>
      <c r="H597">
        <v>90.35</v>
      </c>
      <c r="I597">
        <v>19.95</v>
      </c>
      <c r="J597">
        <v>65.97</v>
      </c>
      <c r="K597">
        <v>68</v>
      </c>
      <c r="T597">
        <v>3</v>
      </c>
      <c r="U597">
        <v>2</v>
      </c>
      <c r="V597" t="s">
        <v>83</v>
      </c>
      <c r="W597" t="s">
        <v>1055</v>
      </c>
      <c r="X597">
        <v>39</v>
      </c>
      <c r="Y597">
        <v>39</v>
      </c>
      <c r="Z597" t="s">
        <v>1052</v>
      </c>
      <c r="AA597" t="s">
        <v>1053</v>
      </c>
      <c r="AB597" t="s">
        <v>77</v>
      </c>
      <c r="AC597" t="s">
        <v>78</v>
      </c>
      <c r="AD597" t="s">
        <v>1031</v>
      </c>
      <c r="AG597" t="s">
        <v>1054</v>
      </c>
      <c r="AH597">
        <v>0</v>
      </c>
      <c r="AI597">
        <v>799</v>
      </c>
      <c r="AJ597">
        <v>79</v>
      </c>
      <c r="AK597">
        <v>341</v>
      </c>
      <c r="AL597">
        <v>1.26</v>
      </c>
    </row>
    <row r="598" spans="1:38" x14ac:dyDescent="0.3">
      <c r="A598" t="s">
        <v>1026</v>
      </c>
      <c r="B598">
        <v>125265</v>
      </c>
      <c r="C598">
        <v>4</v>
      </c>
      <c r="D598" t="s">
        <v>1050</v>
      </c>
      <c r="E598" t="s">
        <v>1051</v>
      </c>
      <c r="F598">
        <v>270</v>
      </c>
      <c r="G598">
        <v>27.27</v>
      </c>
      <c r="H598">
        <v>90.17</v>
      </c>
      <c r="I598">
        <v>19.95</v>
      </c>
      <c r="J598">
        <v>65.97</v>
      </c>
      <c r="K598">
        <v>68</v>
      </c>
      <c r="T598">
        <v>3</v>
      </c>
      <c r="U598">
        <v>2</v>
      </c>
      <c r="V598" t="s">
        <v>83</v>
      </c>
      <c r="W598" t="s">
        <v>1056</v>
      </c>
      <c r="X598">
        <v>39</v>
      </c>
      <c r="Y598">
        <v>39</v>
      </c>
      <c r="Z598" t="s">
        <v>1052</v>
      </c>
      <c r="AA598" t="s">
        <v>1053</v>
      </c>
      <c r="AB598" t="s">
        <v>77</v>
      </c>
      <c r="AC598" t="s">
        <v>78</v>
      </c>
      <c r="AD598" t="s">
        <v>1031</v>
      </c>
      <c r="AG598" t="s">
        <v>1054</v>
      </c>
      <c r="AH598">
        <v>0</v>
      </c>
      <c r="AI598">
        <v>799</v>
      </c>
      <c r="AJ598">
        <v>79</v>
      </c>
      <c r="AK598">
        <v>341</v>
      </c>
      <c r="AL598">
        <v>1.26</v>
      </c>
    </row>
    <row r="599" spans="1:38" x14ac:dyDescent="0.3">
      <c r="A599" t="s">
        <v>1026</v>
      </c>
      <c r="B599">
        <v>27077</v>
      </c>
      <c r="C599">
        <v>1</v>
      </c>
      <c r="D599" t="s">
        <v>1057</v>
      </c>
      <c r="E599" t="s">
        <v>336</v>
      </c>
      <c r="F599">
        <v>298</v>
      </c>
      <c r="G599">
        <v>33.229999999999997</v>
      </c>
      <c r="H599">
        <v>109.88</v>
      </c>
      <c r="I599">
        <v>25.64</v>
      </c>
      <c r="J599">
        <v>84.78</v>
      </c>
      <c r="K599">
        <v>127</v>
      </c>
      <c r="T599">
        <v>3</v>
      </c>
      <c r="U599">
        <v>2</v>
      </c>
      <c r="V599" t="s">
        <v>83</v>
      </c>
      <c r="W599">
        <v>109</v>
      </c>
      <c r="X599">
        <v>25</v>
      </c>
      <c r="Y599">
        <v>9</v>
      </c>
      <c r="Z599" t="s">
        <v>1058</v>
      </c>
      <c r="AA599" t="s">
        <v>1059</v>
      </c>
      <c r="AB599" t="s">
        <v>77</v>
      </c>
      <c r="AC599" t="s">
        <v>78</v>
      </c>
      <c r="AD599" t="s">
        <v>1031</v>
      </c>
      <c r="AG599" t="s">
        <v>1060</v>
      </c>
      <c r="AH599">
        <v>0</v>
      </c>
      <c r="AI599">
        <v>311</v>
      </c>
      <c r="AJ599">
        <v>28</v>
      </c>
      <c r="AK599">
        <v>423</v>
      </c>
      <c r="AL599">
        <v>1.42</v>
      </c>
    </row>
    <row r="600" spans="1:38" x14ac:dyDescent="0.3">
      <c r="A600" t="s">
        <v>1026</v>
      </c>
      <c r="B600">
        <v>27077</v>
      </c>
      <c r="C600">
        <v>2</v>
      </c>
      <c r="D600" t="s">
        <v>1057</v>
      </c>
      <c r="E600" t="s">
        <v>336</v>
      </c>
      <c r="F600">
        <v>298</v>
      </c>
      <c r="G600">
        <v>37.58</v>
      </c>
      <c r="H600">
        <v>124.26</v>
      </c>
      <c r="I600">
        <v>29.17</v>
      </c>
      <c r="J600">
        <v>96.46</v>
      </c>
      <c r="K600">
        <v>25</v>
      </c>
      <c r="T600">
        <v>3</v>
      </c>
      <c r="U600">
        <v>2</v>
      </c>
      <c r="V600" t="s">
        <v>83</v>
      </c>
      <c r="W600">
        <v>124</v>
      </c>
      <c r="X600">
        <v>25</v>
      </c>
      <c r="Y600">
        <v>9</v>
      </c>
      <c r="Z600" t="s">
        <v>1058</v>
      </c>
      <c r="AA600" t="s">
        <v>1059</v>
      </c>
      <c r="AB600" t="s">
        <v>77</v>
      </c>
      <c r="AC600" t="s">
        <v>78</v>
      </c>
      <c r="AD600" t="s">
        <v>1031</v>
      </c>
      <c r="AG600" t="s">
        <v>1060</v>
      </c>
      <c r="AH600">
        <v>0</v>
      </c>
      <c r="AI600">
        <v>311</v>
      </c>
      <c r="AJ600">
        <v>28</v>
      </c>
      <c r="AK600">
        <v>423</v>
      </c>
      <c r="AL600">
        <v>1.42</v>
      </c>
    </row>
    <row r="601" spans="1:38" x14ac:dyDescent="0.3">
      <c r="A601" t="s">
        <v>1026</v>
      </c>
      <c r="B601">
        <v>27077</v>
      </c>
      <c r="C601">
        <v>3</v>
      </c>
      <c r="D601" t="s">
        <v>1057</v>
      </c>
      <c r="E601" t="s">
        <v>336</v>
      </c>
      <c r="F601">
        <v>298</v>
      </c>
      <c r="G601">
        <v>40.020000000000003</v>
      </c>
      <c r="H601">
        <v>132.33000000000001</v>
      </c>
      <c r="I601">
        <v>32.130000000000003</v>
      </c>
      <c r="J601">
        <v>106.23</v>
      </c>
      <c r="K601">
        <v>16</v>
      </c>
      <c r="T601">
        <v>4</v>
      </c>
      <c r="U601">
        <v>2</v>
      </c>
      <c r="V601" t="s">
        <v>83</v>
      </c>
      <c r="W601" t="s">
        <v>1061</v>
      </c>
      <c r="X601">
        <v>25</v>
      </c>
      <c r="Y601">
        <v>9</v>
      </c>
      <c r="Z601" t="s">
        <v>1058</v>
      </c>
      <c r="AA601" t="s">
        <v>1059</v>
      </c>
      <c r="AB601" t="s">
        <v>77</v>
      </c>
      <c r="AC601" t="s">
        <v>78</v>
      </c>
      <c r="AD601" t="s">
        <v>1031</v>
      </c>
      <c r="AG601" t="s">
        <v>1060</v>
      </c>
      <c r="AH601">
        <v>0</v>
      </c>
      <c r="AI601">
        <v>311</v>
      </c>
      <c r="AJ601">
        <v>28</v>
      </c>
      <c r="AK601">
        <v>423</v>
      </c>
      <c r="AL601">
        <v>1.42</v>
      </c>
    </row>
    <row r="602" spans="1:38" x14ac:dyDescent="0.3">
      <c r="A602" t="s">
        <v>1026</v>
      </c>
      <c r="B602">
        <v>27077</v>
      </c>
      <c r="C602">
        <v>4</v>
      </c>
      <c r="D602" t="s">
        <v>1057</v>
      </c>
      <c r="E602" t="s">
        <v>336</v>
      </c>
      <c r="F602">
        <v>298</v>
      </c>
      <c r="G602">
        <v>40.03</v>
      </c>
      <c r="H602">
        <v>132.34</v>
      </c>
      <c r="I602">
        <v>32.15</v>
      </c>
      <c r="J602">
        <v>106.31</v>
      </c>
      <c r="K602">
        <v>11</v>
      </c>
      <c r="T602">
        <v>4</v>
      </c>
      <c r="U602">
        <v>2</v>
      </c>
      <c r="V602" t="s">
        <v>83</v>
      </c>
      <c r="W602" t="s">
        <v>1062</v>
      </c>
      <c r="X602">
        <v>25</v>
      </c>
      <c r="Y602">
        <v>9</v>
      </c>
      <c r="Z602" t="s">
        <v>1058</v>
      </c>
      <c r="AA602" t="s">
        <v>1059</v>
      </c>
      <c r="AB602" t="s">
        <v>77</v>
      </c>
      <c r="AC602" t="s">
        <v>78</v>
      </c>
      <c r="AD602" t="s">
        <v>1031</v>
      </c>
      <c r="AG602" t="s">
        <v>1060</v>
      </c>
      <c r="AH602">
        <v>0</v>
      </c>
      <c r="AI602">
        <v>311</v>
      </c>
      <c r="AJ602">
        <v>28</v>
      </c>
      <c r="AK602">
        <v>423</v>
      </c>
      <c r="AL602">
        <v>1.42</v>
      </c>
    </row>
    <row r="603" spans="1:38" x14ac:dyDescent="0.3">
      <c r="A603" t="s">
        <v>1026</v>
      </c>
      <c r="B603">
        <v>27077</v>
      </c>
      <c r="C603">
        <v>5</v>
      </c>
      <c r="D603" t="s">
        <v>1057</v>
      </c>
      <c r="E603" t="s">
        <v>336</v>
      </c>
      <c r="F603">
        <v>298</v>
      </c>
      <c r="G603">
        <v>45.08</v>
      </c>
      <c r="H603">
        <v>149.05000000000001</v>
      </c>
      <c r="I603">
        <v>36.78</v>
      </c>
      <c r="J603">
        <v>121.6</v>
      </c>
      <c r="K603">
        <v>119</v>
      </c>
      <c r="T603">
        <v>4</v>
      </c>
      <c r="U603">
        <v>2</v>
      </c>
      <c r="V603" t="s">
        <v>83</v>
      </c>
      <c r="W603">
        <v>149</v>
      </c>
      <c r="X603">
        <v>25</v>
      </c>
      <c r="Y603">
        <v>9</v>
      </c>
      <c r="Z603" t="s">
        <v>1058</v>
      </c>
      <c r="AA603" t="s">
        <v>1059</v>
      </c>
      <c r="AB603" t="s">
        <v>77</v>
      </c>
      <c r="AC603" t="s">
        <v>78</v>
      </c>
      <c r="AD603" t="s">
        <v>1031</v>
      </c>
      <c r="AG603" t="s">
        <v>1060</v>
      </c>
      <c r="AH603">
        <v>0</v>
      </c>
      <c r="AI603">
        <v>311</v>
      </c>
      <c r="AJ603">
        <v>28</v>
      </c>
      <c r="AK603">
        <v>423</v>
      </c>
      <c r="AL603">
        <v>1.42</v>
      </c>
    </row>
    <row r="604" spans="1:38" x14ac:dyDescent="0.3">
      <c r="A604" t="s">
        <v>1026</v>
      </c>
      <c r="B604">
        <v>109428</v>
      </c>
      <c r="C604">
        <v>1</v>
      </c>
      <c r="D604" t="s">
        <v>1063</v>
      </c>
      <c r="E604" t="s">
        <v>1064</v>
      </c>
      <c r="F604">
        <v>274</v>
      </c>
      <c r="G604">
        <v>10</v>
      </c>
      <c r="H604">
        <v>33.07</v>
      </c>
      <c r="I604">
        <v>4.91</v>
      </c>
      <c r="J604">
        <v>16.239999999999998</v>
      </c>
      <c r="K604">
        <v>26</v>
      </c>
      <c r="T604">
        <v>1</v>
      </c>
      <c r="U604">
        <v>1</v>
      </c>
      <c r="V604" t="s">
        <v>74</v>
      </c>
      <c r="W604" t="s">
        <v>1065</v>
      </c>
      <c r="X604">
        <v>15</v>
      </c>
      <c r="Y604">
        <v>15</v>
      </c>
      <c r="Z604" t="s">
        <v>1066</v>
      </c>
      <c r="AA604" t="s">
        <v>1067</v>
      </c>
      <c r="AB604" t="s">
        <v>77</v>
      </c>
      <c r="AC604" t="s">
        <v>78</v>
      </c>
      <c r="AD604" t="s">
        <v>1031</v>
      </c>
      <c r="AG604" t="s">
        <v>1068</v>
      </c>
      <c r="AH604">
        <v>0</v>
      </c>
      <c r="AI604">
        <v>795</v>
      </c>
      <c r="AJ604">
        <v>78</v>
      </c>
      <c r="AK604">
        <v>54</v>
      </c>
      <c r="AL604">
        <v>0.2</v>
      </c>
    </row>
    <row r="605" spans="1:38" x14ac:dyDescent="0.3">
      <c r="A605" t="s">
        <v>1026</v>
      </c>
      <c r="B605">
        <v>109428</v>
      </c>
      <c r="C605">
        <v>2</v>
      </c>
      <c r="D605" t="s">
        <v>1063</v>
      </c>
      <c r="E605" t="s">
        <v>1064</v>
      </c>
      <c r="F605">
        <v>274</v>
      </c>
      <c r="G605">
        <v>10.34</v>
      </c>
      <c r="H605">
        <v>34.200000000000003</v>
      </c>
      <c r="I605">
        <v>5.08</v>
      </c>
      <c r="J605">
        <v>16.8</v>
      </c>
      <c r="K605">
        <v>209</v>
      </c>
      <c r="T605">
        <v>1</v>
      </c>
      <c r="U605">
        <v>1</v>
      </c>
      <c r="V605" t="s">
        <v>74</v>
      </c>
      <c r="W605" t="s">
        <v>1069</v>
      </c>
      <c r="X605">
        <v>15</v>
      </c>
      <c r="Y605">
        <v>15</v>
      </c>
      <c r="Z605" t="s">
        <v>1066</v>
      </c>
      <c r="AA605" t="s">
        <v>1067</v>
      </c>
      <c r="AB605" t="s">
        <v>77</v>
      </c>
      <c r="AC605" t="s">
        <v>78</v>
      </c>
      <c r="AD605" t="s">
        <v>1031</v>
      </c>
      <c r="AG605" t="s">
        <v>1068</v>
      </c>
      <c r="AH605">
        <v>0</v>
      </c>
      <c r="AI605">
        <v>795</v>
      </c>
      <c r="AJ605">
        <v>78</v>
      </c>
      <c r="AK605">
        <v>54</v>
      </c>
      <c r="AL605">
        <v>0.2</v>
      </c>
    </row>
    <row r="606" spans="1:38" x14ac:dyDescent="0.3">
      <c r="A606" t="s">
        <v>1026</v>
      </c>
      <c r="B606">
        <v>109428</v>
      </c>
      <c r="C606">
        <v>3</v>
      </c>
      <c r="D606" t="s">
        <v>1063</v>
      </c>
      <c r="E606" t="s">
        <v>1064</v>
      </c>
      <c r="F606">
        <v>274</v>
      </c>
      <c r="G606">
        <v>16.62</v>
      </c>
      <c r="H606">
        <v>54.96</v>
      </c>
      <c r="I606">
        <v>8.16</v>
      </c>
      <c r="J606">
        <v>26.99</v>
      </c>
      <c r="K606">
        <v>13</v>
      </c>
      <c r="T606">
        <v>1</v>
      </c>
      <c r="U606">
        <v>1</v>
      </c>
      <c r="V606" t="s">
        <v>74</v>
      </c>
      <c r="W606">
        <v>54</v>
      </c>
      <c r="X606">
        <v>15</v>
      </c>
      <c r="Y606">
        <v>15</v>
      </c>
      <c r="Z606" t="s">
        <v>1066</v>
      </c>
      <c r="AA606" t="s">
        <v>1067</v>
      </c>
      <c r="AB606" t="s">
        <v>77</v>
      </c>
      <c r="AC606" t="s">
        <v>78</v>
      </c>
      <c r="AD606" t="s">
        <v>1031</v>
      </c>
      <c r="AG606" t="s">
        <v>1068</v>
      </c>
      <c r="AH606">
        <v>0</v>
      </c>
      <c r="AI606">
        <v>795</v>
      </c>
      <c r="AJ606">
        <v>78</v>
      </c>
      <c r="AK606">
        <v>54</v>
      </c>
      <c r="AL606">
        <v>0.2</v>
      </c>
    </row>
    <row r="607" spans="1:38" x14ac:dyDescent="0.3">
      <c r="A607" t="s">
        <v>1026</v>
      </c>
      <c r="B607">
        <v>109428</v>
      </c>
      <c r="C607">
        <v>4</v>
      </c>
      <c r="D607" t="s">
        <v>1063</v>
      </c>
      <c r="E607" t="s">
        <v>1064</v>
      </c>
      <c r="F607">
        <v>274</v>
      </c>
      <c r="G607">
        <v>19.97</v>
      </c>
      <c r="H607">
        <v>66.040000000000006</v>
      </c>
      <c r="I607">
        <v>9.81</v>
      </c>
      <c r="J607">
        <v>32.43</v>
      </c>
      <c r="K607">
        <v>13</v>
      </c>
      <c r="T607">
        <v>1</v>
      </c>
      <c r="U607">
        <v>1</v>
      </c>
      <c r="V607" t="s">
        <v>74</v>
      </c>
      <c r="W607" t="s">
        <v>609</v>
      </c>
      <c r="X607">
        <v>15</v>
      </c>
      <c r="Y607">
        <v>15</v>
      </c>
      <c r="Z607" t="s">
        <v>1066</v>
      </c>
      <c r="AA607" t="s">
        <v>1067</v>
      </c>
      <c r="AB607" t="s">
        <v>77</v>
      </c>
      <c r="AC607" t="s">
        <v>78</v>
      </c>
      <c r="AD607" t="s">
        <v>1031</v>
      </c>
      <c r="AG607" t="s">
        <v>1068</v>
      </c>
      <c r="AH607">
        <v>0</v>
      </c>
      <c r="AI607">
        <v>795</v>
      </c>
      <c r="AJ607">
        <v>78</v>
      </c>
      <c r="AK607">
        <v>54</v>
      </c>
      <c r="AL607">
        <v>0.2</v>
      </c>
    </row>
    <row r="608" spans="1:38" x14ac:dyDescent="0.3">
      <c r="A608" t="s">
        <v>1026</v>
      </c>
      <c r="B608">
        <v>109428</v>
      </c>
      <c r="C608">
        <v>5</v>
      </c>
      <c r="D608" t="s">
        <v>1063</v>
      </c>
      <c r="E608" t="s">
        <v>1064</v>
      </c>
      <c r="F608">
        <v>274</v>
      </c>
      <c r="G608">
        <v>20</v>
      </c>
      <c r="H608">
        <v>66.13</v>
      </c>
      <c r="I608">
        <v>9.82</v>
      </c>
      <c r="J608">
        <v>32.479999999999997</v>
      </c>
      <c r="K608">
        <v>13</v>
      </c>
      <c r="T608">
        <v>1</v>
      </c>
      <c r="U608">
        <v>1</v>
      </c>
      <c r="V608" t="s">
        <v>74</v>
      </c>
      <c r="W608" t="s">
        <v>610</v>
      </c>
      <c r="X608">
        <v>15</v>
      </c>
      <c r="Y608">
        <v>15</v>
      </c>
      <c r="Z608" t="s">
        <v>1066</v>
      </c>
      <c r="AA608" t="s">
        <v>1067</v>
      </c>
      <c r="AB608" t="s">
        <v>77</v>
      </c>
      <c r="AC608" t="s">
        <v>78</v>
      </c>
      <c r="AD608" t="s">
        <v>1031</v>
      </c>
      <c r="AG608" t="s">
        <v>1068</v>
      </c>
      <c r="AH608">
        <v>0</v>
      </c>
      <c r="AI608">
        <v>795</v>
      </c>
      <c r="AJ608">
        <v>78</v>
      </c>
      <c r="AK608">
        <v>54</v>
      </c>
      <c r="AL608">
        <v>0.2</v>
      </c>
    </row>
    <row r="609" spans="1:38" x14ac:dyDescent="0.3">
      <c r="A609" t="s">
        <v>1026</v>
      </c>
      <c r="B609">
        <v>11188</v>
      </c>
      <c r="C609">
        <v>1</v>
      </c>
      <c r="D609" t="s">
        <v>1070</v>
      </c>
      <c r="E609" t="s">
        <v>832</v>
      </c>
      <c r="F609">
        <v>1725</v>
      </c>
      <c r="G609">
        <v>16.829999999999998</v>
      </c>
      <c r="H609">
        <v>55.66</v>
      </c>
      <c r="I609">
        <v>11.46</v>
      </c>
      <c r="J609">
        <v>37.909999999999997</v>
      </c>
      <c r="K609">
        <v>480</v>
      </c>
      <c r="T609">
        <v>2</v>
      </c>
      <c r="U609">
        <v>1</v>
      </c>
      <c r="V609" t="s">
        <v>74</v>
      </c>
      <c r="W609">
        <v>55</v>
      </c>
      <c r="X609">
        <v>20</v>
      </c>
      <c r="Y609">
        <v>16</v>
      </c>
      <c r="Z609" t="s">
        <v>1071</v>
      </c>
      <c r="AA609" t="s">
        <v>1072</v>
      </c>
      <c r="AB609" t="s">
        <v>77</v>
      </c>
      <c r="AC609" t="s">
        <v>78</v>
      </c>
      <c r="AD609" t="s">
        <v>1031</v>
      </c>
      <c r="AG609" t="s">
        <v>1073</v>
      </c>
      <c r="AH609">
        <v>0</v>
      </c>
      <c r="AI609">
        <v>248</v>
      </c>
      <c r="AJ609">
        <v>17</v>
      </c>
      <c r="AK609">
        <v>1752</v>
      </c>
      <c r="AL609">
        <v>1.02</v>
      </c>
    </row>
    <row r="610" spans="1:38" x14ac:dyDescent="0.3">
      <c r="A610" t="s">
        <v>1026</v>
      </c>
      <c r="B610">
        <v>11188</v>
      </c>
      <c r="C610">
        <v>2</v>
      </c>
      <c r="D610" t="s">
        <v>1070</v>
      </c>
      <c r="E610" t="s">
        <v>832</v>
      </c>
      <c r="F610">
        <v>1725</v>
      </c>
      <c r="G610">
        <v>24.65</v>
      </c>
      <c r="H610">
        <v>81.489999999999995</v>
      </c>
      <c r="I610">
        <v>18.14</v>
      </c>
      <c r="J610">
        <v>59.98</v>
      </c>
      <c r="K610">
        <v>782</v>
      </c>
      <c r="T610">
        <v>3</v>
      </c>
      <c r="U610">
        <v>2</v>
      </c>
      <c r="V610" t="s">
        <v>83</v>
      </c>
      <c r="W610">
        <v>81</v>
      </c>
      <c r="X610">
        <v>20</v>
      </c>
      <c r="Y610">
        <v>16</v>
      </c>
      <c r="Z610" t="s">
        <v>1071</v>
      </c>
      <c r="AA610" t="s">
        <v>1072</v>
      </c>
      <c r="AB610" t="s">
        <v>77</v>
      </c>
      <c r="AC610" t="s">
        <v>78</v>
      </c>
      <c r="AD610" t="s">
        <v>1031</v>
      </c>
      <c r="AG610" t="s">
        <v>1073</v>
      </c>
      <c r="AH610">
        <v>0</v>
      </c>
      <c r="AI610">
        <v>248</v>
      </c>
      <c r="AJ610">
        <v>17</v>
      </c>
      <c r="AK610">
        <v>1752</v>
      </c>
      <c r="AL610">
        <v>1.02</v>
      </c>
    </row>
    <row r="611" spans="1:38" x14ac:dyDescent="0.3">
      <c r="A611" t="s">
        <v>1026</v>
      </c>
      <c r="B611">
        <v>11188</v>
      </c>
      <c r="C611">
        <v>3</v>
      </c>
      <c r="D611" t="s">
        <v>1070</v>
      </c>
      <c r="E611" t="s">
        <v>832</v>
      </c>
      <c r="F611">
        <v>1725</v>
      </c>
      <c r="G611">
        <v>33.43</v>
      </c>
      <c r="H611">
        <v>110.53</v>
      </c>
      <c r="I611">
        <v>25.65</v>
      </c>
      <c r="J611">
        <v>84.82</v>
      </c>
      <c r="K611">
        <v>463</v>
      </c>
      <c r="T611">
        <v>3</v>
      </c>
      <c r="U611">
        <v>2</v>
      </c>
      <c r="V611" t="s">
        <v>83</v>
      </c>
      <c r="W611">
        <v>110</v>
      </c>
      <c r="X611">
        <v>20</v>
      </c>
      <c r="Y611">
        <v>16</v>
      </c>
      <c r="Z611" t="s">
        <v>1071</v>
      </c>
      <c r="AA611" t="s">
        <v>1072</v>
      </c>
      <c r="AB611" t="s">
        <v>77</v>
      </c>
      <c r="AC611" t="s">
        <v>78</v>
      </c>
      <c r="AD611" t="s">
        <v>1031</v>
      </c>
      <c r="AG611" t="s">
        <v>1073</v>
      </c>
      <c r="AH611">
        <v>0</v>
      </c>
      <c r="AI611">
        <v>248</v>
      </c>
      <c r="AJ611">
        <v>17</v>
      </c>
      <c r="AK611">
        <v>1752</v>
      </c>
      <c r="AL611">
        <v>1.02</v>
      </c>
    </row>
    <row r="612" spans="1:38" x14ac:dyDescent="0.3">
      <c r="A612" t="s">
        <v>1026</v>
      </c>
      <c r="B612">
        <v>111722</v>
      </c>
      <c r="C612">
        <v>1</v>
      </c>
      <c r="D612" t="s">
        <v>1074</v>
      </c>
      <c r="E612" t="s">
        <v>1075</v>
      </c>
      <c r="F612">
        <v>48</v>
      </c>
      <c r="G612">
        <v>8.5299999999999994</v>
      </c>
      <c r="H612">
        <v>28.23</v>
      </c>
      <c r="I612">
        <v>5.79</v>
      </c>
      <c r="J612">
        <v>19.149999999999999</v>
      </c>
      <c r="K612">
        <v>48</v>
      </c>
      <c r="T612">
        <v>1</v>
      </c>
      <c r="U612">
        <v>1</v>
      </c>
      <c r="V612" t="s">
        <v>74</v>
      </c>
      <c r="W612">
        <v>28</v>
      </c>
      <c r="X612">
        <v>7</v>
      </c>
      <c r="Y612">
        <v>7</v>
      </c>
      <c r="Z612" t="s">
        <v>1076</v>
      </c>
      <c r="AA612" t="s">
        <v>1077</v>
      </c>
      <c r="AB612" t="s">
        <v>77</v>
      </c>
      <c r="AC612" t="s">
        <v>78</v>
      </c>
      <c r="AD612" t="s">
        <v>1031</v>
      </c>
      <c r="AG612" t="s">
        <v>1078</v>
      </c>
      <c r="AH612">
        <v>0</v>
      </c>
      <c r="AI612">
        <v>254</v>
      </c>
      <c r="AJ612">
        <v>48</v>
      </c>
      <c r="AK612">
        <v>17</v>
      </c>
      <c r="AL612">
        <v>0.35</v>
      </c>
    </row>
    <row r="613" spans="1:38" x14ac:dyDescent="0.3">
      <c r="A613" t="s">
        <v>1026</v>
      </c>
      <c r="B613">
        <v>19022</v>
      </c>
      <c r="C613">
        <v>1</v>
      </c>
      <c r="D613" t="s">
        <v>1079</v>
      </c>
      <c r="E613" t="s">
        <v>1080</v>
      </c>
      <c r="F613">
        <v>198</v>
      </c>
      <c r="G613">
        <v>14.94</v>
      </c>
      <c r="H613">
        <v>49.41</v>
      </c>
      <c r="I613">
        <v>10.59</v>
      </c>
      <c r="J613">
        <v>35.020000000000003</v>
      </c>
      <c r="K613">
        <v>22</v>
      </c>
      <c r="T613">
        <v>2</v>
      </c>
      <c r="U613">
        <v>1</v>
      </c>
      <c r="V613" t="s">
        <v>74</v>
      </c>
      <c r="W613">
        <v>49</v>
      </c>
      <c r="X613">
        <v>15</v>
      </c>
      <c r="Y613">
        <v>15</v>
      </c>
      <c r="Z613" t="s">
        <v>1081</v>
      </c>
      <c r="AA613" t="s">
        <v>1082</v>
      </c>
      <c r="AB613" t="s">
        <v>77</v>
      </c>
      <c r="AC613" t="s">
        <v>78</v>
      </c>
      <c r="AD613" t="s">
        <v>1031</v>
      </c>
      <c r="AG613" t="s">
        <v>1083</v>
      </c>
      <c r="AH613">
        <v>0</v>
      </c>
      <c r="AI613">
        <v>908</v>
      </c>
      <c r="AJ613">
        <v>79</v>
      </c>
      <c r="AK613">
        <v>154</v>
      </c>
      <c r="AL613">
        <v>0.78</v>
      </c>
    </row>
    <row r="614" spans="1:38" x14ac:dyDescent="0.3">
      <c r="A614" t="s">
        <v>1026</v>
      </c>
      <c r="B614">
        <v>19022</v>
      </c>
      <c r="C614">
        <v>2</v>
      </c>
      <c r="D614" t="s">
        <v>1079</v>
      </c>
      <c r="E614" t="s">
        <v>1080</v>
      </c>
      <c r="F614">
        <v>198</v>
      </c>
      <c r="G614">
        <v>18.989999999999998</v>
      </c>
      <c r="H614">
        <v>62.78</v>
      </c>
      <c r="I614">
        <v>13.46</v>
      </c>
      <c r="J614">
        <v>44.5</v>
      </c>
      <c r="K614">
        <v>44</v>
      </c>
      <c r="T614">
        <v>2</v>
      </c>
      <c r="U614">
        <v>1</v>
      </c>
      <c r="V614" t="s">
        <v>74</v>
      </c>
      <c r="W614">
        <v>62</v>
      </c>
      <c r="X614">
        <v>15</v>
      </c>
      <c r="Y614">
        <v>15</v>
      </c>
      <c r="Z614" t="s">
        <v>1081</v>
      </c>
      <c r="AA614" t="s">
        <v>1082</v>
      </c>
      <c r="AB614" t="s">
        <v>77</v>
      </c>
      <c r="AC614" t="s">
        <v>78</v>
      </c>
      <c r="AD614" t="s">
        <v>1031</v>
      </c>
      <c r="AG614" t="s">
        <v>1083</v>
      </c>
      <c r="AH614">
        <v>0</v>
      </c>
      <c r="AI614">
        <v>908</v>
      </c>
      <c r="AJ614">
        <v>79</v>
      </c>
      <c r="AK614">
        <v>154</v>
      </c>
      <c r="AL614">
        <v>0.78</v>
      </c>
    </row>
    <row r="615" spans="1:38" x14ac:dyDescent="0.3">
      <c r="A615" t="s">
        <v>1026</v>
      </c>
      <c r="B615">
        <v>19022</v>
      </c>
      <c r="C615">
        <v>3</v>
      </c>
      <c r="D615" t="s">
        <v>1079</v>
      </c>
      <c r="E615" t="s">
        <v>1080</v>
      </c>
      <c r="F615">
        <v>198</v>
      </c>
      <c r="G615">
        <v>25.25</v>
      </c>
      <c r="H615">
        <v>83.49</v>
      </c>
      <c r="I615">
        <v>17.899999999999999</v>
      </c>
      <c r="J615">
        <v>59.18</v>
      </c>
      <c r="K615">
        <v>132</v>
      </c>
      <c r="T615">
        <v>3</v>
      </c>
      <c r="U615">
        <v>1</v>
      </c>
      <c r="V615" t="s">
        <v>74</v>
      </c>
      <c r="W615">
        <v>83</v>
      </c>
      <c r="X615">
        <v>15</v>
      </c>
      <c r="Y615">
        <v>15</v>
      </c>
      <c r="Z615" t="s">
        <v>1081</v>
      </c>
      <c r="AA615" t="s">
        <v>1082</v>
      </c>
      <c r="AB615" t="s">
        <v>77</v>
      </c>
      <c r="AC615" t="s">
        <v>78</v>
      </c>
      <c r="AD615" t="s">
        <v>1031</v>
      </c>
      <c r="AG615" t="s">
        <v>1083</v>
      </c>
      <c r="AH615">
        <v>0</v>
      </c>
      <c r="AI615">
        <v>908</v>
      </c>
      <c r="AJ615">
        <v>79</v>
      </c>
      <c r="AK615">
        <v>154</v>
      </c>
      <c r="AL615">
        <v>0.78</v>
      </c>
    </row>
    <row r="616" spans="1:38" x14ac:dyDescent="0.3">
      <c r="A616" t="s">
        <v>1026</v>
      </c>
      <c r="B616">
        <v>107230</v>
      </c>
      <c r="C616">
        <v>1</v>
      </c>
      <c r="D616" t="s">
        <v>1084</v>
      </c>
      <c r="E616" t="s">
        <v>1085</v>
      </c>
      <c r="F616">
        <v>195</v>
      </c>
      <c r="G616">
        <v>9.2100000000000009</v>
      </c>
      <c r="H616">
        <v>30.47</v>
      </c>
      <c r="I616">
        <v>4.0599999999999996</v>
      </c>
      <c r="J616">
        <v>13.44</v>
      </c>
      <c r="K616">
        <v>24</v>
      </c>
      <c r="T616">
        <v>1</v>
      </c>
      <c r="U616">
        <v>1</v>
      </c>
      <c r="V616" t="s">
        <v>74</v>
      </c>
      <c r="W616" t="s">
        <v>1086</v>
      </c>
      <c r="X616">
        <v>16</v>
      </c>
      <c r="Y616">
        <v>16</v>
      </c>
      <c r="Z616" t="s">
        <v>1087</v>
      </c>
      <c r="AA616" t="s">
        <v>1088</v>
      </c>
      <c r="AB616" t="s">
        <v>77</v>
      </c>
      <c r="AC616" t="s">
        <v>78</v>
      </c>
      <c r="AD616" t="s">
        <v>1031</v>
      </c>
      <c r="AG616" t="s">
        <v>1089</v>
      </c>
      <c r="AH616">
        <v>0</v>
      </c>
      <c r="AI616">
        <v>771</v>
      </c>
      <c r="AJ616">
        <v>77</v>
      </c>
      <c r="AK616">
        <v>39</v>
      </c>
      <c r="AL616">
        <v>0.2</v>
      </c>
    </row>
    <row r="617" spans="1:38" x14ac:dyDescent="0.3">
      <c r="A617" t="s">
        <v>1026</v>
      </c>
      <c r="B617">
        <v>107230</v>
      </c>
      <c r="C617">
        <v>2</v>
      </c>
      <c r="D617" t="s">
        <v>1084</v>
      </c>
      <c r="E617" t="s">
        <v>1085</v>
      </c>
      <c r="F617">
        <v>195</v>
      </c>
      <c r="G617">
        <v>9.2100000000000009</v>
      </c>
      <c r="H617">
        <v>30.47</v>
      </c>
      <c r="I617">
        <v>4.0599999999999996</v>
      </c>
      <c r="J617">
        <v>13.44</v>
      </c>
      <c r="K617">
        <v>15</v>
      </c>
      <c r="T617">
        <v>1</v>
      </c>
      <c r="U617">
        <v>1</v>
      </c>
      <c r="V617" t="s">
        <v>74</v>
      </c>
      <c r="W617" t="s">
        <v>1090</v>
      </c>
      <c r="X617">
        <v>16</v>
      </c>
      <c r="Y617">
        <v>16</v>
      </c>
      <c r="Z617" t="s">
        <v>1087</v>
      </c>
      <c r="AA617" t="s">
        <v>1088</v>
      </c>
      <c r="AB617" t="s">
        <v>77</v>
      </c>
      <c r="AC617" t="s">
        <v>78</v>
      </c>
      <c r="AD617" t="s">
        <v>1031</v>
      </c>
      <c r="AG617" t="s">
        <v>1089</v>
      </c>
      <c r="AH617">
        <v>0</v>
      </c>
      <c r="AI617">
        <v>771</v>
      </c>
      <c r="AJ617">
        <v>77</v>
      </c>
      <c r="AK617">
        <v>39</v>
      </c>
      <c r="AL617">
        <v>0.2</v>
      </c>
    </row>
    <row r="618" spans="1:38" x14ac:dyDescent="0.3">
      <c r="A618" t="s">
        <v>1026</v>
      </c>
      <c r="B618">
        <v>107230</v>
      </c>
      <c r="C618">
        <v>3</v>
      </c>
      <c r="D618" t="s">
        <v>1084</v>
      </c>
      <c r="E618" t="s">
        <v>1085</v>
      </c>
      <c r="F618">
        <v>195</v>
      </c>
      <c r="G618">
        <v>9.85</v>
      </c>
      <c r="H618">
        <v>32.57</v>
      </c>
      <c r="I618">
        <v>4.34</v>
      </c>
      <c r="J618">
        <v>14.37</v>
      </c>
      <c r="K618">
        <v>90</v>
      </c>
      <c r="T618">
        <v>1</v>
      </c>
      <c r="U618">
        <v>1</v>
      </c>
      <c r="V618" t="s">
        <v>74</v>
      </c>
      <c r="W618" t="s">
        <v>1091</v>
      </c>
      <c r="X618">
        <v>16</v>
      </c>
      <c r="Y618">
        <v>16</v>
      </c>
      <c r="Z618" t="s">
        <v>1087</v>
      </c>
      <c r="AA618" t="s">
        <v>1088</v>
      </c>
      <c r="AB618" t="s">
        <v>77</v>
      </c>
      <c r="AC618" t="s">
        <v>78</v>
      </c>
      <c r="AD618" t="s">
        <v>1031</v>
      </c>
      <c r="AG618" t="s">
        <v>1089</v>
      </c>
      <c r="AH618">
        <v>0</v>
      </c>
      <c r="AI618">
        <v>771</v>
      </c>
      <c r="AJ618">
        <v>77</v>
      </c>
      <c r="AK618">
        <v>39</v>
      </c>
      <c r="AL618">
        <v>0.2</v>
      </c>
    </row>
    <row r="619" spans="1:38" x14ac:dyDescent="0.3">
      <c r="A619" t="s">
        <v>1026</v>
      </c>
      <c r="B619">
        <v>107230</v>
      </c>
      <c r="C619">
        <v>4</v>
      </c>
      <c r="D619" t="s">
        <v>1084</v>
      </c>
      <c r="E619" t="s">
        <v>1085</v>
      </c>
      <c r="F619">
        <v>195</v>
      </c>
      <c r="G619">
        <v>9.85</v>
      </c>
      <c r="H619">
        <v>32.57</v>
      </c>
      <c r="I619">
        <v>4.34</v>
      </c>
      <c r="J619">
        <v>14.37</v>
      </c>
      <c r="K619">
        <v>27</v>
      </c>
      <c r="T619">
        <v>1</v>
      </c>
      <c r="U619">
        <v>1</v>
      </c>
      <c r="V619" t="s">
        <v>74</v>
      </c>
      <c r="W619" t="s">
        <v>1092</v>
      </c>
      <c r="X619">
        <v>16</v>
      </c>
      <c r="Y619">
        <v>16</v>
      </c>
      <c r="Z619" t="s">
        <v>1087</v>
      </c>
      <c r="AA619" t="s">
        <v>1088</v>
      </c>
      <c r="AB619" t="s">
        <v>77</v>
      </c>
      <c r="AC619" t="s">
        <v>78</v>
      </c>
      <c r="AD619" t="s">
        <v>1031</v>
      </c>
      <c r="AG619" t="s">
        <v>1089</v>
      </c>
      <c r="AH619">
        <v>0</v>
      </c>
      <c r="AI619">
        <v>771</v>
      </c>
      <c r="AJ619">
        <v>77</v>
      </c>
      <c r="AK619">
        <v>39</v>
      </c>
      <c r="AL619">
        <v>0.2</v>
      </c>
    </row>
    <row r="620" spans="1:38" x14ac:dyDescent="0.3">
      <c r="A620" t="s">
        <v>1026</v>
      </c>
      <c r="B620">
        <v>107230</v>
      </c>
      <c r="C620">
        <v>5</v>
      </c>
      <c r="D620" t="s">
        <v>1084</v>
      </c>
      <c r="E620" t="s">
        <v>1085</v>
      </c>
      <c r="F620">
        <v>195</v>
      </c>
      <c r="G620">
        <v>10.15</v>
      </c>
      <c r="H620">
        <v>33.57</v>
      </c>
      <c r="I620">
        <v>4.4800000000000004</v>
      </c>
      <c r="J620">
        <v>14.81</v>
      </c>
      <c r="K620">
        <v>13</v>
      </c>
      <c r="T620">
        <v>1</v>
      </c>
      <c r="U620">
        <v>1</v>
      </c>
      <c r="V620" t="s">
        <v>74</v>
      </c>
      <c r="W620" s="77">
        <v>3.3</v>
      </c>
      <c r="X620">
        <v>16</v>
      </c>
      <c r="Y620">
        <v>16</v>
      </c>
      <c r="Z620" t="s">
        <v>1087</v>
      </c>
      <c r="AA620" t="s">
        <v>1088</v>
      </c>
      <c r="AB620" t="s">
        <v>77</v>
      </c>
      <c r="AC620" t="s">
        <v>78</v>
      </c>
      <c r="AD620" t="s">
        <v>1031</v>
      </c>
      <c r="AG620" t="s">
        <v>1089</v>
      </c>
      <c r="AH620">
        <v>0</v>
      </c>
      <c r="AI620">
        <v>771</v>
      </c>
      <c r="AJ620">
        <v>77</v>
      </c>
      <c r="AK620">
        <v>39</v>
      </c>
      <c r="AL620">
        <v>0.2</v>
      </c>
    </row>
    <row r="621" spans="1:38" x14ac:dyDescent="0.3">
      <c r="A621" t="s">
        <v>1026</v>
      </c>
      <c r="B621">
        <v>107230</v>
      </c>
      <c r="C621">
        <v>6</v>
      </c>
      <c r="D621" t="s">
        <v>1084</v>
      </c>
      <c r="E621" t="s">
        <v>1085</v>
      </c>
      <c r="F621">
        <v>195</v>
      </c>
      <c r="G621">
        <v>10.18</v>
      </c>
      <c r="H621">
        <v>33.659999999999997</v>
      </c>
      <c r="I621">
        <v>4.49</v>
      </c>
      <c r="J621">
        <v>14.85</v>
      </c>
      <c r="K621">
        <v>10</v>
      </c>
      <c r="T621">
        <v>1</v>
      </c>
      <c r="U621">
        <v>1</v>
      </c>
      <c r="V621" t="s">
        <v>74</v>
      </c>
      <c r="W621" t="s">
        <v>1093</v>
      </c>
      <c r="X621">
        <v>16</v>
      </c>
      <c r="Y621">
        <v>16</v>
      </c>
      <c r="Z621" t="s">
        <v>1087</v>
      </c>
      <c r="AA621" t="s">
        <v>1088</v>
      </c>
      <c r="AB621" t="s">
        <v>77</v>
      </c>
      <c r="AC621" t="s">
        <v>78</v>
      </c>
      <c r="AD621" t="s">
        <v>1031</v>
      </c>
      <c r="AG621" t="s">
        <v>1089</v>
      </c>
      <c r="AH621">
        <v>0</v>
      </c>
      <c r="AI621">
        <v>771</v>
      </c>
      <c r="AJ621">
        <v>77</v>
      </c>
      <c r="AK621">
        <v>39</v>
      </c>
      <c r="AL621">
        <v>0.2</v>
      </c>
    </row>
    <row r="622" spans="1:38" x14ac:dyDescent="0.3">
      <c r="A622" t="s">
        <v>1026</v>
      </c>
      <c r="B622">
        <v>107230</v>
      </c>
      <c r="C622">
        <v>7</v>
      </c>
      <c r="D622" t="s">
        <v>1084</v>
      </c>
      <c r="E622" t="s">
        <v>1085</v>
      </c>
      <c r="F622">
        <v>195</v>
      </c>
      <c r="G622">
        <v>10.15</v>
      </c>
      <c r="H622">
        <v>33.57</v>
      </c>
      <c r="I622">
        <v>4.4800000000000004</v>
      </c>
      <c r="J622">
        <v>14.81</v>
      </c>
      <c r="K622">
        <v>3</v>
      </c>
      <c r="T622">
        <v>1</v>
      </c>
      <c r="U622">
        <v>1</v>
      </c>
      <c r="V622" t="s">
        <v>74</v>
      </c>
      <c r="W622" t="s">
        <v>1094</v>
      </c>
      <c r="X622">
        <v>16</v>
      </c>
      <c r="Y622">
        <v>16</v>
      </c>
      <c r="Z622" t="s">
        <v>1087</v>
      </c>
      <c r="AA622" t="s">
        <v>1088</v>
      </c>
      <c r="AB622" t="s">
        <v>77</v>
      </c>
      <c r="AC622" t="s">
        <v>78</v>
      </c>
      <c r="AD622" t="s">
        <v>1031</v>
      </c>
      <c r="AG622" t="s">
        <v>1089</v>
      </c>
      <c r="AH622">
        <v>0</v>
      </c>
      <c r="AI622">
        <v>771</v>
      </c>
      <c r="AJ622">
        <v>77</v>
      </c>
      <c r="AK622">
        <v>39</v>
      </c>
      <c r="AL622">
        <v>0.2</v>
      </c>
    </row>
    <row r="623" spans="1:38" x14ac:dyDescent="0.3">
      <c r="A623" t="s">
        <v>1026</v>
      </c>
      <c r="B623">
        <v>107230</v>
      </c>
      <c r="C623">
        <v>8</v>
      </c>
      <c r="D623" t="s">
        <v>1084</v>
      </c>
      <c r="E623" t="s">
        <v>1085</v>
      </c>
      <c r="F623">
        <v>195</v>
      </c>
      <c r="G623">
        <v>11.16</v>
      </c>
      <c r="H623">
        <v>36.9</v>
      </c>
      <c r="I623">
        <v>4.92</v>
      </c>
      <c r="J623">
        <v>16.28</v>
      </c>
      <c r="K623">
        <v>8</v>
      </c>
      <c r="T623">
        <v>1</v>
      </c>
      <c r="U623">
        <v>1</v>
      </c>
      <c r="V623" t="s">
        <v>74</v>
      </c>
      <c r="W623" t="s">
        <v>1095</v>
      </c>
      <c r="X623">
        <v>16</v>
      </c>
      <c r="Y623">
        <v>16</v>
      </c>
      <c r="Z623" t="s">
        <v>1087</v>
      </c>
      <c r="AA623" t="s">
        <v>1088</v>
      </c>
      <c r="AB623" t="s">
        <v>77</v>
      </c>
      <c r="AC623" t="s">
        <v>78</v>
      </c>
      <c r="AD623" t="s">
        <v>1031</v>
      </c>
      <c r="AG623" t="s">
        <v>1089</v>
      </c>
      <c r="AH623">
        <v>0</v>
      </c>
      <c r="AI623">
        <v>771</v>
      </c>
      <c r="AJ623">
        <v>77</v>
      </c>
      <c r="AK623">
        <v>39</v>
      </c>
      <c r="AL623">
        <v>0.2</v>
      </c>
    </row>
    <row r="624" spans="1:38" x14ac:dyDescent="0.3">
      <c r="A624" t="s">
        <v>1026</v>
      </c>
      <c r="B624">
        <v>107230</v>
      </c>
      <c r="C624">
        <v>9</v>
      </c>
      <c r="D624" t="s">
        <v>1084</v>
      </c>
      <c r="E624" t="s">
        <v>1085</v>
      </c>
      <c r="F624">
        <v>195</v>
      </c>
      <c r="G624">
        <v>11.16</v>
      </c>
      <c r="H624">
        <v>36.9</v>
      </c>
      <c r="I624">
        <v>4.92</v>
      </c>
      <c r="J624">
        <v>16.28</v>
      </c>
      <c r="K624">
        <v>5</v>
      </c>
      <c r="T624">
        <v>1</v>
      </c>
      <c r="U624">
        <v>1</v>
      </c>
      <c r="V624" t="s">
        <v>74</v>
      </c>
      <c r="W624" t="s">
        <v>1096</v>
      </c>
      <c r="X624">
        <v>16</v>
      </c>
      <c r="Y624">
        <v>16</v>
      </c>
      <c r="Z624" t="s">
        <v>1087</v>
      </c>
      <c r="AA624" t="s">
        <v>1088</v>
      </c>
      <c r="AB624" t="s">
        <v>77</v>
      </c>
      <c r="AC624" t="s">
        <v>78</v>
      </c>
      <c r="AD624" t="s">
        <v>1031</v>
      </c>
      <c r="AG624" t="s">
        <v>1089</v>
      </c>
      <c r="AH624">
        <v>0</v>
      </c>
      <c r="AI624">
        <v>771</v>
      </c>
      <c r="AJ624">
        <v>77</v>
      </c>
      <c r="AK624">
        <v>39</v>
      </c>
      <c r="AL624">
        <v>0.2</v>
      </c>
    </row>
    <row r="625" spans="1:38" x14ac:dyDescent="0.3">
      <c r="A625" t="s">
        <v>1026</v>
      </c>
      <c r="B625">
        <v>8810</v>
      </c>
      <c r="C625">
        <v>1</v>
      </c>
      <c r="D625" t="s">
        <v>1097</v>
      </c>
      <c r="E625" t="s">
        <v>798</v>
      </c>
      <c r="F625">
        <v>2560</v>
      </c>
      <c r="G625">
        <v>12.42</v>
      </c>
      <c r="H625">
        <v>41.08</v>
      </c>
      <c r="I625">
        <v>8.14</v>
      </c>
      <c r="J625">
        <v>26.94</v>
      </c>
      <c r="K625">
        <v>360</v>
      </c>
      <c r="T625">
        <v>1</v>
      </c>
      <c r="U625">
        <v>1</v>
      </c>
      <c r="V625" t="s">
        <v>74</v>
      </c>
      <c r="W625" t="s">
        <v>1098</v>
      </c>
      <c r="X625">
        <v>20</v>
      </c>
      <c r="Y625">
        <v>17</v>
      </c>
      <c r="Z625" t="s">
        <v>1099</v>
      </c>
      <c r="AA625" t="s">
        <v>1100</v>
      </c>
      <c r="AB625" t="s">
        <v>77</v>
      </c>
      <c r="AC625" t="s">
        <v>78</v>
      </c>
      <c r="AD625" t="s">
        <v>1031</v>
      </c>
      <c r="AG625" t="s">
        <v>1101</v>
      </c>
      <c r="AH625">
        <v>0</v>
      </c>
      <c r="AI625">
        <v>329</v>
      </c>
      <c r="AJ625">
        <v>27</v>
      </c>
      <c r="AK625">
        <v>2564</v>
      </c>
      <c r="AL625">
        <v>1</v>
      </c>
    </row>
    <row r="626" spans="1:38" x14ac:dyDescent="0.3">
      <c r="A626" t="s">
        <v>1026</v>
      </c>
      <c r="B626">
        <v>8810</v>
      </c>
      <c r="C626">
        <v>2</v>
      </c>
      <c r="D626" t="s">
        <v>1097</v>
      </c>
      <c r="E626" t="s">
        <v>798</v>
      </c>
      <c r="F626">
        <v>2560</v>
      </c>
      <c r="G626">
        <v>12.42</v>
      </c>
      <c r="H626">
        <v>41.08</v>
      </c>
      <c r="I626">
        <v>8.14</v>
      </c>
      <c r="J626">
        <v>26.94</v>
      </c>
      <c r="K626">
        <v>360</v>
      </c>
      <c r="T626">
        <v>1</v>
      </c>
      <c r="U626">
        <v>1</v>
      </c>
      <c r="V626" t="s">
        <v>74</v>
      </c>
      <c r="W626" t="s">
        <v>1102</v>
      </c>
      <c r="X626">
        <v>20</v>
      </c>
      <c r="Y626">
        <v>17</v>
      </c>
      <c r="Z626" t="s">
        <v>1099</v>
      </c>
      <c r="AA626" t="s">
        <v>1100</v>
      </c>
      <c r="AB626" t="s">
        <v>77</v>
      </c>
      <c r="AC626" t="s">
        <v>78</v>
      </c>
      <c r="AD626" t="s">
        <v>1031</v>
      </c>
      <c r="AG626" t="s">
        <v>1101</v>
      </c>
      <c r="AH626">
        <v>0</v>
      </c>
      <c r="AI626">
        <v>329</v>
      </c>
      <c r="AJ626">
        <v>27</v>
      </c>
      <c r="AK626">
        <v>2564</v>
      </c>
      <c r="AL626">
        <v>1</v>
      </c>
    </row>
    <row r="627" spans="1:38" x14ac:dyDescent="0.3">
      <c r="A627" t="s">
        <v>1026</v>
      </c>
      <c r="B627">
        <v>8810</v>
      </c>
      <c r="C627">
        <v>3</v>
      </c>
      <c r="D627" t="s">
        <v>1097</v>
      </c>
      <c r="E627" t="s">
        <v>798</v>
      </c>
      <c r="F627">
        <v>2560</v>
      </c>
      <c r="G627">
        <v>14.09</v>
      </c>
      <c r="H627">
        <v>46.61</v>
      </c>
      <c r="I627">
        <v>9.9600000000000009</v>
      </c>
      <c r="J627">
        <v>32.950000000000003</v>
      </c>
      <c r="K627">
        <v>900</v>
      </c>
      <c r="T627">
        <v>2</v>
      </c>
      <c r="U627">
        <v>1</v>
      </c>
      <c r="V627" t="s">
        <v>74</v>
      </c>
      <c r="W627">
        <v>46</v>
      </c>
      <c r="X627">
        <v>20</v>
      </c>
      <c r="Y627">
        <v>17</v>
      </c>
      <c r="Z627" t="s">
        <v>1099</v>
      </c>
      <c r="AA627" t="s">
        <v>1100</v>
      </c>
      <c r="AB627" t="s">
        <v>77</v>
      </c>
      <c r="AC627" t="s">
        <v>78</v>
      </c>
      <c r="AD627" t="s">
        <v>1031</v>
      </c>
      <c r="AG627" t="s">
        <v>1101</v>
      </c>
      <c r="AH627">
        <v>0</v>
      </c>
      <c r="AI627">
        <v>329</v>
      </c>
      <c r="AJ627">
        <v>27</v>
      </c>
      <c r="AK627">
        <v>2564</v>
      </c>
      <c r="AL627">
        <v>1</v>
      </c>
    </row>
    <row r="628" spans="1:38" x14ac:dyDescent="0.3">
      <c r="A628" t="s">
        <v>1026</v>
      </c>
      <c r="B628">
        <v>8810</v>
      </c>
      <c r="C628">
        <v>4</v>
      </c>
      <c r="D628" t="s">
        <v>1097</v>
      </c>
      <c r="E628" t="s">
        <v>798</v>
      </c>
      <c r="F628">
        <v>2560</v>
      </c>
      <c r="G628">
        <v>24.54</v>
      </c>
      <c r="H628">
        <v>81.150000000000006</v>
      </c>
      <c r="I628">
        <v>18.14</v>
      </c>
      <c r="J628">
        <v>59.98</v>
      </c>
      <c r="K628">
        <v>320</v>
      </c>
      <c r="T628">
        <v>3</v>
      </c>
      <c r="U628">
        <v>1</v>
      </c>
      <c r="V628" t="s">
        <v>83</v>
      </c>
      <c r="W628" t="s">
        <v>723</v>
      </c>
      <c r="X628">
        <v>20</v>
      </c>
      <c r="Y628">
        <v>17</v>
      </c>
      <c r="Z628" t="s">
        <v>1099</v>
      </c>
      <c r="AA628" t="s">
        <v>1100</v>
      </c>
      <c r="AB628" t="s">
        <v>77</v>
      </c>
      <c r="AC628" t="s">
        <v>78</v>
      </c>
      <c r="AD628" t="s">
        <v>1031</v>
      </c>
      <c r="AG628" t="s">
        <v>1101</v>
      </c>
      <c r="AH628">
        <v>0</v>
      </c>
      <c r="AI628">
        <v>329</v>
      </c>
      <c r="AJ628">
        <v>27</v>
      </c>
      <c r="AK628">
        <v>2564</v>
      </c>
      <c r="AL628">
        <v>1</v>
      </c>
    </row>
    <row r="629" spans="1:38" x14ac:dyDescent="0.3">
      <c r="A629" t="s">
        <v>1026</v>
      </c>
      <c r="B629">
        <v>8810</v>
      </c>
      <c r="C629">
        <v>5</v>
      </c>
      <c r="D629" t="s">
        <v>1097</v>
      </c>
      <c r="E629" t="s">
        <v>798</v>
      </c>
      <c r="F629">
        <v>2560</v>
      </c>
      <c r="G629">
        <v>24.55</v>
      </c>
      <c r="H629">
        <v>81.16</v>
      </c>
      <c r="I629">
        <v>18.13</v>
      </c>
      <c r="J629">
        <v>59.96</v>
      </c>
      <c r="K629">
        <v>188</v>
      </c>
      <c r="T629">
        <v>3</v>
      </c>
      <c r="U629">
        <v>1</v>
      </c>
      <c r="V629" t="s">
        <v>83</v>
      </c>
      <c r="W629" t="s">
        <v>485</v>
      </c>
      <c r="X629">
        <v>20</v>
      </c>
      <c r="Y629">
        <v>17</v>
      </c>
      <c r="Z629" t="s">
        <v>1099</v>
      </c>
      <c r="AA629" t="s">
        <v>1100</v>
      </c>
      <c r="AB629" t="s">
        <v>77</v>
      </c>
      <c r="AC629" t="s">
        <v>78</v>
      </c>
      <c r="AD629" t="s">
        <v>1031</v>
      </c>
      <c r="AG629" t="s">
        <v>1101</v>
      </c>
      <c r="AH629">
        <v>0</v>
      </c>
      <c r="AI629">
        <v>329</v>
      </c>
      <c r="AJ629">
        <v>27</v>
      </c>
      <c r="AK629">
        <v>2564</v>
      </c>
      <c r="AL629">
        <v>1</v>
      </c>
    </row>
    <row r="630" spans="1:38" x14ac:dyDescent="0.3">
      <c r="A630" t="s">
        <v>1026</v>
      </c>
      <c r="B630">
        <v>8810</v>
      </c>
      <c r="C630">
        <v>6</v>
      </c>
      <c r="D630" t="s">
        <v>1097</v>
      </c>
      <c r="E630" t="s">
        <v>798</v>
      </c>
      <c r="F630">
        <v>2560</v>
      </c>
      <c r="G630">
        <v>32.71</v>
      </c>
      <c r="H630">
        <v>108.14</v>
      </c>
      <c r="I630">
        <v>25.67</v>
      </c>
      <c r="J630">
        <v>84.86</v>
      </c>
      <c r="K630">
        <v>76</v>
      </c>
      <c r="T630">
        <v>3</v>
      </c>
      <c r="U630">
        <v>2</v>
      </c>
      <c r="V630" t="s">
        <v>83</v>
      </c>
      <c r="W630">
        <v>108</v>
      </c>
      <c r="X630">
        <v>20</v>
      </c>
      <c r="Y630">
        <v>17</v>
      </c>
      <c r="Z630" t="s">
        <v>1099</v>
      </c>
      <c r="AA630" t="s">
        <v>1100</v>
      </c>
      <c r="AB630" t="s">
        <v>77</v>
      </c>
      <c r="AC630" t="s">
        <v>78</v>
      </c>
      <c r="AD630" t="s">
        <v>1031</v>
      </c>
      <c r="AG630" t="s">
        <v>1101</v>
      </c>
      <c r="AH630">
        <v>0</v>
      </c>
      <c r="AI630">
        <v>329</v>
      </c>
      <c r="AJ630">
        <v>27</v>
      </c>
      <c r="AK630">
        <v>2564</v>
      </c>
      <c r="AL630">
        <v>1</v>
      </c>
    </row>
    <row r="631" spans="1:38" x14ac:dyDescent="0.3">
      <c r="A631" t="s">
        <v>1026</v>
      </c>
      <c r="B631">
        <v>8810</v>
      </c>
      <c r="C631">
        <v>7</v>
      </c>
      <c r="D631" t="s">
        <v>1097</v>
      </c>
      <c r="E631" t="s">
        <v>798</v>
      </c>
      <c r="F631">
        <v>2560</v>
      </c>
      <c r="G631">
        <v>42.57</v>
      </c>
      <c r="H631">
        <v>140.74</v>
      </c>
      <c r="I631">
        <v>34.770000000000003</v>
      </c>
      <c r="J631">
        <v>114.95</v>
      </c>
      <c r="K631">
        <v>80</v>
      </c>
      <c r="T631">
        <v>4</v>
      </c>
      <c r="U631">
        <v>2</v>
      </c>
      <c r="V631" t="s">
        <v>83</v>
      </c>
      <c r="W631">
        <v>140</v>
      </c>
      <c r="X631">
        <v>20</v>
      </c>
      <c r="Y631">
        <v>17</v>
      </c>
      <c r="Z631" t="s">
        <v>1099</v>
      </c>
      <c r="AA631" t="s">
        <v>1100</v>
      </c>
      <c r="AB631" t="s">
        <v>77</v>
      </c>
      <c r="AC631" t="s">
        <v>78</v>
      </c>
      <c r="AD631" t="s">
        <v>1031</v>
      </c>
      <c r="AG631" t="s">
        <v>1101</v>
      </c>
      <c r="AH631">
        <v>0</v>
      </c>
      <c r="AI631">
        <v>329</v>
      </c>
      <c r="AJ631">
        <v>27</v>
      </c>
      <c r="AK631">
        <v>2564</v>
      </c>
      <c r="AL631">
        <v>1</v>
      </c>
    </row>
    <row r="632" spans="1:38" x14ac:dyDescent="0.3">
      <c r="A632" t="s">
        <v>1026</v>
      </c>
      <c r="B632">
        <v>8810</v>
      </c>
      <c r="C632">
        <v>8</v>
      </c>
      <c r="D632" t="s">
        <v>1097</v>
      </c>
      <c r="E632" t="s">
        <v>798</v>
      </c>
      <c r="F632">
        <v>2560</v>
      </c>
      <c r="G632">
        <v>55.01</v>
      </c>
      <c r="H632">
        <v>181.88</v>
      </c>
      <c r="I632">
        <v>46.25</v>
      </c>
      <c r="J632">
        <v>152.91</v>
      </c>
      <c r="K632">
        <v>120</v>
      </c>
      <c r="T632">
        <v>5</v>
      </c>
      <c r="U632">
        <v>2</v>
      </c>
      <c r="V632" t="s">
        <v>83</v>
      </c>
      <c r="W632">
        <v>181</v>
      </c>
      <c r="X632">
        <v>20</v>
      </c>
      <c r="Y632">
        <v>17</v>
      </c>
      <c r="Z632" t="s">
        <v>1099</v>
      </c>
      <c r="AA632" t="s">
        <v>1100</v>
      </c>
      <c r="AB632" t="s">
        <v>77</v>
      </c>
      <c r="AC632" t="s">
        <v>78</v>
      </c>
      <c r="AD632" t="s">
        <v>1031</v>
      </c>
      <c r="AG632" t="s">
        <v>1101</v>
      </c>
      <c r="AH632">
        <v>0</v>
      </c>
      <c r="AI632">
        <v>329</v>
      </c>
      <c r="AJ632">
        <v>27</v>
      </c>
      <c r="AK632">
        <v>2564</v>
      </c>
      <c r="AL632">
        <v>1</v>
      </c>
    </row>
    <row r="633" spans="1:38" x14ac:dyDescent="0.3">
      <c r="A633" t="s">
        <v>1026</v>
      </c>
      <c r="B633">
        <v>8810</v>
      </c>
      <c r="C633">
        <v>9</v>
      </c>
      <c r="D633" t="s">
        <v>1097</v>
      </c>
      <c r="E633" t="s">
        <v>798</v>
      </c>
      <c r="F633">
        <v>2560</v>
      </c>
      <c r="G633">
        <v>70.53</v>
      </c>
      <c r="H633">
        <v>233.16</v>
      </c>
      <c r="I633">
        <v>60.46</v>
      </c>
      <c r="J633">
        <v>199.88</v>
      </c>
      <c r="K633">
        <v>156</v>
      </c>
      <c r="T633">
        <v>5</v>
      </c>
      <c r="U633">
        <v>2</v>
      </c>
      <c r="V633" t="s">
        <v>83</v>
      </c>
      <c r="W633">
        <v>233</v>
      </c>
      <c r="X633">
        <v>20</v>
      </c>
      <c r="Y633">
        <v>17</v>
      </c>
      <c r="Z633" t="s">
        <v>1099</v>
      </c>
      <c r="AA633" t="s">
        <v>1100</v>
      </c>
      <c r="AB633" t="s">
        <v>77</v>
      </c>
      <c r="AC633" t="s">
        <v>78</v>
      </c>
      <c r="AD633" t="s">
        <v>1031</v>
      </c>
      <c r="AG633" t="s">
        <v>1101</v>
      </c>
      <c r="AH633">
        <v>0</v>
      </c>
      <c r="AI633">
        <v>329</v>
      </c>
      <c r="AJ633">
        <v>27</v>
      </c>
      <c r="AK633">
        <v>2564</v>
      </c>
      <c r="AL633">
        <v>1</v>
      </c>
    </row>
    <row r="634" spans="1:38" x14ac:dyDescent="0.3">
      <c r="A634" t="s">
        <v>1026</v>
      </c>
      <c r="B634">
        <v>129102</v>
      </c>
      <c r="C634">
        <v>1</v>
      </c>
      <c r="D634" t="s">
        <v>1103</v>
      </c>
      <c r="E634" t="s">
        <v>394</v>
      </c>
      <c r="F634">
        <v>286</v>
      </c>
      <c r="G634">
        <v>8.39</v>
      </c>
      <c r="H634">
        <v>27.75</v>
      </c>
      <c r="I634">
        <v>5.21</v>
      </c>
      <c r="J634">
        <v>17.239999999999998</v>
      </c>
      <c r="K634">
        <v>52</v>
      </c>
      <c r="T634">
        <v>1</v>
      </c>
      <c r="U634">
        <v>1</v>
      </c>
      <c r="V634" t="s">
        <v>74</v>
      </c>
      <c r="W634" t="s">
        <v>1104</v>
      </c>
      <c r="X634">
        <v>26</v>
      </c>
      <c r="Y634">
        <v>26</v>
      </c>
      <c r="Z634" t="s">
        <v>1105</v>
      </c>
      <c r="AA634" t="s">
        <v>1106</v>
      </c>
      <c r="AB634" t="s">
        <v>77</v>
      </c>
      <c r="AC634" t="s">
        <v>78</v>
      </c>
      <c r="AD634" t="s">
        <v>1031</v>
      </c>
      <c r="AG634" t="s">
        <v>1107</v>
      </c>
      <c r="AH634">
        <v>0</v>
      </c>
      <c r="AI634">
        <v>842</v>
      </c>
      <c r="AJ634">
        <v>78</v>
      </c>
      <c r="AK634">
        <v>89</v>
      </c>
      <c r="AL634">
        <v>0.31</v>
      </c>
    </row>
    <row r="635" spans="1:38" x14ac:dyDescent="0.3">
      <c r="A635" t="s">
        <v>1026</v>
      </c>
      <c r="B635">
        <v>129102</v>
      </c>
      <c r="C635">
        <v>2</v>
      </c>
      <c r="D635" t="s">
        <v>1103</v>
      </c>
      <c r="E635" t="s">
        <v>394</v>
      </c>
      <c r="F635">
        <v>286</v>
      </c>
      <c r="G635">
        <v>9.58</v>
      </c>
      <c r="H635">
        <v>31.7</v>
      </c>
      <c r="I635">
        <v>5.95</v>
      </c>
      <c r="J635">
        <v>19.690000000000001</v>
      </c>
      <c r="K635">
        <v>52</v>
      </c>
      <c r="T635">
        <v>1</v>
      </c>
      <c r="U635">
        <v>1</v>
      </c>
      <c r="V635" t="s">
        <v>74</v>
      </c>
      <c r="W635" t="s">
        <v>190</v>
      </c>
      <c r="X635">
        <v>26</v>
      </c>
      <c r="Y635">
        <v>26</v>
      </c>
      <c r="Z635" t="s">
        <v>1105</v>
      </c>
      <c r="AA635" t="s">
        <v>1106</v>
      </c>
      <c r="AB635" t="s">
        <v>77</v>
      </c>
      <c r="AC635" t="s">
        <v>78</v>
      </c>
      <c r="AD635" t="s">
        <v>1031</v>
      </c>
      <c r="AG635" t="s">
        <v>1107</v>
      </c>
      <c r="AH635">
        <v>0</v>
      </c>
      <c r="AI635">
        <v>842</v>
      </c>
      <c r="AJ635">
        <v>78</v>
      </c>
      <c r="AK635">
        <v>89</v>
      </c>
      <c r="AL635">
        <v>0.31</v>
      </c>
    </row>
    <row r="636" spans="1:38" x14ac:dyDescent="0.3">
      <c r="A636" t="s">
        <v>1026</v>
      </c>
      <c r="B636">
        <v>129102</v>
      </c>
      <c r="C636">
        <v>3</v>
      </c>
      <c r="D636" t="s">
        <v>1103</v>
      </c>
      <c r="E636" t="s">
        <v>394</v>
      </c>
      <c r="F636">
        <v>286</v>
      </c>
      <c r="G636">
        <v>10.130000000000001</v>
      </c>
      <c r="H636">
        <v>33.5</v>
      </c>
      <c r="I636">
        <v>6.29</v>
      </c>
      <c r="J636">
        <v>20.81</v>
      </c>
      <c r="K636">
        <v>156</v>
      </c>
      <c r="T636">
        <v>1</v>
      </c>
      <c r="U636">
        <v>1</v>
      </c>
      <c r="V636" t="s">
        <v>74</v>
      </c>
      <c r="W636" t="s">
        <v>1108</v>
      </c>
      <c r="X636">
        <v>26</v>
      </c>
      <c r="Y636">
        <v>26</v>
      </c>
      <c r="Z636" t="s">
        <v>1105</v>
      </c>
      <c r="AA636" t="s">
        <v>1106</v>
      </c>
      <c r="AB636" t="s">
        <v>77</v>
      </c>
      <c r="AC636" t="s">
        <v>78</v>
      </c>
      <c r="AD636" t="s">
        <v>1031</v>
      </c>
      <c r="AG636" t="s">
        <v>1107</v>
      </c>
      <c r="AH636">
        <v>0</v>
      </c>
      <c r="AI636">
        <v>842</v>
      </c>
      <c r="AJ636">
        <v>78</v>
      </c>
      <c r="AK636">
        <v>89</v>
      </c>
      <c r="AL636">
        <v>0.31</v>
      </c>
    </row>
    <row r="637" spans="1:38" x14ac:dyDescent="0.3">
      <c r="A637" t="s">
        <v>1026</v>
      </c>
      <c r="B637">
        <v>129102</v>
      </c>
      <c r="C637">
        <v>4</v>
      </c>
      <c r="D637" t="s">
        <v>1103</v>
      </c>
      <c r="E637" t="s">
        <v>394</v>
      </c>
      <c r="F637">
        <v>286</v>
      </c>
      <c r="G637">
        <v>14.67</v>
      </c>
      <c r="H637">
        <v>48.51</v>
      </c>
      <c r="I637">
        <v>9.11</v>
      </c>
      <c r="J637">
        <v>30.13</v>
      </c>
      <c r="K637">
        <v>13</v>
      </c>
      <c r="T637">
        <v>1</v>
      </c>
      <c r="U637">
        <v>1</v>
      </c>
      <c r="V637" t="s">
        <v>74</v>
      </c>
      <c r="W637" t="s">
        <v>1109</v>
      </c>
      <c r="X637">
        <v>26</v>
      </c>
      <c r="Y637">
        <v>26</v>
      </c>
      <c r="Z637" t="s">
        <v>1105</v>
      </c>
      <c r="AA637" t="s">
        <v>1106</v>
      </c>
      <c r="AB637" t="s">
        <v>77</v>
      </c>
      <c r="AC637" t="s">
        <v>78</v>
      </c>
      <c r="AD637" t="s">
        <v>1031</v>
      </c>
      <c r="AG637" t="s">
        <v>1107</v>
      </c>
      <c r="AH637">
        <v>0</v>
      </c>
      <c r="AI637">
        <v>842</v>
      </c>
      <c r="AJ637">
        <v>78</v>
      </c>
      <c r="AK637">
        <v>89</v>
      </c>
      <c r="AL637">
        <v>0.31</v>
      </c>
    </row>
    <row r="638" spans="1:38" x14ac:dyDescent="0.3">
      <c r="A638" t="s">
        <v>1026</v>
      </c>
      <c r="B638">
        <v>129102</v>
      </c>
      <c r="C638">
        <v>5</v>
      </c>
      <c r="D638" t="s">
        <v>1103</v>
      </c>
      <c r="E638" t="s">
        <v>394</v>
      </c>
      <c r="F638">
        <v>286</v>
      </c>
      <c r="G638">
        <v>15.42</v>
      </c>
      <c r="H638">
        <v>50.98</v>
      </c>
      <c r="I638">
        <v>9.58</v>
      </c>
      <c r="J638">
        <v>31.67</v>
      </c>
      <c r="K638">
        <v>13</v>
      </c>
      <c r="T638">
        <v>1</v>
      </c>
      <c r="U638">
        <v>1</v>
      </c>
      <c r="V638" t="s">
        <v>74</v>
      </c>
      <c r="W638" t="s">
        <v>1110</v>
      </c>
      <c r="X638">
        <v>26</v>
      </c>
      <c r="Y638">
        <v>26</v>
      </c>
      <c r="Z638" t="s">
        <v>1105</v>
      </c>
      <c r="AA638" t="s">
        <v>1106</v>
      </c>
      <c r="AB638" t="s">
        <v>77</v>
      </c>
      <c r="AC638" t="s">
        <v>78</v>
      </c>
      <c r="AD638" t="s">
        <v>1031</v>
      </c>
      <c r="AG638" t="s">
        <v>1107</v>
      </c>
      <c r="AH638">
        <v>0</v>
      </c>
      <c r="AI638">
        <v>842</v>
      </c>
      <c r="AJ638">
        <v>78</v>
      </c>
      <c r="AK638">
        <v>89</v>
      </c>
      <c r="AL638">
        <v>0.31</v>
      </c>
    </row>
    <row r="639" spans="1:38" x14ac:dyDescent="0.3">
      <c r="A639" t="s">
        <v>1026</v>
      </c>
      <c r="B639">
        <v>13289</v>
      </c>
      <c r="C639">
        <v>1</v>
      </c>
      <c r="D639" t="s">
        <v>1111</v>
      </c>
      <c r="E639" t="s">
        <v>1112</v>
      </c>
      <c r="F639">
        <v>560</v>
      </c>
      <c r="G639">
        <v>24.54</v>
      </c>
      <c r="H639">
        <v>81.150000000000006</v>
      </c>
      <c r="I639">
        <v>18.14</v>
      </c>
      <c r="J639">
        <v>59.98</v>
      </c>
      <c r="K639">
        <v>88</v>
      </c>
      <c r="T639">
        <v>3</v>
      </c>
      <c r="U639">
        <v>2</v>
      </c>
      <c r="V639" t="s">
        <v>83</v>
      </c>
      <c r="W639">
        <v>81</v>
      </c>
      <c r="X639">
        <v>15</v>
      </c>
      <c r="Y639">
        <v>15</v>
      </c>
      <c r="Z639" t="s">
        <v>1113</v>
      </c>
      <c r="AA639" t="s">
        <v>1114</v>
      </c>
      <c r="AB639" t="s">
        <v>77</v>
      </c>
      <c r="AC639" t="s">
        <v>78</v>
      </c>
      <c r="AD639" t="s">
        <v>1031</v>
      </c>
      <c r="AG639" t="s">
        <v>1115</v>
      </c>
      <c r="AH639">
        <v>0</v>
      </c>
      <c r="AI639">
        <v>244</v>
      </c>
      <c r="AJ639">
        <v>20</v>
      </c>
      <c r="AK639">
        <v>657</v>
      </c>
      <c r="AL639">
        <v>1.17</v>
      </c>
    </row>
    <row r="640" spans="1:38" x14ac:dyDescent="0.3">
      <c r="A640" t="s">
        <v>1026</v>
      </c>
      <c r="B640">
        <v>13289</v>
      </c>
      <c r="C640">
        <v>2</v>
      </c>
      <c r="D640" t="s">
        <v>1111</v>
      </c>
      <c r="E640" t="s">
        <v>1112</v>
      </c>
      <c r="F640">
        <v>560</v>
      </c>
      <c r="G640">
        <v>33.51</v>
      </c>
      <c r="H640">
        <v>110.8</v>
      </c>
      <c r="I640">
        <v>25.65</v>
      </c>
      <c r="J640">
        <v>84.82</v>
      </c>
      <c r="K640">
        <v>413</v>
      </c>
      <c r="T640">
        <v>3</v>
      </c>
      <c r="U640">
        <v>2</v>
      </c>
      <c r="V640" t="s">
        <v>83</v>
      </c>
      <c r="W640">
        <v>110</v>
      </c>
      <c r="X640">
        <v>15</v>
      </c>
      <c r="Y640">
        <v>15</v>
      </c>
      <c r="Z640" t="s">
        <v>1113</v>
      </c>
      <c r="AA640" t="s">
        <v>1114</v>
      </c>
      <c r="AB640" t="s">
        <v>77</v>
      </c>
      <c r="AC640" t="s">
        <v>78</v>
      </c>
      <c r="AD640" t="s">
        <v>1031</v>
      </c>
      <c r="AG640" t="s">
        <v>1115</v>
      </c>
      <c r="AH640">
        <v>0</v>
      </c>
      <c r="AI640">
        <v>244</v>
      </c>
      <c r="AJ640">
        <v>20</v>
      </c>
      <c r="AK640">
        <v>657</v>
      </c>
      <c r="AL640">
        <v>1.17</v>
      </c>
    </row>
    <row r="641" spans="1:38" x14ac:dyDescent="0.3">
      <c r="A641" t="s">
        <v>1026</v>
      </c>
      <c r="B641">
        <v>13289</v>
      </c>
      <c r="C641">
        <v>3</v>
      </c>
      <c r="D641" t="s">
        <v>1111</v>
      </c>
      <c r="E641" t="s">
        <v>1112</v>
      </c>
      <c r="F641">
        <v>560</v>
      </c>
      <c r="G641">
        <v>44.87</v>
      </c>
      <c r="H641">
        <v>148.34</v>
      </c>
      <c r="I641">
        <v>34.94</v>
      </c>
      <c r="J641">
        <v>115.51</v>
      </c>
      <c r="K641">
        <v>59</v>
      </c>
      <c r="T641">
        <v>4</v>
      </c>
      <c r="U641">
        <v>2</v>
      </c>
      <c r="V641" t="s">
        <v>83</v>
      </c>
      <c r="W641">
        <v>148</v>
      </c>
      <c r="X641">
        <v>15</v>
      </c>
      <c r="Y641">
        <v>15</v>
      </c>
      <c r="Z641" t="s">
        <v>1113</v>
      </c>
      <c r="AA641" t="s">
        <v>1114</v>
      </c>
      <c r="AB641" t="s">
        <v>77</v>
      </c>
      <c r="AC641" t="s">
        <v>78</v>
      </c>
      <c r="AD641" t="s">
        <v>1031</v>
      </c>
      <c r="AG641" t="s">
        <v>1115</v>
      </c>
      <c r="AH641">
        <v>0</v>
      </c>
      <c r="AI641">
        <v>244</v>
      </c>
      <c r="AJ641">
        <v>20</v>
      </c>
      <c r="AK641">
        <v>657</v>
      </c>
      <c r="AL641">
        <v>1.17</v>
      </c>
    </row>
    <row r="642" spans="1:38" x14ac:dyDescent="0.3">
      <c r="A642" t="s">
        <v>1026</v>
      </c>
      <c r="B642">
        <v>125276</v>
      </c>
      <c r="C642">
        <v>1</v>
      </c>
      <c r="D642" t="s">
        <v>1116</v>
      </c>
      <c r="E642" t="s">
        <v>371</v>
      </c>
      <c r="F642">
        <v>297</v>
      </c>
      <c r="G642">
        <v>31.66</v>
      </c>
      <c r="H642">
        <v>104.68</v>
      </c>
      <c r="I642">
        <v>22.81</v>
      </c>
      <c r="J642">
        <v>75.430000000000007</v>
      </c>
      <c r="K642">
        <v>132</v>
      </c>
      <c r="T642">
        <v>3</v>
      </c>
      <c r="U642">
        <v>2</v>
      </c>
      <c r="V642" t="s">
        <v>83</v>
      </c>
      <c r="W642" t="s">
        <v>494</v>
      </c>
      <c r="X642">
        <v>22</v>
      </c>
      <c r="Y642">
        <v>22</v>
      </c>
      <c r="Z642" t="s">
        <v>1117</v>
      </c>
      <c r="AA642" t="s">
        <v>1118</v>
      </c>
      <c r="AB642" t="s">
        <v>77</v>
      </c>
      <c r="AC642" t="s">
        <v>78</v>
      </c>
      <c r="AD642" t="s">
        <v>1031</v>
      </c>
      <c r="AG642" t="s">
        <v>1119</v>
      </c>
      <c r="AH642">
        <v>0</v>
      </c>
      <c r="AI642">
        <v>979</v>
      </c>
      <c r="AJ642">
        <v>77</v>
      </c>
      <c r="AK642">
        <v>446</v>
      </c>
      <c r="AL642">
        <v>1.5</v>
      </c>
    </row>
    <row r="643" spans="1:38" x14ac:dyDescent="0.3">
      <c r="A643" t="s">
        <v>1026</v>
      </c>
      <c r="B643">
        <v>125276</v>
      </c>
      <c r="C643">
        <v>2</v>
      </c>
      <c r="D643" t="s">
        <v>1116</v>
      </c>
      <c r="E643" t="s">
        <v>371</v>
      </c>
      <c r="F643">
        <v>297</v>
      </c>
      <c r="G643">
        <v>33.11</v>
      </c>
      <c r="H643">
        <v>109.48</v>
      </c>
      <c r="I643">
        <v>23.9</v>
      </c>
      <c r="J643">
        <v>79.02</v>
      </c>
      <c r="K643">
        <v>165</v>
      </c>
      <c r="T643">
        <v>3</v>
      </c>
      <c r="U643">
        <v>2</v>
      </c>
      <c r="V643" t="s">
        <v>83</v>
      </c>
      <c r="W643" t="s">
        <v>159</v>
      </c>
      <c r="X643">
        <v>22</v>
      </c>
      <c r="Y643">
        <v>22</v>
      </c>
      <c r="Z643" t="s">
        <v>1117</v>
      </c>
      <c r="AA643" t="s">
        <v>1118</v>
      </c>
      <c r="AB643" t="s">
        <v>77</v>
      </c>
      <c r="AC643" t="s">
        <v>78</v>
      </c>
      <c r="AD643" t="s">
        <v>1031</v>
      </c>
      <c r="AG643" t="s">
        <v>1119</v>
      </c>
      <c r="AH643">
        <v>0</v>
      </c>
      <c r="AI643">
        <v>979</v>
      </c>
      <c r="AJ643">
        <v>77</v>
      </c>
      <c r="AK643">
        <v>446</v>
      </c>
      <c r="AL643">
        <v>1.5</v>
      </c>
    </row>
    <row r="644" spans="1:38" x14ac:dyDescent="0.3">
      <c r="A644" t="s">
        <v>1120</v>
      </c>
      <c r="B644">
        <v>105018</v>
      </c>
      <c r="C644">
        <v>1</v>
      </c>
      <c r="D644" t="s">
        <v>1121</v>
      </c>
      <c r="E644" t="s">
        <v>856</v>
      </c>
      <c r="F644">
        <v>20</v>
      </c>
      <c r="G644">
        <v>22.11</v>
      </c>
      <c r="H644">
        <v>73.11</v>
      </c>
      <c r="I644">
        <v>16.79</v>
      </c>
      <c r="J644">
        <v>55.53</v>
      </c>
      <c r="K644">
        <v>20</v>
      </c>
      <c r="T644">
        <v>2</v>
      </c>
      <c r="U644">
        <v>1</v>
      </c>
      <c r="V644" t="s">
        <v>83</v>
      </c>
      <c r="W644">
        <v>73</v>
      </c>
      <c r="X644">
        <v>5</v>
      </c>
      <c r="Y644">
        <v>5</v>
      </c>
      <c r="Z644" t="s">
        <v>1122</v>
      </c>
      <c r="AA644" t="s">
        <v>1123</v>
      </c>
      <c r="AB644" t="s">
        <v>77</v>
      </c>
      <c r="AC644" t="s">
        <v>78</v>
      </c>
      <c r="AD644" t="s">
        <v>1124</v>
      </c>
      <c r="AG644" t="s">
        <v>1125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1120</v>
      </c>
      <c r="B645">
        <v>2758</v>
      </c>
      <c r="C645">
        <v>1</v>
      </c>
      <c r="D645" t="s">
        <v>1126</v>
      </c>
      <c r="E645" t="s">
        <v>1127</v>
      </c>
      <c r="F645">
        <v>84</v>
      </c>
      <c r="G645">
        <v>24.29</v>
      </c>
      <c r="H645">
        <v>80.33</v>
      </c>
      <c r="I645">
        <v>18.89</v>
      </c>
      <c r="J645">
        <v>62.46</v>
      </c>
      <c r="K645">
        <v>24</v>
      </c>
      <c r="T645">
        <v>2</v>
      </c>
      <c r="U645">
        <v>1</v>
      </c>
      <c r="V645" t="s">
        <v>74</v>
      </c>
      <c r="W645">
        <v>80</v>
      </c>
      <c r="X645">
        <v>12</v>
      </c>
      <c r="Y645">
        <v>12</v>
      </c>
      <c r="Z645" t="s">
        <v>1128</v>
      </c>
      <c r="AA645" t="s">
        <v>1129</v>
      </c>
      <c r="AB645" t="s">
        <v>77</v>
      </c>
      <c r="AC645" t="s">
        <v>78</v>
      </c>
      <c r="AD645" t="s">
        <v>1124</v>
      </c>
      <c r="AG645" t="s">
        <v>1130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1120</v>
      </c>
      <c r="B646">
        <v>2758</v>
      </c>
      <c r="C646">
        <v>2</v>
      </c>
      <c r="D646" t="s">
        <v>1126</v>
      </c>
      <c r="E646" t="s">
        <v>1127</v>
      </c>
      <c r="F646">
        <v>84</v>
      </c>
      <c r="G646">
        <v>28.64</v>
      </c>
      <c r="H646">
        <v>94.68</v>
      </c>
      <c r="I646">
        <v>22.27</v>
      </c>
      <c r="J646">
        <v>73.62</v>
      </c>
      <c r="K646">
        <v>12</v>
      </c>
      <c r="T646">
        <v>3</v>
      </c>
      <c r="U646">
        <v>1</v>
      </c>
      <c r="V646" t="s">
        <v>74</v>
      </c>
      <c r="W646">
        <v>94</v>
      </c>
      <c r="X646">
        <v>12</v>
      </c>
      <c r="Y646">
        <v>12</v>
      </c>
      <c r="Z646" t="s">
        <v>1128</v>
      </c>
      <c r="AA646" t="s">
        <v>1129</v>
      </c>
      <c r="AB646" t="s">
        <v>77</v>
      </c>
      <c r="AC646" t="s">
        <v>78</v>
      </c>
      <c r="AD646" t="s">
        <v>1124</v>
      </c>
      <c r="AG646" t="s">
        <v>1130</v>
      </c>
      <c r="AH646">
        <v>0</v>
      </c>
      <c r="AI646">
        <v>0</v>
      </c>
      <c r="AJ646">
        <v>0</v>
      </c>
      <c r="AK646">
        <v>0</v>
      </c>
      <c r="AL646">
        <v>0</v>
      </c>
    </row>
    <row r="647" spans="1:38" x14ac:dyDescent="0.3">
      <c r="A647" t="s">
        <v>1120</v>
      </c>
      <c r="B647">
        <v>2758</v>
      </c>
      <c r="C647">
        <v>3</v>
      </c>
      <c r="D647" t="s">
        <v>1126</v>
      </c>
      <c r="E647" t="s">
        <v>1127</v>
      </c>
      <c r="F647">
        <v>84</v>
      </c>
      <c r="G647">
        <v>31.37</v>
      </c>
      <c r="H647">
        <v>103.71</v>
      </c>
      <c r="I647">
        <v>24.39</v>
      </c>
      <c r="J647">
        <v>80.64</v>
      </c>
      <c r="K647">
        <v>48</v>
      </c>
      <c r="T647">
        <v>3</v>
      </c>
      <c r="U647">
        <v>1</v>
      </c>
      <c r="V647" t="s">
        <v>74</v>
      </c>
      <c r="W647">
        <v>103</v>
      </c>
      <c r="X647">
        <v>12</v>
      </c>
      <c r="Y647">
        <v>12</v>
      </c>
      <c r="Z647" t="s">
        <v>1128</v>
      </c>
      <c r="AA647" t="s">
        <v>1129</v>
      </c>
      <c r="AB647" t="s">
        <v>77</v>
      </c>
      <c r="AC647" t="s">
        <v>78</v>
      </c>
      <c r="AD647" t="s">
        <v>1124</v>
      </c>
      <c r="AG647" t="s">
        <v>1130</v>
      </c>
      <c r="AH647">
        <v>0</v>
      </c>
      <c r="AI647">
        <v>0</v>
      </c>
      <c r="AJ647">
        <v>0</v>
      </c>
      <c r="AK647">
        <v>0</v>
      </c>
      <c r="AL647">
        <v>0</v>
      </c>
    </row>
    <row r="648" spans="1:38" x14ac:dyDescent="0.3">
      <c r="A648" t="s">
        <v>1120</v>
      </c>
      <c r="B648">
        <v>1866</v>
      </c>
      <c r="C648">
        <v>1</v>
      </c>
      <c r="D648" t="s">
        <v>1131</v>
      </c>
      <c r="E648" t="s">
        <v>923</v>
      </c>
      <c r="F648">
        <v>60</v>
      </c>
      <c r="G648">
        <v>20.100000000000001</v>
      </c>
      <c r="H648">
        <v>66.459999999999994</v>
      </c>
      <c r="I648">
        <v>15.71</v>
      </c>
      <c r="J648">
        <v>51.96</v>
      </c>
      <c r="K648">
        <v>10</v>
      </c>
      <c r="T648">
        <v>2</v>
      </c>
      <c r="U648">
        <v>1</v>
      </c>
      <c r="V648" t="s">
        <v>83</v>
      </c>
      <c r="W648">
        <v>66</v>
      </c>
      <c r="X648">
        <v>5</v>
      </c>
      <c r="Y648">
        <v>5</v>
      </c>
      <c r="Z648" t="s">
        <v>1132</v>
      </c>
      <c r="AA648" t="s">
        <v>1133</v>
      </c>
      <c r="AB648" t="s">
        <v>77</v>
      </c>
      <c r="AC648" t="s">
        <v>78</v>
      </c>
      <c r="AD648" t="s">
        <v>1124</v>
      </c>
      <c r="AG648" t="s">
        <v>1134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1120</v>
      </c>
      <c r="B649">
        <v>1866</v>
      </c>
      <c r="C649">
        <v>2</v>
      </c>
      <c r="D649" t="s">
        <v>1131</v>
      </c>
      <c r="E649" t="s">
        <v>923</v>
      </c>
      <c r="F649">
        <v>60</v>
      </c>
      <c r="G649">
        <v>22.03</v>
      </c>
      <c r="H649">
        <v>72.84</v>
      </c>
      <c r="I649">
        <v>16.600000000000001</v>
      </c>
      <c r="J649">
        <v>54.9</v>
      </c>
      <c r="K649">
        <v>20</v>
      </c>
      <c r="T649">
        <v>2</v>
      </c>
      <c r="U649">
        <v>1</v>
      </c>
      <c r="V649" t="s">
        <v>83</v>
      </c>
      <c r="W649">
        <v>72</v>
      </c>
      <c r="X649">
        <v>5</v>
      </c>
      <c r="Y649">
        <v>5</v>
      </c>
      <c r="Z649" t="s">
        <v>1132</v>
      </c>
      <c r="AA649" t="s">
        <v>1133</v>
      </c>
      <c r="AB649" t="s">
        <v>77</v>
      </c>
      <c r="AC649" t="s">
        <v>78</v>
      </c>
      <c r="AD649" t="s">
        <v>1124</v>
      </c>
      <c r="AG649" t="s">
        <v>1134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1120</v>
      </c>
      <c r="B650">
        <v>1866</v>
      </c>
      <c r="C650">
        <v>3</v>
      </c>
      <c r="D650" t="s">
        <v>1131</v>
      </c>
      <c r="E650" t="s">
        <v>923</v>
      </c>
      <c r="F650">
        <v>60</v>
      </c>
      <c r="G650">
        <v>24.18</v>
      </c>
      <c r="H650">
        <v>79.959999999999994</v>
      </c>
      <c r="I650">
        <v>18.13</v>
      </c>
      <c r="J650">
        <v>59.94</v>
      </c>
      <c r="K650">
        <v>30</v>
      </c>
      <c r="T650">
        <v>2</v>
      </c>
      <c r="U650">
        <v>1</v>
      </c>
      <c r="V650" t="s">
        <v>83</v>
      </c>
      <c r="W650">
        <v>79</v>
      </c>
      <c r="X650">
        <v>5</v>
      </c>
      <c r="Y650">
        <v>5</v>
      </c>
      <c r="Z650" t="s">
        <v>1132</v>
      </c>
      <c r="AA650" t="s">
        <v>1133</v>
      </c>
      <c r="AB650" t="s">
        <v>77</v>
      </c>
      <c r="AC650" t="s">
        <v>78</v>
      </c>
      <c r="AD650" t="s">
        <v>1124</v>
      </c>
      <c r="AG650" t="s">
        <v>1134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1120</v>
      </c>
      <c r="B651">
        <v>115158</v>
      </c>
      <c r="C651">
        <v>1</v>
      </c>
      <c r="D651" t="s">
        <v>1135</v>
      </c>
      <c r="E651" t="s">
        <v>382</v>
      </c>
      <c r="F651">
        <v>731</v>
      </c>
      <c r="G651">
        <v>39.869999999999997</v>
      </c>
      <c r="H651">
        <v>131.82</v>
      </c>
      <c r="I651">
        <v>30.77</v>
      </c>
      <c r="J651">
        <v>101.72</v>
      </c>
      <c r="K651">
        <v>447</v>
      </c>
      <c r="T651">
        <v>4</v>
      </c>
      <c r="U651">
        <v>2</v>
      </c>
      <c r="V651" t="s">
        <v>83</v>
      </c>
      <c r="W651" t="s">
        <v>1136</v>
      </c>
      <c r="X651">
        <v>29</v>
      </c>
      <c r="Y651">
        <v>19</v>
      </c>
      <c r="Z651" t="s">
        <v>1137</v>
      </c>
      <c r="AA651" t="s">
        <v>1138</v>
      </c>
      <c r="AB651" t="s">
        <v>77</v>
      </c>
      <c r="AC651" t="s">
        <v>78</v>
      </c>
      <c r="AD651" t="s">
        <v>1124</v>
      </c>
      <c r="AG651" t="s">
        <v>1139</v>
      </c>
      <c r="AH651">
        <v>0</v>
      </c>
      <c r="AI651">
        <v>219</v>
      </c>
      <c r="AJ651">
        <v>13</v>
      </c>
      <c r="AK651">
        <v>1292</v>
      </c>
      <c r="AL651">
        <v>1.77</v>
      </c>
    </row>
    <row r="652" spans="1:38" x14ac:dyDescent="0.3">
      <c r="A652" t="s">
        <v>1120</v>
      </c>
      <c r="B652">
        <v>115158</v>
      </c>
      <c r="C652">
        <v>2</v>
      </c>
      <c r="D652" t="s">
        <v>1135</v>
      </c>
      <c r="E652" t="s">
        <v>382</v>
      </c>
      <c r="F652">
        <v>731</v>
      </c>
      <c r="G652">
        <v>39.93</v>
      </c>
      <c r="H652">
        <v>132.02000000000001</v>
      </c>
      <c r="I652">
        <v>30.66</v>
      </c>
      <c r="J652">
        <v>101.38</v>
      </c>
      <c r="K652">
        <v>27</v>
      </c>
      <c r="T652">
        <v>4</v>
      </c>
      <c r="U652">
        <v>2</v>
      </c>
      <c r="V652" t="s">
        <v>83</v>
      </c>
      <c r="W652" t="s">
        <v>1062</v>
      </c>
      <c r="X652">
        <v>29</v>
      </c>
      <c r="Y652">
        <v>19</v>
      </c>
      <c r="Z652" t="s">
        <v>1137</v>
      </c>
      <c r="AA652" t="s">
        <v>1138</v>
      </c>
      <c r="AB652" t="s">
        <v>77</v>
      </c>
      <c r="AC652" t="s">
        <v>78</v>
      </c>
      <c r="AD652" t="s">
        <v>1124</v>
      </c>
      <c r="AG652" t="s">
        <v>1139</v>
      </c>
      <c r="AH652">
        <v>0</v>
      </c>
      <c r="AI652">
        <v>219</v>
      </c>
      <c r="AJ652">
        <v>13</v>
      </c>
      <c r="AK652">
        <v>1292</v>
      </c>
      <c r="AL652">
        <v>1.77</v>
      </c>
    </row>
    <row r="653" spans="1:38" x14ac:dyDescent="0.3">
      <c r="A653" t="s">
        <v>1120</v>
      </c>
      <c r="B653">
        <v>115158</v>
      </c>
      <c r="C653">
        <v>3</v>
      </c>
      <c r="D653" t="s">
        <v>1135</v>
      </c>
      <c r="E653" t="s">
        <v>382</v>
      </c>
      <c r="F653">
        <v>731</v>
      </c>
      <c r="G653">
        <v>44.9</v>
      </c>
      <c r="H653">
        <v>148.43</v>
      </c>
      <c r="I653">
        <v>34.880000000000003</v>
      </c>
      <c r="J653">
        <v>115.31</v>
      </c>
      <c r="K653">
        <v>257</v>
      </c>
      <c r="T653">
        <v>4</v>
      </c>
      <c r="U653">
        <v>2</v>
      </c>
      <c r="V653" t="s">
        <v>83</v>
      </c>
      <c r="W653">
        <v>148</v>
      </c>
      <c r="X653">
        <v>29</v>
      </c>
      <c r="Y653">
        <v>19</v>
      </c>
      <c r="Z653" t="s">
        <v>1137</v>
      </c>
      <c r="AA653" t="s">
        <v>1138</v>
      </c>
      <c r="AB653" t="s">
        <v>77</v>
      </c>
      <c r="AC653" t="s">
        <v>78</v>
      </c>
      <c r="AD653" t="s">
        <v>1124</v>
      </c>
      <c r="AG653" t="s">
        <v>1139</v>
      </c>
      <c r="AH653">
        <v>0</v>
      </c>
      <c r="AI653">
        <v>219</v>
      </c>
      <c r="AJ653">
        <v>13</v>
      </c>
      <c r="AK653">
        <v>1292</v>
      </c>
      <c r="AL653">
        <v>1.77</v>
      </c>
    </row>
    <row r="654" spans="1:38" x14ac:dyDescent="0.3">
      <c r="A654" t="s">
        <v>1120</v>
      </c>
      <c r="B654">
        <v>1868</v>
      </c>
      <c r="C654">
        <v>1</v>
      </c>
      <c r="D654" t="s">
        <v>1140</v>
      </c>
      <c r="E654" t="s">
        <v>1141</v>
      </c>
      <c r="F654">
        <v>72</v>
      </c>
      <c r="G654">
        <v>23.27</v>
      </c>
      <c r="H654">
        <v>76.94</v>
      </c>
      <c r="I654">
        <v>17.84</v>
      </c>
      <c r="J654">
        <v>58.98</v>
      </c>
      <c r="K654">
        <v>20</v>
      </c>
      <c r="T654">
        <v>3</v>
      </c>
      <c r="U654">
        <v>2</v>
      </c>
      <c r="V654" t="s">
        <v>83</v>
      </c>
      <c r="W654">
        <v>76</v>
      </c>
      <c r="X654">
        <v>6</v>
      </c>
      <c r="Y654">
        <v>5</v>
      </c>
      <c r="Z654" t="s">
        <v>1142</v>
      </c>
      <c r="AA654" t="s">
        <v>1143</v>
      </c>
      <c r="AB654" t="s">
        <v>77</v>
      </c>
      <c r="AC654" t="s">
        <v>78</v>
      </c>
      <c r="AD654" t="s">
        <v>1124</v>
      </c>
      <c r="AG654" t="s">
        <v>1144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1120</v>
      </c>
      <c r="B655">
        <v>1868</v>
      </c>
      <c r="C655">
        <v>2</v>
      </c>
      <c r="D655" t="s">
        <v>1140</v>
      </c>
      <c r="E655" t="s">
        <v>1141</v>
      </c>
      <c r="F655">
        <v>72</v>
      </c>
      <c r="G655">
        <v>23.62</v>
      </c>
      <c r="H655">
        <v>78.099999999999994</v>
      </c>
      <c r="I655">
        <v>18.04</v>
      </c>
      <c r="J655">
        <v>59.64</v>
      </c>
      <c r="K655">
        <v>24</v>
      </c>
      <c r="T655">
        <v>3</v>
      </c>
      <c r="U655">
        <v>1</v>
      </c>
      <c r="V655" t="s">
        <v>83</v>
      </c>
      <c r="W655" t="s">
        <v>1043</v>
      </c>
      <c r="X655">
        <v>6</v>
      </c>
      <c r="Y655">
        <v>5</v>
      </c>
      <c r="Z655" t="s">
        <v>1142</v>
      </c>
      <c r="AA655" t="s">
        <v>1143</v>
      </c>
      <c r="AB655" t="s">
        <v>77</v>
      </c>
      <c r="AC655" t="s">
        <v>78</v>
      </c>
      <c r="AD655" t="s">
        <v>1124</v>
      </c>
      <c r="AG655" t="s">
        <v>1144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1120</v>
      </c>
      <c r="B656">
        <v>1868</v>
      </c>
      <c r="C656">
        <v>3</v>
      </c>
      <c r="D656" t="s">
        <v>1140</v>
      </c>
      <c r="E656" t="s">
        <v>1141</v>
      </c>
      <c r="F656">
        <v>72</v>
      </c>
      <c r="G656">
        <v>24.1</v>
      </c>
      <c r="H656">
        <v>79.69</v>
      </c>
      <c r="I656">
        <v>18.05</v>
      </c>
      <c r="J656">
        <v>59.67</v>
      </c>
      <c r="K656">
        <v>6</v>
      </c>
      <c r="T656">
        <v>3</v>
      </c>
      <c r="U656">
        <v>2</v>
      </c>
      <c r="V656" t="s">
        <v>83</v>
      </c>
      <c r="W656" t="s">
        <v>1145</v>
      </c>
      <c r="X656">
        <v>6</v>
      </c>
      <c r="Y656">
        <v>5</v>
      </c>
      <c r="Z656" t="s">
        <v>1142</v>
      </c>
      <c r="AA656" t="s">
        <v>1143</v>
      </c>
      <c r="AB656" t="s">
        <v>77</v>
      </c>
      <c r="AC656" t="s">
        <v>78</v>
      </c>
      <c r="AD656" t="s">
        <v>1124</v>
      </c>
      <c r="AG656" t="s">
        <v>1144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1120</v>
      </c>
      <c r="B657">
        <v>1868</v>
      </c>
      <c r="C657">
        <v>4</v>
      </c>
      <c r="D657" t="s">
        <v>1140</v>
      </c>
      <c r="E657" t="s">
        <v>1141</v>
      </c>
      <c r="F657">
        <v>72</v>
      </c>
      <c r="G657">
        <v>24.16</v>
      </c>
      <c r="H657">
        <v>79.87</v>
      </c>
      <c r="I657">
        <v>18.079999999999998</v>
      </c>
      <c r="J657">
        <v>59.8</v>
      </c>
      <c r="K657">
        <v>6</v>
      </c>
      <c r="T657">
        <v>3</v>
      </c>
      <c r="U657">
        <v>2</v>
      </c>
      <c r="V657" t="s">
        <v>83</v>
      </c>
      <c r="W657" t="s">
        <v>1146</v>
      </c>
      <c r="X657">
        <v>6</v>
      </c>
      <c r="Y657">
        <v>5</v>
      </c>
      <c r="Z657" t="s">
        <v>1142</v>
      </c>
      <c r="AA657" t="s">
        <v>1143</v>
      </c>
      <c r="AB657" t="s">
        <v>77</v>
      </c>
      <c r="AC657" t="s">
        <v>78</v>
      </c>
      <c r="AD657" t="s">
        <v>1124</v>
      </c>
      <c r="AG657" t="s">
        <v>1144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1120</v>
      </c>
      <c r="B658">
        <v>1868</v>
      </c>
      <c r="C658">
        <v>5</v>
      </c>
      <c r="D658" t="s">
        <v>1140</v>
      </c>
      <c r="E658" t="s">
        <v>1141</v>
      </c>
      <c r="F658">
        <v>72</v>
      </c>
      <c r="G658">
        <v>24</v>
      </c>
      <c r="H658">
        <v>79.36</v>
      </c>
      <c r="I658">
        <v>18</v>
      </c>
      <c r="J658">
        <v>59.52</v>
      </c>
      <c r="K658">
        <v>5</v>
      </c>
      <c r="T658">
        <v>2</v>
      </c>
      <c r="U658">
        <v>1</v>
      </c>
      <c r="V658" t="s">
        <v>83</v>
      </c>
      <c r="W658" t="s">
        <v>134</v>
      </c>
      <c r="X658">
        <v>6</v>
      </c>
      <c r="Y658">
        <v>5</v>
      </c>
      <c r="Z658" t="s">
        <v>1142</v>
      </c>
      <c r="AA658" t="s">
        <v>1143</v>
      </c>
      <c r="AB658" t="s">
        <v>77</v>
      </c>
      <c r="AC658" t="s">
        <v>78</v>
      </c>
      <c r="AD658" t="s">
        <v>1124</v>
      </c>
      <c r="AG658" t="s">
        <v>1144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1120</v>
      </c>
      <c r="B659">
        <v>1868</v>
      </c>
      <c r="C659">
        <v>6</v>
      </c>
      <c r="D659" t="s">
        <v>1140</v>
      </c>
      <c r="E659" t="s">
        <v>1141</v>
      </c>
      <c r="F659">
        <v>72</v>
      </c>
      <c r="G659">
        <v>32.08</v>
      </c>
      <c r="H659">
        <v>106.05</v>
      </c>
      <c r="I659">
        <v>24.07</v>
      </c>
      <c r="J659">
        <v>79.58</v>
      </c>
      <c r="K659">
        <v>5</v>
      </c>
      <c r="T659">
        <v>3</v>
      </c>
      <c r="U659">
        <v>1</v>
      </c>
      <c r="V659" t="s">
        <v>83</v>
      </c>
      <c r="W659">
        <v>106</v>
      </c>
      <c r="X659">
        <v>6</v>
      </c>
      <c r="Y659">
        <v>5</v>
      </c>
      <c r="Z659" t="s">
        <v>1142</v>
      </c>
      <c r="AA659" t="s">
        <v>1143</v>
      </c>
      <c r="AB659" t="s">
        <v>77</v>
      </c>
      <c r="AC659" t="s">
        <v>78</v>
      </c>
      <c r="AD659" t="s">
        <v>1124</v>
      </c>
      <c r="AG659" t="s">
        <v>1144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 x14ac:dyDescent="0.3">
      <c r="A660" t="s">
        <v>1120</v>
      </c>
      <c r="B660">
        <v>1868</v>
      </c>
      <c r="C660">
        <v>7</v>
      </c>
      <c r="D660" t="s">
        <v>1140</v>
      </c>
      <c r="E660" t="s">
        <v>1141</v>
      </c>
      <c r="F660">
        <v>72</v>
      </c>
      <c r="G660">
        <v>32.9</v>
      </c>
      <c r="H660">
        <v>108.79</v>
      </c>
      <c r="I660">
        <v>24.68</v>
      </c>
      <c r="J660">
        <v>81.59</v>
      </c>
      <c r="K660">
        <v>6</v>
      </c>
      <c r="T660">
        <v>3</v>
      </c>
      <c r="U660">
        <v>1</v>
      </c>
      <c r="V660" t="s">
        <v>83</v>
      </c>
      <c r="W660">
        <v>108</v>
      </c>
      <c r="X660">
        <v>6</v>
      </c>
      <c r="Y660">
        <v>5</v>
      </c>
      <c r="Z660" t="s">
        <v>1142</v>
      </c>
      <c r="AA660" t="s">
        <v>1143</v>
      </c>
      <c r="AB660" t="s">
        <v>77</v>
      </c>
      <c r="AC660" t="s">
        <v>78</v>
      </c>
      <c r="AD660" t="s">
        <v>1124</v>
      </c>
      <c r="AG660" t="s">
        <v>1144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 x14ac:dyDescent="0.3">
      <c r="A661" t="s">
        <v>1120</v>
      </c>
      <c r="B661">
        <v>112917</v>
      </c>
      <c r="C661">
        <v>1</v>
      </c>
      <c r="D661" t="s">
        <v>1147</v>
      </c>
      <c r="E661" t="s">
        <v>1148</v>
      </c>
      <c r="F661">
        <v>1090</v>
      </c>
      <c r="G661">
        <v>30.38</v>
      </c>
      <c r="H661">
        <v>100.45</v>
      </c>
      <c r="I661">
        <v>22.82</v>
      </c>
      <c r="J661">
        <v>75.459999999999994</v>
      </c>
      <c r="K661">
        <v>87</v>
      </c>
      <c r="T661">
        <v>3</v>
      </c>
      <c r="U661">
        <v>2</v>
      </c>
      <c r="V661" t="s">
        <v>83</v>
      </c>
      <c r="W661" t="s">
        <v>690</v>
      </c>
      <c r="X661">
        <v>29</v>
      </c>
      <c r="Y661">
        <v>22</v>
      </c>
      <c r="Z661" t="s">
        <v>1149</v>
      </c>
      <c r="AA661" t="s">
        <v>1150</v>
      </c>
      <c r="AB661" t="s">
        <v>77</v>
      </c>
      <c r="AC661" t="s">
        <v>78</v>
      </c>
      <c r="AD661" t="s">
        <v>1124</v>
      </c>
      <c r="AG661" t="s">
        <v>1151</v>
      </c>
      <c r="AH661">
        <v>0</v>
      </c>
      <c r="AI661">
        <v>219</v>
      </c>
      <c r="AJ661">
        <v>14</v>
      </c>
      <c r="AK661">
        <v>1254</v>
      </c>
      <c r="AL661">
        <v>1.1499999999999999</v>
      </c>
    </row>
    <row r="662" spans="1:38" x14ac:dyDescent="0.3">
      <c r="A662" t="s">
        <v>1120</v>
      </c>
      <c r="B662">
        <v>112917</v>
      </c>
      <c r="C662">
        <v>2</v>
      </c>
      <c r="D662" t="s">
        <v>1147</v>
      </c>
      <c r="E662" t="s">
        <v>1148</v>
      </c>
      <c r="F662">
        <v>1090</v>
      </c>
      <c r="G662">
        <v>30.63</v>
      </c>
      <c r="H662">
        <v>101.26</v>
      </c>
      <c r="I662">
        <v>22.98</v>
      </c>
      <c r="J662">
        <v>75.98</v>
      </c>
      <c r="K662">
        <v>259</v>
      </c>
      <c r="T662">
        <v>3</v>
      </c>
      <c r="U662">
        <v>2</v>
      </c>
      <c r="V662" t="s">
        <v>83</v>
      </c>
      <c r="W662" t="s">
        <v>1152</v>
      </c>
      <c r="X662">
        <v>29</v>
      </c>
      <c r="Y662">
        <v>22</v>
      </c>
      <c r="Z662" t="s">
        <v>1149</v>
      </c>
      <c r="AA662" t="s">
        <v>1150</v>
      </c>
      <c r="AB662" t="s">
        <v>77</v>
      </c>
      <c r="AC662" t="s">
        <v>78</v>
      </c>
      <c r="AD662" t="s">
        <v>1124</v>
      </c>
      <c r="AG662" t="s">
        <v>1151</v>
      </c>
      <c r="AH662">
        <v>0</v>
      </c>
      <c r="AI662">
        <v>219</v>
      </c>
      <c r="AJ662">
        <v>14</v>
      </c>
      <c r="AK662">
        <v>1254</v>
      </c>
      <c r="AL662">
        <v>1.1499999999999999</v>
      </c>
    </row>
    <row r="663" spans="1:38" x14ac:dyDescent="0.3">
      <c r="A663" t="s">
        <v>1120</v>
      </c>
      <c r="B663">
        <v>112917</v>
      </c>
      <c r="C663">
        <v>3</v>
      </c>
      <c r="D663" t="s">
        <v>1147</v>
      </c>
      <c r="E663" t="s">
        <v>1148</v>
      </c>
      <c r="F663">
        <v>1090</v>
      </c>
      <c r="G663">
        <v>34.17</v>
      </c>
      <c r="H663">
        <v>112.96</v>
      </c>
      <c r="I663">
        <v>25.6</v>
      </c>
      <c r="J663">
        <v>84.66</v>
      </c>
      <c r="K663">
        <v>744</v>
      </c>
      <c r="T663">
        <v>3</v>
      </c>
      <c r="U663">
        <v>2</v>
      </c>
      <c r="V663" t="s">
        <v>83</v>
      </c>
      <c r="W663">
        <v>112</v>
      </c>
      <c r="X663">
        <v>29</v>
      </c>
      <c r="Y663">
        <v>22</v>
      </c>
      <c r="Z663" t="s">
        <v>1149</v>
      </c>
      <c r="AA663" t="s">
        <v>1150</v>
      </c>
      <c r="AB663" t="s">
        <v>77</v>
      </c>
      <c r="AC663" t="s">
        <v>78</v>
      </c>
      <c r="AD663" t="s">
        <v>1124</v>
      </c>
      <c r="AG663" t="s">
        <v>1151</v>
      </c>
      <c r="AH663">
        <v>0</v>
      </c>
      <c r="AI663">
        <v>219</v>
      </c>
      <c r="AJ663">
        <v>14</v>
      </c>
      <c r="AK663">
        <v>1254</v>
      </c>
      <c r="AL663">
        <v>1.1499999999999999</v>
      </c>
    </row>
    <row r="664" spans="1:38" x14ac:dyDescent="0.3">
      <c r="A664" t="s">
        <v>1120</v>
      </c>
      <c r="B664">
        <v>141693</v>
      </c>
      <c r="C664">
        <v>1</v>
      </c>
      <c r="D664" t="s">
        <v>1153</v>
      </c>
      <c r="E664" t="s">
        <v>1154</v>
      </c>
      <c r="F664">
        <v>24</v>
      </c>
      <c r="G664">
        <v>23.1</v>
      </c>
      <c r="H664">
        <v>76.37</v>
      </c>
      <c r="I664">
        <v>17.489999999999998</v>
      </c>
      <c r="J664">
        <v>57.85</v>
      </c>
      <c r="K664">
        <v>6</v>
      </c>
      <c r="T664">
        <v>3</v>
      </c>
      <c r="U664">
        <v>2</v>
      </c>
      <c r="V664" t="s">
        <v>83</v>
      </c>
      <c r="W664" t="s">
        <v>1155</v>
      </c>
      <c r="X664">
        <v>5</v>
      </c>
      <c r="Y664">
        <v>5</v>
      </c>
      <c r="Z664" t="s">
        <v>1156</v>
      </c>
      <c r="AA664" t="s">
        <v>1157</v>
      </c>
      <c r="AB664" t="s">
        <v>77</v>
      </c>
      <c r="AC664" t="s">
        <v>78</v>
      </c>
      <c r="AD664" t="s">
        <v>1124</v>
      </c>
      <c r="AG664" t="s">
        <v>1158</v>
      </c>
      <c r="AH664">
        <v>0</v>
      </c>
      <c r="AI664">
        <v>273</v>
      </c>
      <c r="AJ664">
        <v>59</v>
      </c>
      <c r="AK664">
        <v>30</v>
      </c>
      <c r="AL664">
        <v>1.25</v>
      </c>
    </row>
    <row r="665" spans="1:38" x14ac:dyDescent="0.3">
      <c r="A665" t="s">
        <v>1120</v>
      </c>
      <c r="B665">
        <v>141693</v>
      </c>
      <c r="C665">
        <v>2</v>
      </c>
      <c r="D665" t="s">
        <v>1153</v>
      </c>
      <c r="E665" t="s">
        <v>1154</v>
      </c>
      <c r="F665">
        <v>24</v>
      </c>
      <c r="G665">
        <v>23.11</v>
      </c>
      <c r="H665">
        <v>76.41</v>
      </c>
      <c r="I665">
        <v>17.54</v>
      </c>
      <c r="J665">
        <v>58</v>
      </c>
      <c r="K665">
        <v>6</v>
      </c>
      <c r="T665">
        <v>3</v>
      </c>
      <c r="U665">
        <v>2</v>
      </c>
      <c r="V665" t="s">
        <v>83</v>
      </c>
      <c r="W665" t="s">
        <v>1159</v>
      </c>
      <c r="X665">
        <v>5</v>
      </c>
      <c r="Y665">
        <v>5</v>
      </c>
      <c r="Z665" t="s">
        <v>1156</v>
      </c>
      <c r="AA665" t="s">
        <v>1157</v>
      </c>
      <c r="AB665" t="s">
        <v>77</v>
      </c>
      <c r="AC665" t="s">
        <v>78</v>
      </c>
      <c r="AD665" t="s">
        <v>1124</v>
      </c>
      <c r="AG665" t="s">
        <v>1158</v>
      </c>
      <c r="AH665">
        <v>0</v>
      </c>
      <c r="AI665">
        <v>273</v>
      </c>
      <c r="AJ665">
        <v>59</v>
      </c>
      <c r="AK665">
        <v>30</v>
      </c>
      <c r="AL665">
        <v>1.25</v>
      </c>
    </row>
    <row r="666" spans="1:38" x14ac:dyDescent="0.3">
      <c r="A666" t="s">
        <v>1120</v>
      </c>
      <c r="B666">
        <v>141693</v>
      </c>
      <c r="C666">
        <v>3</v>
      </c>
      <c r="D666" t="s">
        <v>1153</v>
      </c>
      <c r="E666" t="s">
        <v>1154</v>
      </c>
      <c r="F666">
        <v>24</v>
      </c>
      <c r="G666">
        <v>23.17</v>
      </c>
      <c r="H666">
        <v>76.62</v>
      </c>
      <c r="I666">
        <v>17.600000000000001</v>
      </c>
      <c r="J666">
        <v>58.2</v>
      </c>
      <c r="K666">
        <v>6</v>
      </c>
      <c r="T666">
        <v>3</v>
      </c>
      <c r="U666">
        <v>2</v>
      </c>
      <c r="V666" t="s">
        <v>83</v>
      </c>
      <c r="W666" t="s">
        <v>979</v>
      </c>
      <c r="X666">
        <v>5</v>
      </c>
      <c r="Y666">
        <v>5</v>
      </c>
      <c r="Z666" t="s">
        <v>1156</v>
      </c>
      <c r="AA666" t="s">
        <v>1157</v>
      </c>
      <c r="AB666" t="s">
        <v>77</v>
      </c>
      <c r="AC666" t="s">
        <v>78</v>
      </c>
      <c r="AD666" t="s">
        <v>1124</v>
      </c>
      <c r="AG666" t="s">
        <v>1158</v>
      </c>
      <c r="AH666">
        <v>0</v>
      </c>
      <c r="AI666">
        <v>273</v>
      </c>
      <c r="AJ666">
        <v>59</v>
      </c>
      <c r="AK666">
        <v>30</v>
      </c>
      <c r="AL666">
        <v>1.25</v>
      </c>
    </row>
    <row r="667" spans="1:38" x14ac:dyDescent="0.3">
      <c r="A667" t="s">
        <v>1120</v>
      </c>
      <c r="B667">
        <v>141693</v>
      </c>
      <c r="C667">
        <v>4</v>
      </c>
      <c r="D667" t="s">
        <v>1153</v>
      </c>
      <c r="E667" t="s">
        <v>1154</v>
      </c>
      <c r="F667">
        <v>24</v>
      </c>
      <c r="G667">
        <v>23.18</v>
      </c>
      <c r="H667">
        <v>76.650000000000006</v>
      </c>
      <c r="I667">
        <v>17.62</v>
      </c>
      <c r="J667">
        <v>58.26</v>
      </c>
      <c r="K667">
        <v>6</v>
      </c>
      <c r="T667">
        <v>3</v>
      </c>
      <c r="U667">
        <v>2</v>
      </c>
      <c r="V667" t="s">
        <v>83</v>
      </c>
      <c r="W667" t="s">
        <v>978</v>
      </c>
      <c r="X667">
        <v>5</v>
      </c>
      <c r="Y667">
        <v>5</v>
      </c>
      <c r="Z667" t="s">
        <v>1156</v>
      </c>
      <c r="AA667" t="s">
        <v>1157</v>
      </c>
      <c r="AB667" t="s">
        <v>77</v>
      </c>
      <c r="AC667" t="s">
        <v>78</v>
      </c>
      <c r="AD667" t="s">
        <v>1124</v>
      </c>
      <c r="AG667" t="s">
        <v>1158</v>
      </c>
      <c r="AH667">
        <v>0</v>
      </c>
      <c r="AI667">
        <v>273</v>
      </c>
      <c r="AJ667">
        <v>59</v>
      </c>
      <c r="AK667">
        <v>30</v>
      </c>
      <c r="AL667">
        <v>1.25</v>
      </c>
    </row>
    <row r="668" spans="1:38" x14ac:dyDescent="0.3">
      <c r="A668" t="s">
        <v>1120</v>
      </c>
      <c r="B668">
        <v>1871</v>
      </c>
      <c r="C668">
        <v>1</v>
      </c>
      <c r="D668" t="s">
        <v>1160</v>
      </c>
      <c r="E668" t="s">
        <v>350</v>
      </c>
      <c r="F668">
        <v>438</v>
      </c>
      <c r="G668">
        <v>27.74</v>
      </c>
      <c r="H668">
        <v>91.71</v>
      </c>
      <c r="I668">
        <v>21.64</v>
      </c>
      <c r="J668">
        <v>71.55</v>
      </c>
      <c r="K668">
        <v>280</v>
      </c>
      <c r="T668">
        <v>3</v>
      </c>
      <c r="U668">
        <v>1</v>
      </c>
      <c r="V668" t="s">
        <v>83</v>
      </c>
      <c r="W668">
        <v>91</v>
      </c>
      <c r="X668">
        <v>20</v>
      </c>
      <c r="Y668">
        <v>16</v>
      </c>
      <c r="Z668" t="s">
        <v>1161</v>
      </c>
      <c r="AA668" t="s">
        <v>1162</v>
      </c>
      <c r="AB668" t="s">
        <v>77</v>
      </c>
      <c r="AC668" t="s">
        <v>78</v>
      </c>
      <c r="AD668" t="s">
        <v>1124</v>
      </c>
      <c r="AG668" t="s">
        <v>1163</v>
      </c>
      <c r="AH668">
        <v>0</v>
      </c>
      <c r="AI668">
        <v>249</v>
      </c>
      <c r="AJ668">
        <v>20</v>
      </c>
      <c r="AK668">
        <v>450</v>
      </c>
      <c r="AL668">
        <v>1.03</v>
      </c>
    </row>
    <row r="669" spans="1:38" x14ac:dyDescent="0.3">
      <c r="A669" t="s">
        <v>1120</v>
      </c>
      <c r="B669">
        <v>1871</v>
      </c>
      <c r="C669">
        <v>2</v>
      </c>
      <c r="D669" t="s">
        <v>1160</v>
      </c>
      <c r="E669" t="s">
        <v>350</v>
      </c>
      <c r="F669">
        <v>438</v>
      </c>
      <c r="G669">
        <v>31.8</v>
      </c>
      <c r="H669">
        <v>105.14</v>
      </c>
      <c r="I669">
        <v>25.68</v>
      </c>
      <c r="J669">
        <v>84.9</v>
      </c>
      <c r="K669">
        <v>158</v>
      </c>
      <c r="T669">
        <v>3</v>
      </c>
      <c r="U669">
        <v>2</v>
      </c>
      <c r="V669" t="s">
        <v>83</v>
      </c>
      <c r="W669">
        <v>105</v>
      </c>
      <c r="X669">
        <v>20</v>
      </c>
      <c r="Y669">
        <v>16</v>
      </c>
      <c r="Z669" t="s">
        <v>1161</v>
      </c>
      <c r="AA669" t="s">
        <v>1162</v>
      </c>
      <c r="AB669" t="s">
        <v>77</v>
      </c>
      <c r="AC669" t="s">
        <v>78</v>
      </c>
      <c r="AD669" t="s">
        <v>1124</v>
      </c>
      <c r="AG669" t="s">
        <v>1163</v>
      </c>
      <c r="AH669">
        <v>0</v>
      </c>
      <c r="AI669">
        <v>249</v>
      </c>
      <c r="AJ669">
        <v>20</v>
      </c>
      <c r="AK669">
        <v>450</v>
      </c>
      <c r="AL669">
        <v>1.03</v>
      </c>
    </row>
    <row r="670" spans="1:38" x14ac:dyDescent="0.3">
      <c r="A670" t="s">
        <v>1120</v>
      </c>
      <c r="B670">
        <v>1867</v>
      </c>
      <c r="C670">
        <v>1</v>
      </c>
      <c r="D670" t="s">
        <v>1164</v>
      </c>
      <c r="E670" t="s">
        <v>1165</v>
      </c>
      <c r="F670">
        <v>418</v>
      </c>
      <c r="G670">
        <v>23.93</v>
      </c>
      <c r="H670">
        <v>79.13</v>
      </c>
      <c r="I670">
        <v>18.13</v>
      </c>
      <c r="J670">
        <v>59.94</v>
      </c>
      <c r="K670">
        <v>228</v>
      </c>
      <c r="T670">
        <v>3</v>
      </c>
      <c r="U670">
        <v>1</v>
      </c>
      <c r="V670" t="s">
        <v>83</v>
      </c>
      <c r="W670">
        <v>79</v>
      </c>
      <c r="X670">
        <v>20</v>
      </c>
      <c r="Y670">
        <v>17</v>
      </c>
      <c r="Z670" t="s">
        <v>1166</v>
      </c>
      <c r="AA670" t="s">
        <v>1167</v>
      </c>
      <c r="AB670" t="s">
        <v>77</v>
      </c>
      <c r="AC670" t="s">
        <v>78</v>
      </c>
      <c r="AD670" t="s">
        <v>1124</v>
      </c>
      <c r="AG670" t="s">
        <v>1168</v>
      </c>
      <c r="AH670">
        <v>0</v>
      </c>
      <c r="AI670">
        <v>249</v>
      </c>
      <c r="AJ670">
        <v>19</v>
      </c>
      <c r="AK670">
        <v>340</v>
      </c>
      <c r="AL670">
        <v>0.81</v>
      </c>
    </row>
    <row r="671" spans="1:38" x14ac:dyDescent="0.3">
      <c r="A671" t="s">
        <v>1120</v>
      </c>
      <c r="B671">
        <v>1867</v>
      </c>
      <c r="C671">
        <v>2</v>
      </c>
      <c r="D671" t="s">
        <v>1164</v>
      </c>
      <c r="E671" t="s">
        <v>1165</v>
      </c>
      <c r="F671">
        <v>418</v>
      </c>
      <c r="G671">
        <v>30.04</v>
      </c>
      <c r="H671">
        <v>99.31</v>
      </c>
      <c r="I671">
        <v>23.86</v>
      </c>
      <c r="J671">
        <v>78.900000000000006</v>
      </c>
      <c r="K671">
        <v>190</v>
      </c>
      <c r="T671">
        <v>3</v>
      </c>
      <c r="U671">
        <v>2</v>
      </c>
      <c r="V671" t="s">
        <v>83</v>
      </c>
      <c r="W671">
        <v>99</v>
      </c>
      <c r="X671">
        <v>20</v>
      </c>
      <c r="Y671">
        <v>17</v>
      </c>
      <c r="Z671" t="s">
        <v>1166</v>
      </c>
      <c r="AA671" t="s">
        <v>1167</v>
      </c>
      <c r="AB671" t="s">
        <v>77</v>
      </c>
      <c r="AC671" t="s">
        <v>78</v>
      </c>
      <c r="AD671" t="s">
        <v>1124</v>
      </c>
      <c r="AG671" t="s">
        <v>1168</v>
      </c>
      <c r="AH671">
        <v>0</v>
      </c>
      <c r="AI671">
        <v>249</v>
      </c>
      <c r="AJ671">
        <v>19</v>
      </c>
      <c r="AK671">
        <v>340</v>
      </c>
      <c r="AL671">
        <v>0.81</v>
      </c>
    </row>
    <row r="672" spans="1:38" x14ac:dyDescent="0.3">
      <c r="A672" t="s">
        <v>1120</v>
      </c>
      <c r="B672">
        <v>115535</v>
      </c>
      <c r="C672">
        <v>1</v>
      </c>
      <c r="D672" t="s">
        <v>1169</v>
      </c>
      <c r="E672" t="s">
        <v>1170</v>
      </c>
      <c r="F672">
        <v>835</v>
      </c>
      <c r="G672">
        <v>30.24</v>
      </c>
      <c r="H672">
        <v>99.98</v>
      </c>
      <c r="I672">
        <v>22.66</v>
      </c>
      <c r="J672">
        <v>74.91</v>
      </c>
      <c r="K672">
        <v>429</v>
      </c>
      <c r="T672">
        <v>3</v>
      </c>
      <c r="U672">
        <v>2</v>
      </c>
      <c r="V672" t="s">
        <v>83</v>
      </c>
      <c r="W672" t="s">
        <v>1171</v>
      </c>
      <c r="X672">
        <v>29</v>
      </c>
      <c r="Y672">
        <v>17</v>
      </c>
      <c r="Z672" t="s">
        <v>1172</v>
      </c>
      <c r="AA672" t="s">
        <v>1173</v>
      </c>
      <c r="AB672" t="s">
        <v>77</v>
      </c>
      <c r="AC672" t="s">
        <v>78</v>
      </c>
      <c r="AD672" t="s">
        <v>1124</v>
      </c>
      <c r="AG672" t="s">
        <v>1174</v>
      </c>
      <c r="AH672">
        <v>0</v>
      </c>
      <c r="AI672">
        <v>213</v>
      </c>
      <c r="AJ672">
        <v>17</v>
      </c>
      <c r="AK672">
        <v>916</v>
      </c>
      <c r="AL672">
        <v>1.1000000000000001</v>
      </c>
    </row>
    <row r="673" spans="1:38" x14ac:dyDescent="0.3">
      <c r="A673" t="s">
        <v>1120</v>
      </c>
      <c r="B673">
        <v>115535</v>
      </c>
      <c r="C673">
        <v>2</v>
      </c>
      <c r="D673" t="s">
        <v>1169</v>
      </c>
      <c r="E673" t="s">
        <v>1170</v>
      </c>
      <c r="F673">
        <v>835</v>
      </c>
      <c r="G673">
        <v>34.380000000000003</v>
      </c>
      <c r="H673">
        <v>113.68</v>
      </c>
      <c r="I673">
        <v>25.48</v>
      </c>
      <c r="J673">
        <v>84.24</v>
      </c>
      <c r="K673">
        <v>166</v>
      </c>
      <c r="T673">
        <v>3</v>
      </c>
      <c r="U673">
        <v>2</v>
      </c>
      <c r="V673" t="s">
        <v>83</v>
      </c>
      <c r="W673" t="s">
        <v>314</v>
      </c>
      <c r="X673">
        <v>29</v>
      </c>
      <c r="Y673">
        <v>17</v>
      </c>
      <c r="Z673" t="s">
        <v>1172</v>
      </c>
      <c r="AA673" t="s">
        <v>1173</v>
      </c>
      <c r="AB673" t="s">
        <v>77</v>
      </c>
      <c r="AC673" t="s">
        <v>78</v>
      </c>
      <c r="AD673" t="s">
        <v>1124</v>
      </c>
      <c r="AG673" t="s">
        <v>1174</v>
      </c>
      <c r="AH673">
        <v>0</v>
      </c>
      <c r="AI673">
        <v>213</v>
      </c>
      <c r="AJ673">
        <v>17</v>
      </c>
      <c r="AK673">
        <v>916</v>
      </c>
      <c r="AL673">
        <v>1.1000000000000001</v>
      </c>
    </row>
    <row r="674" spans="1:38" x14ac:dyDescent="0.3">
      <c r="A674" t="s">
        <v>1120</v>
      </c>
      <c r="B674">
        <v>115535</v>
      </c>
      <c r="C674">
        <v>3</v>
      </c>
      <c r="D674" t="s">
        <v>1169</v>
      </c>
      <c r="E674" t="s">
        <v>1170</v>
      </c>
      <c r="F674">
        <v>835</v>
      </c>
      <c r="G674">
        <v>34.630000000000003</v>
      </c>
      <c r="H674">
        <v>114.49</v>
      </c>
      <c r="I674">
        <v>25.66</v>
      </c>
      <c r="J674">
        <v>84.84</v>
      </c>
      <c r="K674">
        <v>240</v>
      </c>
      <c r="T674">
        <v>3</v>
      </c>
      <c r="U674">
        <v>2</v>
      </c>
      <c r="V674" t="s">
        <v>83</v>
      </c>
      <c r="W674" t="s">
        <v>402</v>
      </c>
      <c r="X674">
        <v>29</v>
      </c>
      <c r="Y674">
        <v>17</v>
      </c>
      <c r="Z674" t="s">
        <v>1172</v>
      </c>
      <c r="AA674" t="s">
        <v>1173</v>
      </c>
      <c r="AB674" t="s">
        <v>77</v>
      </c>
      <c r="AC674" t="s">
        <v>78</v>
      </c>
      <c r="AD674" t="s">
        <v>1124</v>
      </c>
      <c r="AG674" t="s">
        <v>1174</v>
      </c>
      <c r="AH674">
        <v>0</v>
      </c>
      <c r="AI674">
        <v>213</v>
      </c>
      <c r="AJ674">
        <v>17</v>
      </c>
      <c r="AK674">
        <v>916</v>
      </c>
      <c r="AL674">
        <v>1.1000000000000001</v>
      </c>
    </row>
    <row r="675" spans="1:38" x14ac:dyDescent="0.3">
      <c r="A675" t="s">
        <v>1120</v>
      </c>
      <c r="B675">
        <v>16116</v>
      </c>
      <c r="C675">
        <v>1</v>
      </c>
      <c r="D675" t="s">
        <v>1175</v>
      </c>
      <c r="E675" t="s">
        <v>1176</v>
      </c>
      <c r="F675">
        <v>50</v>
      </c>
      <c r="G675">
        <v>18.73</v>
      </c>
      <c r="H675">
        <v>61.95</v>
      </c>
      <c r="I675">
        <v>14.03</v>
      </c>
      <c r="J675">
        <v>46.41</v>
      </c>
      <c r="K675">
        <v>30</v>
      </c>
      <c r="T675">
        <v>2</v>
      </c>
      <c r="U675">
        <v>1</v>
      </c>
      <c r="V675" t="s">
        <v>83</v>
      </c>
      <c r="W675">
        <v>61</v>
      </c>
      <c r="X675">
        <v>5</v>
      </c>
      <c r="Y675">
        <v>5</v>
      </c>
      <c r="Z675" t="s">
        <v>1177</v>
      </c>
      <c r="AA675" t="s">
        <v>1178</v>
      </c>
      <c r="AB675" t="s">
        <v>77</v>
      </c>
      <c r="AC675" t="s">
        <v>78</v>
      </c>
      <c r="AD675" t="s">
        <v>1124</v>
      </c>
      <c r="AG675" t="s">
        <v>1179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 x14ac:dyDescent="0.3">
      <c r="A676" t="s">
        <v>1120</v>
      </c>
      <c r="B676">
        <v>16116</v>
      </c>
      <c r="C676">
        <v>2</v>
      </c>
      <c r="D676" t="s">
        <v>1175</v>
      </c>
      <c r="E676" t="s">
        <v>1176</v>
      </c>
      <c r="F676">
        <v>50</v>
      </c>
      <c r="G676">
        <v>19.7</v>
      </c>
      <c r="H676">
        <v>65.14</v>
      </c>
      <c r="I676">
        <v>14.69</v>
      </c>
      <c r="J676">
        <v>48.57</v>
      </c>
      <c r="K676">
        <v>20</v>
      </c>
      <c r="T676">
        <v>3</v>
      </c>
      <c r="U676">
        <v>1</v>
      </c>
      <c r="V676" t="s">
        <v>83</v>
      </c>
      <c r="W676">
        <v>65</v>
      </c>
      <c r="X676">
        <v>5</v>
      </c>
      <c r="Y676">
        <v>5</v>
      </c>
      <c r="Z676" t="s">
        <v>1177</v>
      </c>
      <c r="AA676" t="s">
        <v>1178</v>
      </c>
      <c r="AB676" t="s">
        <v>77</v>
      </c>
      <c r="AC676" t="s">
        <v>78</v>
      </c>
      <c r="AD676" t="s">
        <v>1124</v>
      </c>
      <c r="AG676" t="s">
        <v>1179</v>
      </c>
      <c r="AH676">
        <v>0</v>
      </c>
      <c r="AI676">
        <v>0</v>
      </c>
      <c r="AJ676">
        <v>0</v>
      </c>
      <c r="AK676">
        <v>0</v>
      </c>
      <c r="AL676">
        <v>0</v>
      </c>
    </row>
    <row r="677" spans="1:38" x14ac:dyDescent="0.3">
      <c r="A677" t="s">
        <v>1120</v>
      </c>
      <c r="B677">
        <v>1864</v>
      </c>
      <c r="C677">
        <v>1</v>
      </c>
      <c r="D677" t="s">
        <v>419</v>
      </c>
      <c r="E677" t="s">
        <v>993</v>
      </c>
      <c r="F677">
        <v>120</v>
      </c>
      <c r="G677">
        <v>17.75</v>
      </c>
      <c r="H677">
        <v>58.7</v>
      </c>
      <c r="I677">
        <v>13</v>
      </c>
      <c r="J677">
        <v>42.99</v>
      </c>
      <c r="K677">
        <v>45</v>
      </c>
      <c r="T677">
        <v>2</v>
      </c>
      <c r="U677">
        <v>1</v>
      </c>
      <c r="V677" t="s">
        <v>83</v>
      </c>
      <c r="W677">
        <v>58</v>
      </c>
      <c r="X677">
        <v>6</v>
      </c>
      <c r="Y677">
        <v>5</v>
      </c>
      <c r="Z677" t="s">
        <v>1180</v>
      </c>
      <c r="AA677" t="s">
        <v>1181</v>
      </c>
      <c r="AB677" t="s">
        <v>77</v>
      </c>
      <c r="AC677" t="s">
        <v>78</v>
      </c>
      <c r="AD677" t="s">
        <v>1124</v>
      </c>
      <c r="AG677" t="s">
        <v>1182</v>
      </c>
      <c r="AH677">
        <v>0</v>
      </c>
      <c r="AI677">
        <v>156</v>
      </c>
      <c r="AJ677">
        <v>31</v>
      </c>
      <c r="AK677">
        <v>30</v>
      </c>
      <c r="AL677">
        <v>0.25</v>
      </c>
    </row>
    <row r="678" spans="1:38" x14ac:dyDescent="0.3">
      <c r="A678" t="s">
        <v>1120</v>
      </c>
      <c r="B678">
        <v>1864</v>
      </c>
      <c r="C678">
        <v>2</v>
      </c>
      <c r="D678" t="s">
        <v>419</v>
      </c>
      <c r="E678" t="s">
        <v>993</v>
      </c>
      <c r="F678">
        <v>120</v>
      </c>
      <c r="G678">
        <v>18.559999999999999</v>
      </c>
      <c r="H678">
        <v>61.37</v>
      </c>
      <c r="I678">
        <v>13.81</v>
      </c>
      <c r="J678">
        <v>45.66</v>
      </c>
      <c r="K678">
        <v>25</v>
      </c>
      <c r="T678">
        <v>2</v>
      </c>
      <c r="U678">
        <v>1</v>
      </c>
      <c r="V678" t="s">
        <v>83</v>
      </c>
      <c r="W678">
        <v>61</v>
      </c>
      <c r="X678">
        <v>6</v>
      </c>
      <c r="Y678">
        <v>5</v>
      </c>
      <c r="Z678" t="s">
        <v>1180</v>
      </c>
      <c r="AA678" t="s">
        <v>1181</v>
      </c>
      <c r="AB678" t="s">
        <v>77</v>
      </c>
      <c r="AC678" t="s">
        <v>78</v>
      </c>
      <c r="AD678" t="s">
        <v>1124</v>
      </c>
      <c r="AG678" t="s">
        <v>1182</v>
      </c>
      <c r="AH678">
        <v>0</v>
      </c>
      <c r="AI678">
        <v>156</v>
      </c>
      <c r="AJ678">
        <v>31</v>
      </c>
      <c r="AK678">
        <v>30</v>
      </c>
      <c r="AL678">
        <v>0.25</v>
      </c>
    </row>
    <row r="679" spans="1:38" x14ac:dyDescent="0.3">
      <c r="A679" t="s">
        <v>1120</v>
      </c>
      <c r="B679">
        <v>1864</v>
      </c>
      <c r="C679">
        <v>3</v>
      </c>
      <c r="D679" t="s">
        <v>419</v>
      </c>
      <c r="E679" t="s">
        <v>993</v>
      </c>
      <c r="F679">
        <v>120</v>
      </c>
      <c r="G679">
        <v>19.82</v>
      </c>
      <c r="H679">
        <v>65.55</v>
      </c>
      <c r="I679">
        <v>14.71</v>
      </c>
      <c r="J679">
        <v>48.63</v>
      </c>
      <c r="K679">
        <v>40</v>
      </c>
      <c r="T679">
        <v>2</v>
      </c>
      <c r="U679">
        <v>1</v>
      </c>
      <c r="V679" t="s">
        <v>83</v>
      </c>
      <c r="W679">
        <v>65</v>
      </c>
      <c r="X679">
        <v>6</v>
      </c>
      <c r="Y679">
        <v>5</v>
      </c>
      <c r="Z679" t="s">
        <v>1180</v>
      </c>
      <c r="AA679" t="s">
        <v>1181</v>
      </c>
      <c r="AB679" t="s">
        <v>77</v>
      </c>
      <c r="AC679" t="s">
        <v>78</v>
      </c>
      <c r="AD679" t="s">
        <v>1124</v>
      </c>
      <c r="AG679" t="s">
        <v>1182</v>
      </c>
      <c r="AH679">
        <v>0</v>
      </c>
      <c r="AI679">
        <v>156</v>
      </c>
      <c r="AJ679">
        <v>31</v>
      </c>
      <c r="AK679">
        <v>30</v>
      </c>
      <c r="AL679">
        <v>0.25</v>
      </c>
    </row>
    <row r="680" spans="1:38" x14ac:dyDescent="0.3">
      <c r="A680" t="s">
        <v>1120</v>
      </c>
      <c r="B680">
        <v>1864</v>
      </c>
      <c r="C680">
        <v>4</v>
      </c>
      <c r="D680" t="s">
        <v>419</v>
      </c>
      <c r="E680" t="s">
        <v>993</v>
      </c>
      <c r="F680">
        <v>120</v>
      </c>
      <c r="G680">
        <v>21.53</v>
      </c>
      <c r="H680">
        <v>71.19</v>
      </c>
      <c r="I680">
        <v>16.41</v>
      </c>
      <c r="J680">
        <v>54.27</v>
      </c>
      <c r="K680">
        <v>10</v>
      </c>
      <c r="T680">
        <v>2</v>
      </c>
      <c r="U680">
        <v>1</v>
      </c>
      <c r="V680" t="s">
        <v>83</v>
      </c>
      <c r="W680">
        <v>71</v>
      </c>
      <c r="X680">
        <v>6</v>
      </c>
      <c r="Y680">
        <v>5</v>
      </c>
      <c r="Z680" t="s">
        <v>1180</v>
      </c>
      <c r="AA680" t="s">
        <v>1181</v>
      </c>
      <c r="AB680" t="s">
        <v>77</v>
      </c>
      <c r="AC680" t="s">
        <v>78</v>
      </c>
      <c r="AD680" t="s">
        <v>1124</v>
      </c>
      <c r="AG680" t="s">
        <v>1182</v>
      </c>
      <c r="AH680">
        <v>0</v>
      </c>
      <c r="AI680">
        <v>156</v>
      </c>
      <c r="AJ680">
        <v>31</v>
      </c>
      <c r="AK680">
        <v>30</v>
      </c>
      <c r="AL680">
        <v>0.25</v>
      </c>
    </row>
    <row r="681" spans="1:38" x14ac:dyDescent="0.3">
      <c r="A681" t="s">
        <v>1120</v>
      </c>
      <c r="B681">
        <v>122403</v>
      </c>
      <c r="C681">
        <v>1</v>
      </c>
      <c r="D681" t="s">
        <v>1183</v>
      </c>
      <c r="E681" t="s">
        <v>282</v>
      </c>
      <c r="F681">
        <v>1719</v>
      </c>
      <c r="G681">
        <v>21.96</v>
      </c>
      <c r="H681">
        <v>72.61</v>
      </c>
      <c r="I681">
        <v>15.71</v>
      </c>
      <c r="J681">
        <v>51.94</v>
      </c>
      <c r="K681">
        <v>14</v>
      </c>
      <c r="T681">
        <v>2</v>
      </c>
      <c r="U681">
        <v>1</v>
      </c>
      <c r="V681" t="s">
        <v>83</v>
      </c>
      <c r="W681">
        <v>72</v>
      </c>
      <c r="X681">
        <v>29</v>
      </c>
      <c r="Y681">
        <v>16</v>
      </c>
      <c r="Z681" t="s">
        <v>1184</v>
      </c>
      <c r="AA681" t="s">
        <v>1185</v>
      </c>
      <c r="AB681" t="s">
        <v>77</v>
      </c>
      <c r="AC681" t="s">
        <v>78</v>
      </c>
      <c r="AD681" t="s">
        <v>1124</v>
      </c>
      <c r="AG681" t="s">
        <v>1186</v>
      </c>
      <c r="AH681">
        <v>0</v>
      </c>
      <c r="AI681">
        <v>218</v>
      </c>
      <c r="AJ681">
        <v>14</v>
      </c>
      <c r="AK681">
        <v>1891</v>
      </c>
      <c r="AL681">
        <v>1.1000000000000001</v>
      </c>
    </row>
    <row r="682" spans="1:38" x14ac:dyDescent="0.3">
      <c r="A682" t="s">
        <v>1120</v>
      </c>
      <c r="B682">
        <v>122403</v>
      </c>
      <c r="C682">
        <v>2</v>
      </c>
      <c r="D682" t="s">
        <v>1183</v>
      </c>
      <c r="E682" t="s">
        <v>282</v>
      </c>
      <c r="F682">
        <v>1719</v>
      </c>
      <c r="G682">
        <v>25.18</v>
      </c>
      <c r="H682">
        <v>83.26</v>
      </c>
      <c r="I682">
        <v>18.13</v>
      </c>
      <c r="J682">
        <v>59.96</v>
      </c>
      <c r="K682">
        <v>320</v>
      </c>
      <c r="T682">
        <v>3</v>
      </c>
      <c r="U682">
        <v>2</v>
      </c>
      <c r="V682" t="s">
        <v>83</v>
      </c>
      <c r="W682" t="s">
        <v>1187</v>
      </c>
      <c r="X682">
        <v>29</v>
      </c>
      <c r="Y682">
        <v>16</v>
      </c>
      <c r="Z682" t="s">
        <v>1184</v>
      </c>
      <c r="AA682" t="s">
        <v>1185</v>
      </c>
      <c r="AB682" t="s">
        <v>77</v>
      </c>
      <c r="AC682" t="s">
        <v>78</v>
      </c>
      <c r="AD682" t="s">
        <v>1124</v>
      </c>
      <c r="AG682" t="s">
        <v>1186</v>
      </c>
      <c r="AH682">
        <v>0</v>
      </c>
      <c r="AI682">
        <v>218</v>
      </c>
      <c r="AJ682">
        <v>14</v>
      </c>
      <c r="AK682">
        <v>1891</v>
      </c>
      <c r="AL682">
        <v>1.1000000000000001</v>
      </c>
    </row>
    <row r="683" spans="1:38" x14ac:dyDescent="0.3">
      <c r="A683" t="s">
        <v>1120</v>
      </c>
      <c r="B683">
        <v>122403</v>
      </c>
      <c r="C683">
        <v>3</v>
      </c>
      <c r="D683" t="s">
        <v>1183</v>
      </c>
      <c r="E683" t="s">
        <v>282</v>
      </c>
      <c r="F683">
        <v>1719</v>
      </c>
      <c r="G683">
        <v>25.34</v>
      </c>
      <c r="H683">
        <v>83.77</v>
      </c>
      <c r="I683">
        <v>18.12</v>
      </c>
      <c r="J683">
        <v>59.91</v>
      </c>
      <c r="K683">
        <v>130</v>
      </c>
      <c r="T683">
        <v>3</v>
      </c>
      <c r="U683">
        <v>2</v>
      </c>
      <c r="V683" t="s">
        <v>83</v>
      </c>
      <c r="W683" t="s">
        <v>399</v>
      </c>
      <c r="X683">
        <v>29</v>
      </c>
      <c r="Y683">
        <v>16</v>
      </c>
      <c r="Z683" t="s">
        <v>1184</v>
      </c>
      <c r="AA683" t="s">
        <v>1185</v>
      </c>
      <c r="AB683" t="s">
        <v>77</v>
      </c>
      <c r="AC683" t="s">
        <v>78</v>
      </c>
      <c r="AD683" t="s">
        <v>1124</v>
      </c>
      <c r="AG683" t="s">
        <v>1186</v>
      </c>
      <c r="AH683">
        <v>0</v>
      </c>
      <c r="AI683">
        <v>218</v>
      </c>
      <c r="AJ683">
        <v>14</v>
      </c>
      <c r="AK683">
        <v>1891</v>
      </c>
      <c r="AL683">
        <v>1.1000000000000001</v>
      </c>
    </row>
    <row r="684" spans="1:38" x14ac:dyDescent="0.3">
      <c r="A684" t="s">
        <v>1120</v>
      </c>
      <c r="B684">
        <v>122403</v>
      </c>
      <c r="C684">
        <v>4</v>
      </c>
      <c r="D684" t="s">
        <v>1183</v>
      </c>
      <c r="E684" t="s">
        <v>282</v>
      </c>
      <c r="F684">
        <v>1719</v>
      </c>
      <c r="G684">
        <v>25.14</v>
      </c>
      <c r="H684">
        <v>83.11</v>
      </c>
      <c r="I684">
        <v>18.13</v>
      </c>
      <c r="J684">
        <v>59.96</v>
      </c>
      <c r="K684">
        <v>27</v>
      </c>
      <c r="T684">
        <v>3</v>
      </c>
      <c r="U684">
        <v>2</v>
      </c>
      <c r="V684" t="s">
        <v>83</v>
      </c>
      <c r="W684" t="s">
        <v>1188</v>
      </c>
      <c r="X684">
        <v>29</v>
      </c>
      <c r="Y684">
        <v>16</v>
      </c>
      <c r="Z684" t="s">
        <v>1184</v>
      </c>
      <c r="AA684" t="s">
        <v>1185</v>
      </c>
      <c r="AB684" t="s">
        <v>77</v>
      </c>
      <c r="AC684" t="s">
        <v>78</v>
      </c>
      <c r="AD684" t="s">
        <v>1124</v>
      </c>
      <c r="AG684" t="s">
        <v>1186</v>
      </c>
      <c r="AH684">
        <v>0</v>
      </c>
      <c r="AI684">
        <v>218</v>
      </c>
      <c r="AJ684">
        <v>14</v>
      </c>
      <c r="AK684">
        <v>1891</v>
      </c>
      <c r="AL684">
        <v>1.1000000000000001</v>
      </c>
    </row>
    <row r="685" spans="1:38" x14ac:dyDescent="0.3">
      <c r="A685" t="s">
        <v>1120</v>
      </c>
      <c r="B685">
        <v>122403</v>
      </c>
      <c r="C685">
        <v>5</v>
      </c>
      <c r="D685" t="s">
        <v>1183</v>
      </c>
      <c r="E685" t="s">
        <v>282</v>
      </c>
      <c r="F685">
        <v>1719</v>
      </c>
      <c r="G685">
        <v>31.27</v>
      </c>
      <c r="H685">
        <v>103.4</v>
      </c>
      <c r="I685">
        <v>22.67</v>
      </c>
      <c r="J685">
        <v>74.95</v>
      </c>
      <c r="K685">
        <v>614</v>
      </c>
      <c r="T685">
        <v>3</v>
      </c>
      <c r="U685">
        <v>2</v>
      </c>
      <c r="V685" t="s">
        <v>83</v>
      </c>
      <c r="W685">
        <v>103</v>
      </c>
      <c r="X685">
        <v>29</v>
      </c>
      <c r="Y685">
        <v>16</v>
      </c>
      <c r="Z685" t="s">
        <v>1184</v>
      </c>
      <c r="AA685" t="s">
        <v>1185</v>
      </c>
      <c r="AB685" t="s">
        <v>77</v>
      </c>
      <c r="AC685" t="s">
        <v>78</v>
      </c>
      <c r="AD685" t="s">
        <v>1124</v>
      </c>
      <c r="AG685" t="s">
        <v>1186</v>
      </c>
      <c r="AH685">
        <v>0</v>
      </c>
      <c r="AI685">
        <v>218</v>
      </c>
      <c r="AJ685">
        <v>14</v>
      </c>
      <c r="AK685">
        <v>1891</v>
      </c>
      <c r="AL685">
        <v>1.1000000000000001</v>
      </c>
    </row>
    <row r="686" spans="1:38" x14ac:dyDescent="0.3">
      <c r="A686" t="s">
        <v>1120</v>
      </c>
      <c r="B686">
        <v>122403</v>
      </c>
      <c r="C686">
        <v>6</v>
      </c>
      <c r="D686" t="s">
        <v>1183</v>
      </c>
      <c r="E686" t="s">
        <v>282</v>
      </c>
      <c r="F686">
        <v>1719</v>
      </c>
      <c r="G686">
        <v>35.29</v>
      </c>
      <c r="H686">
        <v>116.68</v>
      </c>
      <c r="I686">
        <v>25.69</v>
      </c>
      <c r="J686">
        <v>84.95</v>
      </c>
      <c r="K686">
        <v>498</v>
      </c>
      <c r="T686">
        <v>3</v>
      </c>
      <c r="U686">
        <v>2</v>
      </c>
      <c r="V686" t="s">
        <v>83</v>
      </c>
      <c r="W686" t="s">
        <v>714</v>
      </c>
      <c r="X686">
        <v>29</v>
      </c>
      <c r="Y686">
        <v>16</v>
      </c>
      <c r="Z686" t="s">
        <v>1184</v>
      </c>
      <c r="AA686" t="s">
        <v>1185</v>
      </c>
      <c r="AB686" t="s">
        <v>77</v>
      </c>
      <c r="AC686" t="s">
        <v>78</v>
      </c>
      <c r="AD686" t="s">
        <v>1124</v>
      </c>
      <c r="AG686" t="s">
        <v>1186</v>
      </c>
      <c r="AH686">
        <v>0</v>
      </c>
      <c r="AI686">
        <v>218</v>
      </c>
      <c r="AJ686">
        <v>14</v>
      </c>
      <c r="AK686">
        <v>1891</v>
      </c>
      <c r="AL686">
        <v>1.1000000000000001</v>
      </c>
    </row>
    <row r="687" spans="1:38" x14ac:dyDescent="0.3">
      <c r="A687" t="s">
        <v>1120</v>
      </c>
      <c r="B687">
        <v>122403</v>
      </c>
      <c r="C687">
        <v>7</v>
      </c>
      <c r="D687" t="s">
        <v>1183</v>
      </c>
      <c r="E687" t="s">
        <v>282</v>
      </c>
      <c r="F687">
        <v>1719</v>
      </c>
      <c r="G687">
        <v>35.31</v>
      </c>
      <c r="H687">
        <v>116.73</v>
      </c>
      <c r="I687">
        <v>25.68</v>
      </c>
      <c r="J687">
        <v>84.92</v>
      </c>
      <c r="K687">
        <v>116</v>
      </c>
      <c r="T687">
        <v>3</v>
      </c>
      <c r="U687">
        <v>2</v>
      </c>
      <c r="V687" t="s">
        <v>83</v>
      </c>
      <c r="W687" t="s">
        <v>403</v>
      </c>
      <c r="X687">
        <v>29</v>
      </c>
      <c r="Y687">
        <v>16</v>
      </c>
      <c r="Z687" t="s">
        <v>1184</v>
      </c>
      <c r="AA687" t="s">
        <v>1185</v>
      </c>
      <c r="AB687" t="s">
        <v>77</v>
      </c>
      <c r="AC687" t="s">
        <v>78</v>
      </c>
      <c r="AD687" t="s">
        <v>1124</v>
      </c>
      <c r="AG687" t="s">
        <v>1186</v>
      </c>
      <c r="AH687">
        <v>0</v>
      </c>
      <c r="AI687">
        <v>218</v>
      </c>
      <c r="AJ687">
        <v>14</v>
      </c>
      <c r="AK687">
        <v>1891</v>
      </c>
      <c r="AL687">
        <v>1.1000000000000001</v>
      </c>
    </row>
    <row r="688" spans="1:38" x14ac:dyDescent="0.3">
      <c r="A688" t="s">
        <v>1120</v>
      </c>
      <c r="B688">
        <v>113169</v>
      </c>
      <c r="C688">
        <v>1</v>
      </c>
      <c r="D688" t="s">
        <v>1189</v>
      </c>
      <c r="E688" t="s">
        <v>1190</v>
      </c>
      <c r="F688">
        <v>1025</v>
      </c>
      <c r="G688">
        <v>21.56</v>
      </c>
      <c r="H688">
        <v>71.290000000000006</v>
      </c>
      <c r="I688">
        <v>15.71</v>
      </c>
      <c r="J688">
        <v>51.96</v>
      </c>
      <c r="K688">
        <v>409</v>
      </c>
      <c r="T688">
        <v>2</v>
      </c>
      <c r="U688">
        <v>1</v>
      </c>
      <c r="V688" t="s">
        <v>83</v>
      </c>
      <c r="W688" t="s">
        <v>297</v>
      </c>
      <c r="X688">
        <v>20</v>
      </c>
      <c r="Y688">
        <v>13</v>
      </c>
      <c r="Z688" t="s">
        <v>1191</v>
      </c>
      <c r="AA688" t="s">
        <v>1192</v>
      </c>
      <c r="AB688" t="s">
        <v>77</v>
      </c>
      <c r="AC688" t="s">
        <v>78</v>
      </c>
      <c r="AD688" t="s">
        <v>1124</v>
      </c>
      <c r="AG688" t="s">
        <v>1193</v>
      </c>
      <c r="AH688">
        <v>0</v>
      </c>
      <c r="AI688">
        <v>219</v>
      </c>
      <c r="AJ688">
        <v>19</v>
      </c>
      <c r="AK688">
        <v>1080</v>
      </c>
      <c r="AL688">
        <v>1.05</v>
      </c>
    </row>
    <row r="689" spans="1:38" x14ac:dyDescent="0.3">
      <c r="A689" t="s">
        <v>1120</v>
      </c>
      <c r="B689">
        <v>113169</v>
      </c>
      <c r="C689">
        <v>2</v>
      </c>
      <c r="D689" t="s">
        <v>1189</v>
      </c>
      <c r="E689" t="s">
        <v>1190</v>
      </c>
      <c r="F689">
        <v>1025</v>
      </c>
      <c r="G689">
        <v>21.55</v>
      </c>
      <c r="H689">
        <v>71.260000000000005</v>
      </c>
      <c r="I689">
        <v>15.71</v>
      </c>
      <c r="J689">
        <v>51.94</v>
      </c>
      <c r="K689">
        <v>56</v>
      </c>
      <c r="T689">
        <v>2</v>
      </c>
      <c r="U689">
        <v>1</v>
      </c>
      <c r="V689" t="s">
        <v>83</v>
      </c>
      <c r="W689" t="s">
        <v>301</v>
      </c>
      <c r="X689">
        <v>20</v>
      </c>
      <c r="Y689">
        <v>13</v>
      </c>
      <c r="Z689" t="s">
        <v>1191</v>
      </c>
      <c r="AA689" t="s">
        <v>1192</v>
      </c>
      <c r="AB689" t="s">
        <v>77</v>
      </c>
      <c r="AC689" t="s">
        <v>78</v>
      </c>
      <c r="AD689" t="s">
        <v>1124</v>
      </c>
      <c r="AG689" t="s">
        <v>1193</v>
      </c>
      <c r="AH689">
        <v>0</v>
      </c>
      <c r="AI689">
        <v>219</v>
      </c>
      <c r="AJ689">
        <v>19</v>
      </c>
      <c r="AK689">
        <v>1080</v>
      </c>
      <c r="AL689">
        <v>1.05</v>
      </c>
    </row>
    <row r="690" spans="1:38" x14ac:dyDescent="0.3">
      <c r="A690" t="s">
        <v>1120</v>
      </c>
      <c r="B690">
        <v>113169</v>
      </c>
      <c r="C690">
        <v>3</v>
      </c>
      <c r="D690" t="s">
        <v>1189</v>
      </c>
      <c r="E690" t="s">
        <v>1190</v>
      </c>
      <c r="F690">
        <v>1025</v>
      </c>
      <c r="G690">
        <v>31.11</v>
      </c>
      <c r="H690">
        <v>102.86</v>
      </c>
      <c r="I690">
        <v>22.67</v>
      </c>
      <c r="J690">
        <v>74.97</v>
      </c>
      <c r="K690">
        <v>200</v>
      </c>
      <c r="T690">
        <v>3</v>
      </c>
      <c r="U690">
        <v>2</v>
      </c>
      <c r="V690" t="s">
        <v>83</v>
      </c>
      <c r="W690" t="s">
        <v>452</v>
      </c>
      <c r="X690">
        <v>20</v>
      </c>
      <c r="Y690">
        <v>13</v>
      </c>
      <c r="Z690" t="s">
        <v>1191</v>
      </c>
      <c r="AA690" t="s">
        <v>1192</v>
      </c>
      <c r="AB690" t="s">
        <v>77</v>
      </c>
      <c r="AC690" t="s">
        <v>78</v>
      </c>
      <c r="AD690" t="s">
        <v>1124</v>
      </c>
      <c r="AG690" t="s">
        <v>1193</v>
      </c>
      <c r="AH690">
        <v>0</v>
      </c>
      <c r="AI690">
        <v>219</v>
      </c>
      <c r="AJ690">
        <v>19</v>
      </c>
      <c r="AK690">
        <v>1080</v>
      </c>
      <c r="AL690">
        <v>1.05</v>
      </c>
    </row>
    <row r="691" spans="1:38" x14ac:dyDescent="0.3">
      <c r="A691" t="s">
        <v>1120</v>
      </c>
      <c r="B691">
        <v>113169</v>
      </c>
      <c r="C691">
        <v>4</v>
      </c>
      <c r="D691" t="s">
        <v>1189</v>
      </c>
      <c r="E691" t="s">
        <v>1190</v>
      </c>
      <c r="F691">
        <v>1025</v>
      </c>
      <c r="G691">
        <v>35.08</v>
      </c>
      <c r="H691">
        <v>115.99</v>
      </c>
      <c r="I691">
        <v>25.57</v>
      </c>
      <c r="J691">
        <v>84.54</v>
      </c>
      <c r="K691">
        <v>80</v>
      </c>
      <c r="T691">
        <v>3</v>
      </c>
      <c r="U691">
        <v>2</v>
      </c>
      <c r="V691" t="s">
        <v>83</v>
      </c>
      <c r="W691" t="s">
        <v>1194</v>
      </c>
      <c r="X691">
        <v>20</v>
      </c>
      <c r="Y691">
        <v>13</v>
      </c>
      <c r="Z691" t="s">
        <v>1191</v>
      </c>
      <c r="AA691" t="s">
        <v>1192</v>
      </c>
      <c r="AB691" t="s">
        <v>77</v>
      </c>
      <c r="AC691" t="s">
        <v>78</v>
      </c>
      <c r="AD691" t="s">
        <v>1124</v>
      </c>
      <c r="AG691" t="s">
        <v>1193</v>
      </c>
      <c r="AH691">
        <v>0</v>
      </c>
      <c r="AI691">
        <v>219</v>
      </c>
      <c r="AJ691">
        <v>19</v>
      </c>
      <c r="AK691">
        <v>1080</v>
      </c>
      <c r="AL691">
        <v>1.05</v>
      </c>
    </row>
    <row r="692" spans="1:38" x14ac:dyDescent="0.3">
      <c r="A692" t="s">
        <v>1120</v>
      </c>
      <c r="B692">
        <v>113169</v>
      </c>
      <c r="C692">
        <v>5</v>
      </c>
      <c r="D692" t="s">
        <v>1189</v>
      </c>
      <c r="E692" t="s">
        <v>1190</v>
      </c>
      <c r="F692">
        <v>1025</v>
      </c>
      <c r="G692">
        <v>35.22</v>
      </c>
      <c r="H692">
        <v>116.46</v>
      </c>
      <c r="I692">
        <v>25.67</v>
      </c>
      <c r="J692">
        <v>84.88</v>
      </c>
      <c r="K692">
        <v>280</v>
      </c>
      <c r="T692">
        <v>3</v>
      </c>
      <c r="U692">
        <v>2</v>
      </c>
      <c r="V692" t="s">
        <v>83</v>
      </c>
      <c r="W692" t="s">
        <v>714</v>
      </c>
      <c r="X692">
        <v>20</v>
      </c>
      <c r="Y692">
        <v>13</v>
      </c>
      <c r="Z692" t="s">
        <v>1191</v>
      </c>
      <c r="AA692" t="s">
        <v>1192</v>
      </c>
      <c r="AB692" t="s">
        <v>77</v>
      </c>
      <c r="AC692" t="s">
        <v>78</v>
      </c>
      <c r="AD692" t="s">
        <v>1124</v>
      </c>
      <c r="AG692" t="s">
        <v>1193</v>
      </c>
      <c r="AH692">
        <v>0</v>
      </c>
      <c r="AI692">
        <v>219</v>
      </c>
      <c r="AJ692">
        <v>19</v>
      </c>
      <c r="AK692">
        <v>1080</v>
      </c>
      <c r="AL692">
        <v>1.05</v>
      </c>
    </row>
    <row r="693" spans="1:38" x14ac:dyDescent="0.3">
      <c r="A693" t="s">
        <v>1120</v>
      </c>
      <c r="B693">
        <v>1874</v>
      </c>
      <c r="C693">
        <v>1</v>
      </c>
      <c r="D693" t="s">
        <v>992</v>
      </c>
      <c r="E693" t="s">
        <v>583</v>
      </c>
      <c r="F693">
        <v>115</v>
      </c>
      <c r="G693">
        <v>18.32</v>
      </c>
      <c r="H693">
        <v>60.59</v>
      </c>
      <c r="I693">
        <v>13.53</v>
      </c>
      <c r="J693">
        <v>44.73</v>
      </c>
      <c r="K693">
        <v>110</v>
      </c>
      <c r="T693">
        <v>2</v>
      </c>
      <c r="U693">
        <v>1</v>
      </c>
      <c r="V693" t="s">
        <v>83</v>
      </c>
      <c r="W693">
        <v>60</v>
      </c>
      <c r="X693">
        <v>5</v>
      </c>
      <c r="Y693">
        <v>5</v>
      </c>
      <c r="Z693" t="s">
        <v>1195</v>
      </c>
      <c r="AA693" t="s">
        <v>1196</v>
      </c>
      <c r="AB693" t="s">
        <v>77</v>
      </c>
      <c r="AC693" t="s">
        <v>78</v>
      </c>
      <c r="AD693" t="s">
        <v>1124</v>
      </c>
      <c r="AG693" t="s">
        <v>1197</v>
      </c>
      <c r="AH693">
        <v>0</v>
      </c>
      <c r="AI693">
        <v>114</v>
      </c>
      <c r="AJ693">
        <v>25</v>
      </c>
      <c r="AK693">
        <v>0</v>
      </c>
      <c r="AL693">
        <v>0</v>
      </c>
    </row>
    <row r="694" spans="1:38" x14ac:dyDescent="0.3">
      <c r="A694" t="s">
        <v>1120</v>
      </c>
      <c r="B694">
        <v>1874</v>
      </c>
      <c r="C694">
        <v>2</v>
      </c>
      <c r="D694" t="s">
        <v>992</v>
      </c>
      <c r="E694" t="s">
        <v>583</v>
      </c>
      <c r="F694">
        <v>115</v>
      </c>
      <c r="G694">
        <v>23.65</v>
      </c>
      <c r="H694">
        <v>78.19</v>
      </c>
      <c r="I694">
        <v>16.28</v>
      </c>
      <c r="J694">
        <v>53.82</v>
      </c>
      <c r="K694">
        <v>5</v>
      </c>
      <c r="T694">
        <v>3</v>
      </c>
      <c r="U694">
        <v>1</v>
      </c>
      <c r="V694" t="s">
        <v>83</v>
      </c>
      <c r="W694">
        <v>78</v>
      </c>
      <c r="X694">
        <v>5</v>
      </c>
      <c r="Y694">
        <v>5</v>
      </c>
      <c r="Z694" t="s">
        <v>1195</v>
      </c>
      <c r="AA694" t="s">
        <v>1196</v>
      </c>
      <c r="AB694" t="s">
        <v>77</v>
      </c>
      <c r="AC694" t="s">
        <v>78</v>
      </c>
      <c r="AD694" t="s">
        <v>1124</v>
      </c>
      <c r="AG694" t="s">
        <v>1197</v>
      </c>
      <c r="AH694">
        <v>0</v>
      </c>
      <c r="AI694">
        <v>114</v>
      </c>
      <c r="AJ694">
        <v>25</v>
      </c>
      <c r="AK694">
        <v>0</v>
      </c>
      <c r="AL694">
        <v>0</v>
      </c>
    </row>
    <row r="695" spans="1:38" x14ac:dyDescent="0.3">
      <c r="A695" t="s">
        <v>1120</v>
      </c>
      <c r="B695">
        <v>4005</v>
      </c>
      <c r="C695">
        <v>1</v>
      </c>
      <c r="D695" t="s">
        <v>1021</v>
      </c>
      <c r="E695" t="s">
        <v>856</v>
      </c>
      <c r="F695">
        <v>160</v>
      </c>
      <c r="G695">
        <v>19.52</v>
      </c>
      <c r="H695">
        <v>64.55</v>
      </c>
      <c r="I695">
        <v>14.88</v>
      </c>
      <c r="J695">
        <v>49.22</v>
      </c>
      <c r="K695">
        <v>110</v>
      </c>
      <c r="T695">
        <v>3</v>
      </c>
      <c r="U695">
        <v>1</v>
      </c>
      <c r="V695" t="s">
        <v>83</v>
      </c>
      <c r="W695">
        <v>64</v>
      </c>
      <c r="X695">
        <v>5</v>
      </c>
      <c r="Y695">
        <v>5</v>
      </c>
      <c r="Z695" t="s">
        <v>1198</v>
      </c>
      <c r="AA695" t="s">
        <v>1199</v>
      </c>
      <c r="AB695" t="s">
        <v>77</v>
      </c>
      <c r="AC695" t="s">
        <v>78</v>
      </c>
      <c r="AD695" t="s">
        <v>1124</v>
      </c>
      <c r="AG695" t="s">
        <v>1200</v>
      </c>
      <c r="AH695">
        <v>0</v>
      </c>
      <c r="AI695">
        <v>172</v>
      </c>
      <c r="AJ695">
        <v>34</v>
      </c>
      <c r="AK695">
        <v>0</v>
      </c>
      <c r="AL695">
        <v>0</v>
      </c>
    </row>
    <row r="696" spans="1:38" x14ac:dyDescent="0.3">
      <c r="A696" t="s">
        <v>1120</v>
      </c>
      <c r="B696">
        <v>4005</v>
      </c>
      <c r="C696">
        <v>2</v>
      </c>
      <c r="D696" t="s">
        <v>1021</v>
      </c>
      <c r="E696" t="s">
        <v>856</v>
      </c>
      <c r="F696">
        <v>160</v>
      </c>
      <c r="G696">
        <v>20.62</v>
      </c>
      <c r="H696">
        <v>68.17</v>
      </c>
      <c r="I696">
        <v>15.43</v>
      </c>
      <c r="J696">
        <v>51.02</v>
      </c>
      <c r="K696">
        <v>45</v>
      </c>
      <c r="T696">
        <v>3</v>
      </c>
      <c r="U696">
        <v>1</v>
      </c>
      <c r="V696" t="s">
        <v>83</v>
      </c>
      <c r="W696">
        <v>68</v>
      </c>
      <c r="X696">
        <v>5</v>
      </c>
      <c r="Y696">
        <v>5</v>
      </c>
      <c r="Z696" t="s">
        <v>1198</v>
      </c>
      <c r="AA696" t="s">
        <v>1199</v>
      </c>
      <c r="AB696" t="s">
        <v>77</v>
      </c>
      <c r="AC696" t="s">
        <v>78</v>
      </c>
      <c r="AD696" t="s">
        <v>1124</v>
      </c>
      <c r="AG696" t="s">
        <v>1200</v>
      </c>
      <c r="AH696">
        <v>0</v>
      </c>
      <c r="AI696">
        <v>172</v>
      </c>
      <c r="AJ696">
        <v>34</v>
      </c>
      <c r="AK696">
        <v>0</v>
      </c>
      <c r="AL696">
        <v>0</v>
      </c>
    </row>
    <row r="697" spans="1:38" x14ac:dyDescent="0.3">
      <c r="A697" t="s">
        <v>1120</v>
      </c>
      <c r="B697">
        <v>4005</v>
      </c>
      <c r="C697">
        <v>3</v>
      </c>
      <c r="D697" t="s">
        <v>1021</v>
      </c>
      <c r="E697" t="s">
        <v>856</v>
      </c>
      <c r="F697">
        <v>160</v>
      </c>
      <c r="G697">
        <v>29.26</v>
      </c>
      <c r="H697">
        <v>96.73</v>
      </c>
      <c r="I697">
        <v>22.68</v>
      </c>
      <c r="J697">
        <v>75</v>
      </c>
      <c r="K697">
        <v>5</v>
      </c>
      <c r="T697">
        <v>3</v>
      </c>
      <c r="U697">
        <v>1</v>
      </c>
      <c r="V697" t="s">
        <v>83</v>
      </c>
      <c r="W697">
        <v>96</v>
      </c>
      <c r="X697">
        <v>5</v>
      </c>
      <c r="Y697">
        <v>5</v>
      </c>
      <c r="Z697" t="s">
        <v>1198</v>
      </c>
      <c r="AA697" t="s">
        <v>1199</v>
      </c>
      <c r="AB697" t="s">
        <v>77</v>
      </c>
      <c r="AC697" t="s">
        <v>78</v>
      </c>
      <c r="AD697" t="s">
        <v>1124</v>
      </c>
      <c r="AG697" t="s">
        <v>1200</v>
      </c>
      <c r="AH697">
        <v>0</v>
      </c>
      <c r="AI697">
        <v>172</v>
      </c>
      <c r="AJ697">
        <v>34</v>
      </c>
      <c r="AK697">
        <v>0</v>
      </c>
      <c r="AL697">
        <v>0</v>
      </c>
    </row>
    <row r="698" spans="1:38" x14ac:dyDescent="0.3">
      <c r="A698" t="s">
        <v>1120</v>
      </c>
      <c r="B698">
        <v>100862</v>
      </c>
      <c r="C698">
        <v>1</v>
      </c>
      <c r="D698" t="s">
        <v>1201</v>
      </c>
      <c r="E698" t="s">
        <v>1202</v>
      </c>
      <c r="F698">
        <v>134</v>
      </c>
      <c r="G698">
        <v>23.12</v>
      </c>
      <c r="H698">
        <v>76.430000000000007</v>
      </c>
      <c r="I698">
        <v>17.23</v>
      </c>
      <c r="J698">
        <v>56.96</v>
      </c>
      <c r="K698">
        <v>90</v>
      </c>
      <c r="T698">
        <v>3</v>
      </c>
      <c r="U698">
        <v>2</v>
      </c>
      <c r="V698" t="s">
        <v>83</v>
      </c>
      <c r="W698" t="s">
        <v>1155</v>
      </c>
      <c r="X698">
        <v>15</v>
      </c>
      <c r="Y698">
        <v>14</v>
      </c>
      <c r="Z698" t="s">
        <v>1203</v>
      </c>
      <c r="AA698" t="s">
        <v>1204</v>
      </c>
      <c r="AB698" t="s">
        <v>77</v>
      </c>
      <c r="AC698" t="s">
        <v>78</v>
      </c>
      <c r="AD698" t="s">
        <v>1124</v>
      </c>
      <c r="AG698" t="s">
        <v>1205</v>
      </c>
      <c r="AH698">
        <v>0</v>
      </c>
      <c r="AI698">
        <v>274</v>
      </c>
      <c r="AJ698">
        <v>28</v>
      </c>
      <c r="AK698">
        <v>140</v>
      </c>
      <c r="AL698">
        <v>1.04</v>
      </c>
    </row>
    <row r="699" spans="1:38" x14ac:dyDescent="0.3">
      <c r="A699" t="s">
        <v>1120</v>
      </c>
      <c r="B699">
        <v>100862</v>
      </c>
      <c r="C699">
        <v>2</v>
      </c>
      <c r="D699" t="s">
        <v>1201</v>
      </c>
      <c r="E699" t="s">
        <v>1202</v>
      </c>
      <c r="F699">
        <v>134</v>
      </c>
      <c r="G699">
        <v>23.26</v>
      </c>
      <c r="H699">
        <v>76.92</v>
      </c>
      <c r="I699">
        <v>17.23</v>
      </c>
      <c r="J699">
        <v>56.96</v>
      </c>
      <c r="K699">
        <v>29</v>
      </c>
      <c r="T699">
        <v>3</v>
      </c>
      <c r="U699">
        <v>2</v>
      </c>
      <c r="V699" t="s">
        <v>83</v>
      </c>
      <c r="W699" t="s">
        <v>978</v>
      </c>
      <c r="X699">
        <v>15</v>
      </c>
      <c r="Y699">
        <v>14</v>
      </c>
      <c r="Z699" t="s">
        <v>1203</v>
      </c>
      <c r="AA699" t="s">
        <v>1204</v>
      </c>
      <c r="AB699" t="s">
        <v>77</v>
      </c>
      <c r="AC699" t="s">
        <v>78</v>
      </c>
      <c r="AD699" t="s">
        <v>1124</v>
      </c>
      <c r="AG699" t="s">
        <v>1205</v>
      </c>
      <c r="AH699">
        <v>0</v>
      </c>
      <c r="AI699">
        <v>274</v>
      </c>
      <c r="AJ699">
        <v>28</v>
      </c>
      <c r="AK699">
        <v>140</v>
      </c>
      <c r="AL699">
        <v>1.04</v>
      </c>
    </row>
    <row r="700" spans="1:38" x14ac:dyDescent="0.3">
      <c r="A700" t="s">
        <v>1120</v>
      </c>
      <c r="B700">
        <v>100862</v>
      </c>
      <c r="C700">
        <v>3</v>
      </c>
      <c r="D700" t="s">
        <v>1201</v>
      </c>
      <c r="E700" t="s">
        <v>1202</v>
      </c>
      <c r="F700">
        <v>134</v>
      </c>
      <c r="G700">
        <v>27.12</v>
      </c>
      <c r="H700">
        <v>89.67</v>
      </c>
      <c r="I700">
        <v>17.23</v>
      </c>
      <c r="J700">
        <v>56.96</v>
      </c>
      <c r="K700">
        <v>15</v>
      </c>
      <c r="T700">
        <v>3</v>
      </c>
      <c r="U700">
        <v>2</v>
      </c>
      <c r="V700" t="s">
        <v>83</v>
      </c>
      <c r="W700" t="s">
        <v>1206</v>
      </c>
      <c r="X700">
        <v>15</v>
      </c>
      <c r="Y700">
        <v>14</v>
      </c>
      <c r="Z700" t="s">
        <v>1203</v>
      </c>
      <c r="AA700" t="s">
        <v>1204</v>
      </c>
      <c r="AB700" t="s">
        <v>77</v>
      </c>
      <c r="AC700" t="s">
        <v>78</v>
      </c>
      <c r="AD700" t="s">
        <v>1124</v>
      </c>
      <c r="AG700" t="s">
        <v>1205</v>
      </c>
      <c r="AH700">
        <v>0</v>
      </c>
      <c r="AI700">
        <v>274</v>
      </c>
      <c r="AJ700">
        <v>28</v>
      </c>
      <c r="AK700">
        <v>140</v>
      </c>
      <c r="AL700">
        <v>1.04</v>
      </c>
    </row>
    <row r="701" spans="1:38" x14ac:dyDescent="0.3">
      <c r="A701" t="s">
        <v>1120</v>
      </c>
      <c r="B701">
        <v>8807</v>
      </c>
      <c r="C701">
        <v>1</v>
      </c>
      <c r="D701" t="s">
        <v>1207</v>
      </c>
      <c r="E701" t="s">
        <v>1208</v>
      </c>
      <c r="F701">
        <v>1216</v>
      </c>
      <c r="G701">
        <v>27.88</v>
      </c>
      <c r="H701">
        <v>92.17</v>
      </c>
      <c r="I701">
        <v>21.75</v>
      </c>
      <c r="J701">
        <v>71.930000000000007</v>
      </c>
      <c r="K701">
        <v>224</v>
      </c>
      <c r="T701">
        <v>3</v>
      </c>
      <c r="U701">
        <v>2</v>
      </c>
      <c r="V701" t="s">
        <v>83</v>
      </c>
      <c r="W701">
        <v>92</v>
      </c>
      <c r="X701">
        <v>20</v>
      </c>
      <c r="Y701">
        <v>14</v>
      </c>
      <c r="Z701" t="s">
        <v>1209</v>
      </c>
      <c r="AA701" t="s">
        <v>1210</v>
      </c>
      <c r="AB701" t="s">
        <v>77</v>
      </c>
      <c r="AC701" t="s">
        <v>78</v>
      </c>
      <c r="AD701" t="s">
        <v>1124</v>
      </c>
      <c r="AG701" t="s">
        <v>1211</v>
      </c>
      <c r="AH701">
        <v>0</v>
      </c>
      <c r="AI701">
        <v>247</v>
      </c>
      <c r="AJ701">
        <v>17</v>
      </c>
      <c r="AK701">
        <v>1418</v>
      </c>
      <c r="AL701">
        <v>1.17</v>
      </c>
    </row>
    <row r="702" spans="1:38" x14ac:dyDescent="0.3">
      <c r="A702" t="s">
        <v>1120</v>
      </c>
      <c r="B702">
        <v>8807</v>
      </c>
      <c r="C702">
        <v>2</v>
      </c>
      <c r="D702" t="s">
        <v>1207</v>
      </c>
      <c r="E702" t="s">
        <v>1208</v>
      </c>
      <c r="F702">
        <v>1216</v>
      </c>
      <c r="G702">
        <v>32.39</v>
      </c>
      <c r="H702">
        <v>107.09</v>
      </c>
      <c r="I702">
        <v>25.63</v>
      </c>
      <c r="J702">
        <v>84.75</v>
      </c>
      <c r="K702">
        <v>604</v>
      </c>
      <c r="T702">
        <v>3</v>
      </c>
      <c r="U702">
        <v>2</v>
      </c>
      <c r="V702" t="s">
        <v>83</v>
      </c>
      <c r="W702">
        <v>107</v>
      </c>
      <c r="X702">
        <v>20</v>
      </c>
      <c r="Y702">
        <v>14</v>
      </c>
      <c r="Z702" t="s">
        <v>1209</v>
      </c>
      <c r="AA702" t="s">
        <v>1210</v>
      </c>
      <c r="AB702" t="s">
        <v>77</v>
      </c>
      <c r="AC702" t="s">
        <v>78</v>
      </c>
      <c r="AD702" t="s">
        <v>1124</v>
      </c>
      <c r="AG702" t="s">
        <v>1211</v>
      </c>
      <c r="AH702">
        <v>0</v>
      </c>
      <c r="AI702">
        <v>247</v>
      </c>
      <c r="AJ702">
        <v>17</v>
      </c>
      <c r="AK702">
        <v>1418</v>
      </c>
      <c r="AL702">
        <v>1.17</v>
      </c>
    </row>
    <row r="703" spans="1:38" x14ac:dyDescent="0.3">
      <c r="A703" t="s">
        <v>1120</v>
      </c>
      <c r="B703">
        <v>8807</v>
      </c>
      <c r="C703">
        <v>3</v>
      </c>
      <c r="D703" t="s">
        <v>1207</v>
      </c>
      <c r="E703" t="s">
        <v>1208</v>
      </c>
      <c r="F703">
        <v>1216</v>
      </c>
      <c r="G703">
        <v>36.78</v>
      </c>
      <c r="H703">
        <v>121.6</v>
      </c>
      <c r="I703">
        <v>30.6</v>
      </c>
      <c r="J703">
        <v>101.17</v>
      </c>
      <c r="K703">
        <v>312</v>
      </c>
      <c r="T703">
        <v>3</v>
      </c>
      <c r="U703">
        <v>2</v>
      </c>
      <c r="V703" t="s">
        <v>83</v>
      </c>
      <c r="W703">
        <v>121</v>
      </c>
      <c r="X703">
        <v>20</v>
      </c>
      <c r="Y703">
        <v>14</v>
      </c>
      <c r="Z703" t="s">
        <v>1209</v>
      </c>
      <c r="AA703" t="s">
        <v>1210</v>
      </c>
      <c r="AB703" t="s">
        <v>77</v>
      </c>
      <c r="AC703" t="s">
        <v>78</v>
      </c>
      <c r="AD703" t="s">
        <v>1124</v>
      </c>
      <c r="AG703" t="s">
        <v>1211</v>
      </c>
      <c r="AH703">
        <v>0</v>
      </c>
      <c r="AI703">
        <v>247</v>
      </c>
      <c r="AJ703">
        <v>17</v>
      </c>
      <c r="AK703">
        <v>1418</v>
      </c>
      <c r="AL703">
        <v>1.17</v>
      </c>
    </row>
    <row r="704" spans="1:38" x14ac:dyDescent="0.3">
      <c r="A704" t="s">
        <v>1120</v>
      </c>
      <c r="B704">
        <v>8807</v>
      </c>
      <c r="C704">
        <v>4</v>
      </c>
      <c r="D704" t="s">
        <v>1207</v>
      </c>
      <c r="E704" t="s">
        <v>1208</v>
      </c>
      <c r="F704">
        <v>1216</v>
      </c>
      <c r="G704">
        <v>44.21</v>
      </c>
      <c r="H704">
        <v>146.16999999999999</v>
      </c>
      <c r="I704">
        <v>36.47</v>
      </c>
      <c r="J704">
        <v>120.59</v>
      </c>
      <c r="K704">
        <v>76</v>
      </c>
      <c r="T704">
        <v>4</v>
      </c>
      <c r="U704">
        <v>2</v>
      </c>
      <c r="V704" t="s">
        <v>83</v>
      </c>
      <c r="W704">
        <v>146</v>
      </c>
      <c r="X704">
        <v>20</v>
      </c>
      <c r="Y704">
        <v>14</v>
      </c>
      <c r="Z704" t="s">
        <v>1209</v>
      </c>
      <c r="AA704" t="s">
        <v>1210</v>
      </c>
      <c r="AB704" t="s">
        <v>77</v>
      </c>
      <c r="AC704" t="s">
        <v>78</v>
      </c>
      <c r="AD704" t="s">
        <v>1124</v>
      </c>
      <c r="AG704" t="s">
        <v>1211</v>
      </c>
      <c r="AH704">
        <v>0</v>
      </c>
      <c r="AI704">
        <v>247</v>
      </c>
      <c r="AJ704">
        <v>17</v>
      </c>
      <c r="AK704">
        <v>1418</v>
      </c>
      <c r="AL704">
        <v>1.17</v>
      </c>
    </row>
    <row r="705" spans="1:38" x14ac:dyDescent="0.3">
      <c r="A705" t="s">
        <v>1120</v>
      </c>
      <c r="B705">
        <v>11535</v>
      </c>
      <c r="C705">
        <v>1</v>
      </c>
      <c r="D705" t="s">
        <v>1212</v>
      </c>
      <c r="E705" t="s">
        <v>993</v>
      </c>
      <c r="F705">
        <v>100</v>
      </c>
      <c r="G705">
        <v>17.170000000000002</v>
      </c>
      <c r="H705">
        <v>56.78</v>
      </c>
      <c r="I705">
        <v>12.92</v>
      </c>
      <c r="J705">
        <v>42.74</v>
      </c>
      <c r="K705">
        <v>45</v>
      </c>
      <c r="T705">
        <v>2</v>
      </c>
      <c r="U705">
        <v>1</v>
      </c>
      <c r="V705" t="s">
        <v>83</v>
      </c>
      <c r="W705">
        <v>56</v>
      </c>
      <c r="X705">
        <v>5</v>
      </c>
      <c r="Y705">
        <v>5</v>
      </c>
      <c r="Z705" t="s">
        <v>1213</v>
      </c>
      <c r="AA705" t="s">
        <v>1214</v>
      </c>
      <c r="AB705" t="s">
        <v>77</v>
      </c>
      <c r="AC705" t="s">
        <v>78</v>
      </c>
      <c r="AD705" t="s">
        <v>1124</v>
      </c>
      <c r="AG705" t="s">
        <v>1215</v>
      </c>
      <c r="AH705">
        <v>0</v>
      </c>
      <c r="AI705">
        <v>122</v>
      </c>
      <c r="AJ705">
        <v>24</v>
      </c>
      <c r="AK705">
        <v>0</v>
      </c>
      <c r="AL705">
        <v>0</v>
      </c>
    </row>
    <row r="706" spans="1:38" x14ac:dyDescent="0.3">
      <c r="A706" t="s">
        <v>1120</v>
      </c>
      <c r="B706">
        <v>11535</v>
      </c>
      <c r="C706">
        <v>2</v>
      </c>
      <c r="D706" t="s">
        <v>1212</v>
      </c>
      <c r="E706" t="s">
        <v>993</v>
      </c>
      <c r="F706">
        <v>100</v>
      </c>
      <c r="G706">
        <v>17.53</v>
      </c>
      <c r="H706">
        <v>57.98</v>
      </c>
      <c r="I706">
        <v>13.29</v>
      </c>
      <c r="J706">
        <v>43.94</v>
      </c>
      <c r="K706">
        <v>45</v>
      </c>
      <c r="T706">
        <v>2</v>
      </c>
      <c r="U706">
        <v>1</v>
      </c>
      <c r="V706" t="s">
        <v>83</v>
      </c>
      <c r="W706" t="s">
        <v>846</v>
      </c>
      <c r="X706">
        <v>5</v>
      </c>
      <c r="Y706">
        <v>5</v>
      </c>
      <c r="Z706" t="s">
        <v>1213</v>
      </c>
      <c r="AA706" t="s">
        <v>1214</v>
      </c>
      <c r="AB706" t="s">
        <v>77</v>
      </c>
      <c r="AC706" t="s">
        <v>78</v>
      </c>
      <c r="AD706" t="s">
        <v>1124</v>
      </c>
      <c r="AG706" t="s">
        <v>1215</v>
      </c>
      <c r="AH706">
        <v>0</v>
      </c>
      <c r="AI706">
        <v>122</v>
      </c>
      <c r="AJ706">
        <v>24</v>
      </c>
      <c r="AK706">
        <v>0</v>
      </c>
      <c r="AL706">
        <v>0</v>
      </c>
    </row>
    <row r="707" spans="1:38" x14ac:dyDescent="0.3">
      <c r="A707" t="s">
        <v>1120</v>
      </c>
      <c r="B707">
        <v>11535</v>
      </c>
      <c r="C707">
        <v>3</v>
      </c>
      <c r="D707" t="s">
        <v>1212</v>
      </c>
      <c r="E707" t="s">
        <v>993</v>
      </c>
      <c r="F707">
        <v>100</v>
      </c>
      <c r="G707">
        <v>18.079999999999998</v>
      </c>
      <c r="H707">
        <v>59.79</v>
      </c>
      <c r="I707">
        <v>13.6</v>
      </c>
      <c r="J707">
        <v>44.97</v>
      </c>
      <c r="K707">
        <v>5</v>
      </c>
      <c r="T707">
        <v>2</v>
      </c>
      <c r="U707">
        <v>1</v>
      </c>
      <c r="V707" t="s">
        <v>83</v>
      </c>
      <c r="W707" t="s">
        <v>204</v>
      </c>
      <c r="X707">
        <v>5</v>
      </c>
      <c r="Y707">
        <v>5</v>
      </c>
      <c r="Z707" t="s">
        <v>1213</v>
      </c>
      <c r="AA707" t="s">
        <v>1214</v>
      </c>
      <c r="AB707" t="s">
        <v>77</v>
      </c>
      <c r="AC707" t="s">
        <v>78</v>
      </c>
      <c r="AD707" t="s">
        <v>1124</v>
      </c>
      <c r="AG707" t="s">
        <v>1215</v>
      </c>
      <c r="AH707">
        <v>0</v>
      </c>
      <c r="AI707">
        <v>122</v>
      </c>
      <c r="AJ707">
        <v>24</v>
      </c>
      <c r="AK707">
        <v>0</v>
      </c>
      <c r="AL707">
        <v>0</v>
      </c>
    </row>
    <row r="708" spans="1:38" x14ac:dyDescent="0.3">
      <c r="A708" t="s">
        <v>1120</v>
      </c>
      <c r="B708">
        <v>11535</v>
      </c>
      <c r="C708">
        <v>4</v>
      </c>
      <c r="D708" t="s">
        <v>1212</v>
      </c>
      <c r="E708" t="s">
        <v>993</v>
      </c>
      <c r="F708">
        <v>100</v>
      </c>
      <c r="G708">
        <v>19.02</v>
      </c>
      <c r="H708">
        <v>62.88</v>
      </c>
      <c r="I708">
        <v>14.53</v>
      </c>
      <c r="J708">
        <v>48.06</v>
      </c>
      <c r="K708">
        <v>5</v>
      </c>
      <c r="T708">
        <v>2</v>
      </c>
      <c r="U708">
        <v>1</v>
      </c>
      <c r="V708" t="s">
        <v>83</v>
      </c>
      <c r="W708">
        <v>62</v>
      </c>
      <c r="X708">
        <v>5</v>
      </c>
      <c r="Y708">
        <v>5</v>
      </c>
      <c r="Z708" t="s">
        <v>1213</v>
      </c>
      <c r="AA708" t="s">
        <v>1214</v>
      </c>
      <c r="AB708" t="s">
        <v>77</v>
      </c>
      <c r="AC708" t="s">
        <v>78</v>
      </c>
      <c r="AD708" t="s">
        <v>1124</v>
      </c>
      <c r="AG708" t="s">
        <v>1215</v>
      </c>
      <c r="AH708">
        <v>0</v>
      </c>
      <c r="AI708">
        <v>122</v>
      </c>
      <c r="AJ708">
        <v>24</v>
      </c>
      <c r="AK708">
        <v>0</v>
      </c>
      <c r="AL708">
        <v>0</v>
      </c>
    </row>
    <row r="709" spans="1:38" x14ac:dyDescent="0.3">
      <c r="A709" t="s">
        <v>1120</v>
      </c>
      <c r="B709">
        <v>10894</v>
      </c>
      <c r="C709">
        <v>1</v>
      </c>
      <c r="D709" t="s">
        <v>1216</v>
      </c>
      <c r="E709" t="s">
        <v>261</v>
      </c>
      <c r="F709">
        <v>28</v>
      </c>
      <c r="G709">
        <v>16.57</v>
      </c>
      <c r="H709">
        <v>54.78</v>
      </c>
      <c r="I709">
        <v>11.65</v>
      </c>
      <c r="J709">
        <v>38.53</v>
      </c>
      <c r="K709">
        <v>16</v>
      </c>
      <c r="T709">
        <v>3</v>
      </c>
      <c r="U709">
        <v>1</v>
      </c>
      <c r="V709" t="s">
        <v>83</v>
      </c>
      <c r="W709">
        <v>54</v>
      </c>
      <c r="X709">
        <v>4</v>
      </c>
      <c r="Y709">
        <v>4</v>
      </c>
      <c r="Z709" t="s">
        <v>1217</v>
      </c>
      <c r="AA709" t="s">
        <v>1218</v>
      </c>
      <c r="AB709" t="s">
        <v>77</v>
      </c>
      <c r="AC709" t="s">
        <v>78</v>
      </c>
      <c r="AD709" t="s">
        <v>1124</v>
      </c>
      <c r="AG709" t="s">
        <v>1219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 x14ac:dyDescent="0.3">
      <c r="A710" t="s">
        <v>1120</v>
      </c>
      <c r="B710">
        <v>10894</v>
      </c>
      <c r="C710">
        <v>2</v>
      </c>
      <c r="D710" t="s">
        <v>1216</v>
      </c>
      <c r="E710" t="s">
        <v>261</v>
      </c>
      <c r="F710">
        <v>28</v>
      </c>
      <c r="G710">
        <v>18.14</v>
      </c>
      <c r="H710">
        <v>59.97</v>
      </c>
      <c r="I710">
        <v>12.9</v>
      </c>
      <c r="J710">
        <v>42.67</v>
      </c>
      <c r="K710">
        <v>12</v>
      </c>
      <c r="T710">
        <v>3</v>
      </c>
      <c r="U710">
        <v>1</v>
      </c>
      <c r="V710" t="s">
        <v>83</v>
      </c>
      <c r="W710">
        <v>59</v>
      </c>
      <c r="X710">
        <v>4</v>
      </c>
      <c r="Y710">
        <v>4</v>
      </c>
      <c r="Z710" t="s">
        <v>1217</v>
      </c>
      <c r="AA710" t="s">
        <v>1218</v>
      </c>
      <c r="AB710" t="s">
        <v>77</v>
      </c>
      <c r="AC710" t="s">
        <v>78</v>
      </c>
      <c r="AD710" t="s">
        <v>1124</v>
      </c>
      <c r="AG710" t="s">
        <v>1219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 x14ac:dyDescent="0.3">
      <c r="A711" t="s">
        <v>1120</v>
      </c>
      <c r="B711">
        <v>1875</v>
      </c>
      <c r="C711">
        <v>1</v>
      </c>
      <c r="D711" t="s">
        <v>1220</v>
      </c>
      <c r="E711" t="s">
        <v>473</v>
      </c>
      <c r="F711">
        <v>660</v>
      </c>
      <c r="G711">
        <v>15.65</v>
      </c>
      <c r="H711">
        <v>51.75</v>
      </c>
      <c r="I711">
        <v>11.43</v>
      </c>
      <c r="J711">
        <v>37.799999999999997</v>
      </c>
      <c r="K711">
        <v>192</v>
      </c>
      <c r="T711">
        <v>2</v>
      </c>
      <c r="U711">
        <v>1</v>
      </c>
      <c r="V711" t="s">
        <v>74</v>
      </c>
      <c r="W711">
        <v>51</v>
      </c>
      <c r="X711">
        <v>18</v>
      </c>
      <c r="Y711">
        <v>16</v>
      </c>
      <c r="Z711" t="s">
        <v>1221</v>
      </c>
      <c r="AA711" t="s">
        <v>1222</v>
      </c>
      <c r="AB711" t="s">
        <v>77</v>
      </c>
      <c r="AC711" t="s">
        <v>78</v>
      </c>
      <c r="AD711" t="s">
        <v>1124</v>
      </c>
      <c r="AG711" t="s">
        <v>1223</v>
      </c>
      <c r="AH711">
        <v>0</v>
      </c>
      <c r="AI711">
        <v>249</v>
      </c>
      <c r="AJ711">
        <v>18</v>
      </c>
      <c r="AK711">
        <v>391</v>
      </c>
      <c r="AL711">
        <v>0.59</v>
      </c>
    </row>
    <row r="712" spans="1:38" x14ac:dyDescent="0.3">
      <c r="A712" t="s">
        <v>1120</v>
      </c>
      <c r="B712">
        <v>1875</v>
      </c>
      <c r="C712">
        <v>2</v>
      </c>
      <c r="D712" t="s">
        <v>1220</v>
      </c>
      <c r="E712" t="s">
        <v>473</v>
      </c>
      <c r="F712">
        <v>660</v>
      </c>
      <c r="G712">
        <v>21.18</v>
      </c>
      <c r="H712">
        <v>70.040000000000006</v>
      </c>
      <c r="I712">
        <v>14.97</v>
      </c>
      <c r="J712">
        <v>49.5</v>
      </c>
      <c r="K712">
        <v>144</v>
      </c>
      <c r="T712">
        <v>2</v>
      </c>
      <c r="U712">
        <v>1</v>
      </c>
      <c r="V712" t="s">
        <v>74</v>
      </c>
      <c r="W712">
        <v>70</v>
      </c>
      <c r="X712">
        <v>18</v>
      </c>
      <c r="Y712">
        <v>16</v>
      </c>
      <c r="Z712" t="s">
        <v>1221</v>
      </c>
      <c r="AA712" t="s">
        <v>1222</v>
      </c>
      <c r="AB712" t="s">
        <v>77</v>
      </c>
      <c r="AC712" t="s">
        <v>78</v>
      </c>
      <c r="AD712" t="s">
        <v>1124</v>
      </c>
      <c r="AG712" t="s">
        <v>1223</v>
      </c>
      <c r="AH712">
        <v>0</v>
      </c>
      <c r="AI712">
        <v>249</v>
      </c>
      <c r="AJ712">
        <v>18</v>
      </c>
      <c r="AK712">
        <v>391</v>
      </c>
      <c r="AL712">
        <v>0.59</v>
      </c>
    </row>
    <row r="713" spans="1:38" x14ac:dyDescent="0.3">
      <c r="A713" t="s">
        <v>1120</v>
      </c>
      <c r="B713">
        <v>1875</v>
      </c>
      <c r="C713">
        <v>3</v>
      </c>
      <c r="D713" t="s">
        <v>1220</v>
      </c>
      <c r="E713" t="s">
        <v>473</v>
      </c>
      <c r="F713">
        <v>660</v>
      </c>
      <c r="G713">
        <v>25.37</v>
      </c>
      <c r="H713">
        <v>83.9</v>
      </c>
      <c r="I713">
        <v>18.059999999999999</v>
      </c>
      <c r="J713">
        <v>59.73</v>
      </c>
      <c r="K713">
        <v>324</v>
      </c>
      <c r="T713">
        <v>3</v>
      </c>
      <c r="U713">
        <v>1</v>
      </c>
      <c r="V713" t="s">
        <v>74</v>
      </c>
      <c r="W713">
        <v>83</v>
      </c>
      <c r="X713">
        <v>18</v>
      </c>
      <c r="Y713">
        <v>16</v>
      </c>
      <c r="Z713" t="s">
        <v>1221</v>
      </c>
      <c r="AA713" t="s">
        <v>1222</v>
      </c>
      <c r="AB713" t="s">
        <v>77</v>
      </c>
      <c r="AC713" t="s">
        <v>78</v>
      </c>
      <c r="AD713" t="s">
        <v>1124</v>
      </c>
      <c r="AG713" t="s">
        <v>1223</v>
      </c>
      <c r="AH713">
        <v>0</v>
      </c>
      <c r="AI713">
        <v>249</v>
      </c>
      <c r="AJ713">
        <v>18</v>
      </c>
      <c r="AK713">
        <v>391</v>
      </c>
      <c r="AL713">
        <v>0.59</v>
      </c>
    </row>
    <row r="714" spans="1:38" x14ac:dyDescent="0.3">
      <c r="A714" t="s">
        <v>1120</v>
      </c>
      <c r="B714">
        <v>4006</v>
      </c>
      <c r="C714">
        <v>1</v>
      </c>
      <c r="D714" t="s">
        <v>1224</v>
      </c>
      <c r="E714" t="s">
        <v>1225</v>
      </c>
      <c r="F714">
        <v>70</v>
      </c>
      <c r="G714">
        <v>14.55</v>
      </c>
      <c r="H714">
        <v>48.1</v>
      </c>
      <c r="I714">
        <v>11.27</v>
      </c>
      <c r="J714">
        <v>37.26</v>
      </c>
      <c r="K714">
        <v>5</v>
      </c>
      <c r="T714">
        <v>2</v>
      </c>
      <c r="U714">
        <v>1</v>
      </c>
      <c r="V714" t="s">
        <v>83</v>
      </c>
      <c r="W714">
        <v>48</v>
      </c>
      <c r="X714">
        <v>5</v>
      </c>
      <c r="Y714">
        <v>5</v>
      </c>
      <c r="Z714" t="s">
        <v>1226</v>
      </c>
      <c r="AA714" t="s">
        <v>1227</v>
      </c>
      <c r="AB714" t="s">
        <v>77</v>
      </c>
      <c r="AC714" t="s">
        <v>78</v>
      </c>
      <c r="AD714" t="s">
        <v>1124</v>
      </c>
      <c r="AG714" t="s">
        <v>1228</v>
      </c>
      <c r="AH714">
        <v>0</v>
      </c>
      <c r="AI714">
        <v>0</v>
      </c>
      <c r="AJ714">
        <v>0</v>
      </c>
      <c r="AK714">
        <v>0</v>
      </c>
      <c r="AL714">
        <v>0</v>
      </c>
    </row>
    <row r="715" spans="1:38" x14ac:dyDescent="0.3">
      <c r="A715" t="s">
        <v>1120</v>
      </c>
      <c r="B715">
        <v>4006</v>
      </c>
      <c r="C715">
        <v>2</v>
      </c>
      <c r="D715" t="s">
        <v>1224</v>
      </c>
      <c r="E715" t="s">
        <v>1225</v>
      </c>
      <c r="F715">
        <v>70</v>
      </c>
      <c r="G715">
        <v>16.25</v>
      </c>
      <c r="H715">
        <v>53.73</v>
      </c>
      <c r="I715">
        <v>12.06</v>
      </c>
      <c r="J715">
        <v>39.869999999999997</v>
      </c>
      <c r="K715">
        <v>5</v>
      </c>
      <c r="T715">
        <v>2</v>
      </c>
      <c r="U715">
        <v>1</v>
      </c>
      <c r="V715" t="s">
        <v>83</v>
      </c>
      <c r="W715">
        <v>53</v>
      </c>
      <c r="X715">
        <v>5</v>
      </c>
      <c r="Y715">
        <v>5</v>
      </c>
      <c r="Z715" t="s">
        <v>1226</v>
      </c>
      <c r="AA715" t="s">
        <v>1227</v>
      </c>
      <c r="AB715" t="s">
        <v>77</v>
      </c>
      <c r="AC715" t="s">
        <v>78</v>
      </c>
      <c r="AD715" t="s">
        <v>1124</v>
      </c>
      <c r="AG715" t="s">
        <v>1228</v>
      </c>
      <c r="AH715">
        <v>0</v>
      </c>
      <c r="AI715">
        <v>0</v>
      </c>
      <c r="AJ715">
        <v>0</v>
      </c>
      <c r="AK715">
        <v>0</v>
      </c>
      <c r="AL715">
        <v>0</v>
      </c>
    </row>
    <row r="716" spans="1:38" x14ac:dyDescent="0.3">
      <c r="A716" t="s">
        <v>1120</v>
      </c>
      <c r="B716">
        <v>4006</v>
      </c>
      <c r="C716">
        <v>3</v>
      </c>
      <c r="D716" t="s">
        <v>1224</v>
      </c>
      <c r="E716" t="s">
        <v>1225</v>
      </c>
      <c r="F716">
        <v>70</v>
      </c>
      <c r="G716">
        <v>17.850000000000001</v>
      </c>
      <c r="H716">
        <v>59.02</v>
      </c>
      <c r="I716">
        <v>13.18</v>
      </c>
      <c r="J716">
        <v>43.59</v>
      </c>
      <c r="K716">
        <v>10</v>
      </c>
      <c r="T716">
        <v>2</v>
      </c>
      <c r="U716">
        <v>1</v>
      </c>
      <c r="V716" t="s">
        <v>83</v>
      </c>
      <c r="W716" t="s">
        <v>840</v>
      </c>
      <c r="X716">
        <v>5</v>
      </c>
      <c r="Y716">
        <v>5</v>
      </c>
      <c r="Z716" t="s">
        <v>1226</v>
      </c>
      <c r="AA716" t="s">
        <v>1227</v>
      </c>
      <c r="AB716" t="s">
        <v>77</v>
      </c>
      <c r="AC716" t="s">
        <v>78</v>
      </c>
      <c r="AD716" t="s">
        <v>1124</v>
      </c>
      <c r="AG716" t="s">
        <v>1228</v>
      </c>
      <c r="AH716">
        <v>0</v>
      </c>
      <c r="AI716">
        <v>0</v>
      </c>
      <c r="AJ716">
        <v>0</v>
      </c>
      <c r="AK716">
        <v>0</v>
      </c>
      <c r="AL716">
        <v>0</v>
      </c>
    </row>
    <row r="717" spans="1:38" x14ac:dyDescent="0.3">
      <c r="A717" t="s">
        <v>1120</v>
      </c>
      <c r="B717">
        <v>4006</v>
      </c>
      <c r="C717">
        <v>4</v>
      </c>
      <c r="D717" t="s">
        <v>1224</v>
      </c>
      <c r="E717" t="s">
        <v>1225</v>
      </c>
      <c r="F717">
        <v>70</v>
      </c>
      <c r="G717">
        <v>18.170000000000002</v>
      </c>
      <c r="H717">
        <v>60.07</v>
      </c>
      <c r="I717">
        <v>13.83</v>
      </c>
      <c r="J717">
        <v>45.75</v>
      </c>
      <c r="K717">
        <v>5</v>
      </c>
      <c r="T717">
        <v>2</v>
      </c>
      <c r="U717">
        <v>1</v>
      </c>
      <c r="V717" t="s">
        <v>83</v>
      </c>
      <c r="W717" t="s">
        <v>844</v>
      </c>
      <c r="X717">
        <v>5</v>
      </c>
      <c r="Y717">
        <v>5</v>
      </c>
      <c r="Z717" t="s">
        <v>1226</v>
      </c>
      <c r="AA717" t="s">
        <v>1227</v>
      </c>
      <c r="AB717" t="s">
        <v>77</v>
      </c>
      <c r="AC717" t="s">
        <v>78</v>
      </c>
      <c r="AD717" t="s">
        <v>1124</v>
      </c>
      <c r="AG717" t="s">
        <v>1228</v>
      </c>
      <c r="AH717">
        <v>0</v>
      </c>
      <c r="AI717">
        <v>0</v>
      </c>
      <c r="AJ717">
        <v>0</v>
      </c>
      <c r="AK717">
        <v>0</v>
      </c>
      <c r="AL717">
        <v>0</v>
      </c>
    </row>
    <row r="718" spans="1:38" x14ac:dyDescent="0.3">
      <c r="A718" t="s">
        <v>1120</v>
      </c>
      <c r="B718">
        <v>4006</v>
      </c>
      <c r="C718">
        <v>5</v>
      </c>
      <c r="D718" t="s">
        <v>1224</v>
      </c>
      <c r="E718" t="s">
        <v>1225</v>
      </c>
      <c r="F718">
        <v>70</v>
      </c>
      <c r="G718">
        <v>19.14</v>
      </c>
      <c r="H718">
        <v>63.29</v>
      </c>
      <c r="I718">
        <v>14.83</v>
      </c>
      <c r="J718">
        <v>49.05</v>
      </c>
      <c r="K718">
        <v>5</v>
      </c>
      <c r="T718">
        <v>3</v>
      </c>
      <c r="U718">
        <v>1</v>
      </c>
      <c r="V718" t="s">
        <v>83</v>
      </c>
      <c r="W718" t="s">
        <v>1229</v>
      </c>
      <c r="X718">
        <v>5</v>
      </c>
      <c r="Y718">
        <v>5</v>
      </c>
      <c r="Z718" t="s">
        <v>1226</v>
      </c>
      <c r="AA718" t="s">
        <v>1227</v>
      </c>
      <c r="AB718" t="s">
        <v>77</v>
      </c>
      <c r="AC718" t="s">
        <v>78</v>
      </c>
      <c r="AD718" t="s">
        <v>1124</v>
      </c>
      <c r="AG718" t="s">
        <v>1228</v>
      </c>
      <c r="AH718">
        <v>0</v>
      </c>
      <c r="AI718">
        <v>0</v>
      </c>
      <c r="AJ718">
        <v>0</v>
      </c>
      <c r="AK718">
        <v>0</v>
      </c>
      <c r="AL718">
        <v>0</v>
      </c>
    </row>
    <row r="719" spans="1:38" x14ac:dyDescent="0.3">
      <c r="A719" t="s">
        <v>1120</v>
      </c>
      <c r="B719">
        <v>4006</v>
      </c>
      <c r="C719">
        <v>6</v>
      </c>
      <c r="D719" t="s">
        <v>1224</v>
      </c>
      <c r="E719" t="s">
        <v>1225</v>
      </c>
      <c r="F719">
        <v>70</v>
      </c>
      <c r="G719">
        <v>19.25</v>
      </c>
      <c r="H719">
        <v>63.64</v>
      </c>
      <c r="I719">
        <v>14.91</v>
      </c>
      <c r="J719">
        <v>49.32</v>
      </c>
      <c r="K719">
        <v>5</v>
      </c>
      <c r="T719">
        <v>2</v>
      </c>
      <c r="U719">
        <v>1</v>
      </c>
      <c r="V719" t="s">
        <v>83</v>
      </c>
      <c r="W719" t="s">
        <v>1230</v>
      </c>
      <c r="X719">
        <v>5</v>
      </c>
      <c r="Y719">
        <v>5</v>
      </c>
      <c r="Z719" t="s">
        <v>1226</v>
      </c>
      <c r="AA719" t="s">
        <v>1227</v>
      </c>
      <c r="AB719" t="s">
        <v>77</v>
      </c>
      <c r="AC719" t="s">
        <v>78</v>
      </c>
      <c r="AD719" t="s">
        <v>1124</v>
      </c>
      <c r="AG719" t="s">
        <v>1228</v>
      </c>
      <c r="AH719">
        <v>0</v>
      </c>
      <c r="AI719">
        <v>0</v>
      </c>
      <c r="AJ719">
        <v>0</v>
      </c>
      <c r="AK719">
        <v>0</v>
      </c>
      <c r="AL719">
        <v>0</v>
      </c>
    </row>
    <row r="720" spans="1:38" x14ac:dyDescent="0.3">
      <c r="A720" t="s">
        <v>1120</v>
      </c>
      <c r="B720">
        <v>4006</v>
      </c>
      <c r="C720">
        <v>7</v>
      </c>
      <c r="D720" t="s">
        <v>1224</v>
      </c>
      <c r="E720" t="s">
        <v>1225</v>
      </c>
      <c r="F720">
        <v>70</v>
      </c>
      <c r="G720">
        <v>21.48</v>
      </c>
      <c r="H720">
        <v>71.02</v>
      </c>
      <c r="I720">
        <v>16.329999999999998</v>
      </c>
      <c r="J720">
        <v>54</v>
      </c>
      <c r="K720">
        <v>5</v>
      </c>
      <c r="T720">
        <v>2</v>
      </c>
      <c r="U720">
        <v>1</v>
      </c>
      <c r="V720" t="s">
        <v>83</v>
      </c>
      <c r="W720">
        <v>71</v>
      </c>
      <c r="X720">
        <v>5</v>
      </c>
      <c r="Y720">
        <v>5</v>
      </c>
      <c r="Z720" t="s">
        <v>1226</v>
      </c>
      <c r="AA720" t="s">
        <v>1227</v>
      </c>
      <c r="AB720" t="s">
        <v>77</v>
      </c>
      <c r="AC720" t="s">
        <v>78</v>
      </c>
      <c r="AD720" t="s">
        <v>1124</v>
      </c>
      <c r="AG720" t="s">
        <v>1228</v>
      </c>
      <c r="AH720">
        <v>0</v>
      </c>
      <c r="AI720">
        <v>0</v>
      </c>
      <c r="AJ720">
        <v>0</v>
      </c>
      <c r="AK720">
        <v>0</v>
      </c>
      <c r="AL720">
        <v>0</v>
      </c>
    </row>
    <row r="721" spans="1:38" x14ac:dyDescent="0.3">
      <c r="A721" t="s">
        <v>1120</v>
      </c>
      <c r="B721">
        <v>4006</v>
      </c>
      <c r="C721">
        <v>8</v>
      </c>
      <c r="D721" t="s">
        <v>1224</v>
      </c>
      <c r="E721" t="s">
        <v>1225</v>
      </c>
      <c r="F721">
        <v>70</v>
      </c>
      <c r="G721">
        <v>23.27</v>
      </c>
      <c r="H721">
        <v>76.930000000000007</v>
      </c>
      <c r="I721">
        <v>17.88</v>
      </c>
      <c r="J721">
        <v>59.13</v>
      </c>
      <c r="K721">
        <v>25</v>
      </c>
      <c r="T721">
        <v>3</v>
      </c>
      <c r="U721">
        <v>1</v>
      </c>
      <c r="V721" t="s">
        <v>83</v>
      </c>
      <c r="W721" t="s">
        <v>1155</v>
      </c>
      <c r="X721">
        <v>5</v>
      </c>
      <c r="Y721">
        <v>5</v>
      </c>
      <c r="Z721" t="s">
        <v>1226</v>
      </c>
      <c r="AA721" t="s">
        <v>1227</v>
      </c>
      <c r="AB721" t="s">
        <v>77</v>
      </c>
      <c r="AC721" t="s">
        <v>78</v>
      </c>
      <c r="AD721" t="s">
        <v>1124</v>
      </c>
      <c r="AG721" t="s">
        <v>1228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 x14ac:dyDescent="0.3">
      <c r="A722" t="s">
        <v>1120</v>
      </c>
      <c r="B722">
        <v>4006</v>
      </c>
      <c r="C722">
        <v>9</v>
      </c>
      <c r="D722" t="s">
        <v>1224</v>
      </c>
      <c r="E722" t="s">
        <v>1225</v>
      </c>
      <c r="F722">
        <v>70</v>
      </c>
      <c r="G722">
        <v>24.06</v>
      </c>
      <c r="H722">
        <v>79.55</v>
      </c>
      <c r="I722">
        <v>18.64</v>
      </c>
      <c r="J722">
        <v>61.65</v>
      </c>
      <c r="K722">
        <v>5</v>
      </c>
      <c r="T722">
        <v>3</v>
      </c>
      <c r="U722">
        <v>1</v>
      </c>
      <c r="V722" t="s">
        <v>83</v>
      </c>
      <c r="W722" t="s">
        <v>138</v>
      </c>
      <c r="X722">
        <v>5</v>
      </c>
      <c r="Y722">
        <v>5</v>
      </c>
      <c r="Z722" t="s">
        <v>1226</v>
      </c>
      <c r="AA722" t="s">
        <v>1227</v>
      </c>
      <c r="AB722" t="s">
        <v>77</v>
      </c>
      <c r="AC722" t="s">
        <v>78</v>
      </c>
      <c r="AD722" t="s">
        <v>1124</v>
      </c>
      <c r="AG722" t="s">
        <v>1228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 x14ac:dyDescent="0.3">
      <c r="A723" t="s">
        <v>1120</v>
      </c>
      <c r="B723">
        <v>1877</v>
      </c>
      <c r="C723">
        <v>1</v>
      </c>
      <c r="D723" t="s">
        <v>1231</v>
      </c>
      <c r="E723" t="s">
        <v>1232</v>
      </c>
      <c r="F723">
        <v>1272</v>
      </c>
      <c r="G723">
        <v>24.42</v>
      </c>
      <c r="H723">
        <v>80.75</v>
      </c>
      <c r="I723">
        <v>17.920000000000002</v>
      </c>
      <c r="J723">
        <v>59.25</v>
      </c>
      <c r="K723">
        <v>398</v>
      </c>
      <c r="T723">
        <v>3</v>
      </c>
      <c r="U723">
        <v>1</v>
      </c>
      <c r="V723" t="s">
        <v>83</v>
      </c>
      <c r="W723" t="s">
        <v>482</v>
      </c>
      <c r="X723">
        <v>20</v>
      </c>
      <c r="Y723">
        <v>18</v>
      </c>
      <c r="Z723" t="s">
        <v>1233</v>
      </c>
      <c r="AA723" t="s">
        <v>1234</v>
      </c>
      <c r="AB723" t="s">
        <v>77</v>
      </c>
      <c r="AC723" t="s">
        <v>78</v>
      </c>
      <c r="AD723" t="s">
        <v>1124</v>
      </c>
      <c r="AG723" t="s">
        <v>1235</v>
      </c>
      <c r="AH723">
        <v>0</v>
      </c>
      <c r="AI723">
        <v>249</v>
      </c>
      <c r="AJ723">
        <v>20</v>
      </c>
      <c r="AK723">
        <v>1435</v>
      </c>
      <c r="AL723">
        <v>1.1299999999999999</v>
      </c>
    </row>
    <row r="724" spans="1:38" x14ac:dyDescent="0.3">
      <c r="A724" t="s">
        <v>1120</v>
      </c>
      <c r="B724">
        <v>1877</v>
      </c>
      <c r="C724">
        <v>2</v>
      </c>
      <c r="D724" t="s">
        <v>1231</v>
      </c>
      <c r="E724" t="s">
        <v>1232</v>
      </c>
      <c r="F724">
        <v>1272</v>
      </c>
      <c r="G724">
        <v>24.63</v>
      </c>
      <c r="H724">
        <v>81.45</v>
      </c>
      <c r="I724">
        <v>18.11</v>
      </c>
      <c r="J724">
        <v>59.89</v>
      </c>
      <c r="K724">
        <v>240</v>
      </c>
      <c r="T724">
        <v>3</v>
      </c>
      <c r="U724">
        <v>1</v>
      </c>
      <c r="V724" t="s">
        <v>83</v>
      </c>
      <c r="W724" t="s">
        <v>485</v>
      </c>
      <c r="X724">
        <v>20</v>
      </c>
      <c r="Y724">
        <v>18</v>
      </c>
      <c r="Z724" t="s">
        <v>1233</v>
      </c>
      <c r="AA724" t="s">
        <v>1234</v>
      </c>
      <c r="AB724" t="s">
        <v>77</v>
      </c>
      <c r="AC724" t="s">
        <v>78</v>
      </c>
      <c r="AD724" t="s">
        <v>1124</v>
      </c>
      <c r="AG724" t="s">
        <v>1235</v>
      </c>
      <c r="AH724">
        <v>0</v>
      </c>
      <c r="AI724">
        <v>249</v>
      </c>
      <c r="AJ724">
        <v>20</v>
      </c>
      <c r="AK724">
        <v>1435</v>
      </c>
      <c r="AL724">
        <v>1.1299999999999999</v>
      </c>
    </row>
    <row r="725" spans="1:38" x14ac:dyDescent="0.3">
      <c r="A725" t="s">
        <v>1120</v>
      </c>
      <c r="B725">
        <v>1877</v>
      </c>
      <c r="C725">
        <v>3</v>
      </c>
      <c r="D725" t="s">
        <v>1231</v>
      </c>
      <c r="E725" t="s">
        <v>1232</v>
      </c>
      <c r="F725">
        <v>1272</v>
      </c>
      <c r="G725">
        <v>24.7</v>
      </c>
      <c r="H725">
        <v>81.66</v>
      </c>
      <c r="I725">
        <v>18.12</v>
      </c>
      <c r="J725">
        <v>59.91</v>
      </c>
      <c r="K725">
        <v>80</v>
      </c>
      <c r="T725">
        <v>3</v>
      </c>
      <c r="U725">
        <v>1</v>
      </c>
      <c r="V725" t="s">
        <v>83</v>
      </c>
      <c r="W725" t="s">
        <v>483</v>
      </c>
      <c r="X725">
        <v>20</v>
      </c>
      <c r="Y725">
        <v>18</v>
      </c>
      <c r="Z725" t="s">
        <v>1233</v>
      </c>
      <c r="AA725" t="s">
        <v>1234</v>
      </c>
      <c r="AB725" t="s">
        <v>77</v>
      </c>
      <c r="AC725" t="s">
        <v>78</v>
      </c>
      <c r="AD725" t="s">
        <v>1124</v>
      </c>
      <c r="AG725" t="s">
        <v>1235</v>
      </c>
      <c r="AH725">
        <v>0</v>
      </c>
      <c r="AI725">
        <v>249</v>
      </c>
      <c r="AJ725">
        <v>20</v>
      </c>
      <c r="AK725">
        <v>1435</v>
      </c>
      <c r="AL725">
        <v>1.1299999999999999</v>
      </c>
    </row>
    <row r="726" spans="1:38" x14ac:dyDescent="0.3">
      <c r="A726" t="s">
        <v>1120</v>
      </c>
      <c r="B726">
        <v>1877</v>
      </c>
      <c r="C726">
        <v>4</v>
      </c>
      <c r="D726" t="s">
        <v>1231</v>
      </c>
      <c r="E726" t="s">
        <v>1232</v>
      </c>
      <c r="F726">
        <v>1272</v>
      </c>
      <c r="G726">
        <v>33.28</v>
      </c>
      <c r="H726">
        <v>110.02</v>
      </c>
      <c r="I726">
        <v>25.68</v>
      </c>
      <c r="J726">
        <v>84.9</v>
      </c>
      <c r="K726">
        <v>288</v>
      </c>
      <c r="T726">
        <v>3</v>
      </c>
      <c r="U726">
        <v>2</v>
      </c>
      <c r="V726" t="s">
        <v>83</v>
      </c>
      <c r="W726">
        <v>110</v>
      </c>
      <c r="X726">
        <v>20</v>
      </c>
      <c r="Y726">
        <v>18</v>
      </c>
      <c r="Z726" t="s">
        <v>1233</v>
      </c>
      <c r="AA726" t="s">
        <v>1234</v>
      </c>
      <c r="AB726" t="s">
        <v>77</v>
      </c>
      <c r="AC726" t="s">
        <v>78</v>
      </c>
      <c r="AD726" t="s">
        <v>1124</v>
      </c>
      <c r="AG726" t="s">
        <v>1235</v>
      </c>
      <c r="AH726">
        <v>0</v>
      </c>
      <c r="AI726">
        <v>249</v>
      </c>
      <c r="AJ726">
        <v>20</v>
      </c>
      <c r="AK726">
        <v>1435</v>
      </c>
      <c r="AL726">
        <v>1.1299999999999999</v>
      </c>
    </row>
    <row r="727" spans="1:38" x14ac:dyDescent="0.3">
      <c r="A727" t="s">
        <v>1120</v>
      </c>
      <c r="B727">
        <v>1877</v>
      </c>
      <c r="C727">
        <v>5</v>
      </c>
      <c r="D727" t="s">
        <v>1231</v>
      </c>
      <c r="E727" t="s">
        <v>1232</v>
      </c>
      <c r="F727">
        <v>1272</v>
      </c>
      <c r="G727">
        <v>38.03</v>
      </c>
      <c r="H727">
        <v>125.75</v>
      </c>
      <c r="I727">
        <v>30.23</v>
      </c>
      <c r="J727">
        <v>99.95</v>
      </c>
      <c r="K727">
        <v>190</v>
      </c>
      <c r="T727">
        <v>4</v>
      </c>
      <c r="U727">
        <v>2</v>
      </c>
      <c r="V727" t="s">
        <v>83</v>
      </c>
      <c r="W727">
        <v>125</v>
      </c>
      <c r="X727">
        <v>20</v>
      </c>
      <c r="Y727">
        <v>18</v>
      </c>
      <c r="Z727" t="s">
        <v>1233</v>
      </c>
      <c r="AA727" t="s">
        <v>1234</v>
      </c>
      <c r="AB727" t="s">
        <v>77</v>
      </c>
      <c r="AC727" t="s">
        <v>78</v>
      </c>
      <c r="AD727" t="s">
        <v>1124</v>
      </c>
      <c r="AG727" t="s">
        <v>1235</v>
      </c>
      <c r="AH727">
        <v>0</v>
      </c>
      <c r="AI727">
        <v>249</v>
      </c>
      <c r="AJ727">
        <v>20</v>
      </c>
      <c r="AK727">
        <v>1435</v>
      </c>
      <c r="AL727">
        <v>1.1299999999999999</v>
      </c>
    </row>
    <row r="728" spans="1:38" x14ac:dyDescent="0.3">
      <c r="A728" t="s">
        <v>1120</v>
      </c>
      <c r="B728">
        <v>1877</v>
      </c>
      <c r="C728">
        <v>6</v>
      </c>
      <c r="D728" t="s">
        <v>1231</v>
      </c>
      <c r="E728" t="s">
        <v>1232</v>
      </c>
      <c r="F728">
        <v>1272</v>
      </c>
      <c r="G728">
        <v>49.73</v>
      </c>
      <c r="H728">
        <v>164.4</v>
      </c>
      <c r="I728">
        <v>40.520000000000003</v>
      </c>
      <c r="J728">
        <v>133.97999999999999</v>
      </c>
      <c r="K728">
        <v>76</v>
      </c>
      <c r="T728">
        <v>4</v>
      </c>
      <c r="U728">
        <v>2</v>
      </c>
      <c r="V728" t="s">
        <v>83</v>
      </c>
      <c r="W728">
        <v>164</v>
      </c>
      <c r="X728">
        <v>20</v>
      </c>
      <c r="Y728">
        <v>18</v>
      </c>
      <c r="Z728" t="s">
        <v>1233</v>
      </c>
      <c r="AA728" t="s">
        <v>1234</v>
      </c>
      <c r="AB728" t="s">
        <v>77</v>
      </c>
      <c r="AC728" t="s">
        <v>78</v>
      </c>
      <c r="AD728" t="s">
        <v>1124</v>
      </c>
      <c r="AG728" t="s">
        <v>1235</v>
      </c>
      <c r="AH728">
        <v>0</v>
      </c>
      <c r="AI728">
        <v>249</v>
      </c>
      <c r="AJ728">
        <v>20</v>
      </c>
      <c r="AK728">
        <v>1435</v>
      </c>
      <c r="AL728">
        <v>1.1299999999999999</v>
      </c>
    </row>
    <row r="729" spans="1:38" x14ac:dyDescent="0.3">
      <c r="A729" t="s">
        <v>1120</v>
      </c>
      <c r="B729">
        <v>1865</v>
      </c>
      <c r="C729">
        <v>1</v>
      </c>
      <c r="D729" t="s">
        <v>1236</v>
      </c>
      <c r="E729" t="s">
        <v>350</v>
      </c>
      <c r="F729">
        <v>299</v>
      </c>
      <c r="G729">
        <v>23.74</v>
      </c>
      <c r="H729">
        <v>78.48</v>
      </c>
      <c r="I729">
        <v>17.2</v>
      </c>
      <c r="J729">
        <v>56.89</v>
      </c>
      <c r="K729">
        <v>88</v>
      </c>
      <c r="T729">
        <v>2</v>
      </c>
      <c r="U729">
        <v>1</v>
      </c>
      <c r="V729" t="s">
        <v>74</v>
      </c>
      <c r="W729" t="s">
        <v>1043</v>
      </c>
      <c r="X729">
        <v>20</v>
      </c>
      <c r="Y729">
        <v>12</v>
      </c>
      <c r="Z729" t="s">
        <v>1237</v>
      </c>
      <c r="AA729" t="s">
        <v>1238</v>
      </c>
      <c r="AB729" t="s">
        <v>77</v>
      </c>
      <c r="AC729" t="s">
        <v>78</v>
      </c>
      <c r="AD729" t="s">
        <v>1124</v>
      </c>
      <c r="AG729" t="s">
        <v>1239</v>
      </c>
      <c r="AH729">
        <v>0</v>
      </c>
      <c r="AI729">
        <v>337</v>
      </c>
      <c r="AJ729">
        <v>27</v>
      </c>
      <c r="AK729">
        <v>265</v>
      </c>
      <c r="AL729">
        <v>0.89</v>
      </c>
    </row>
    <row r="730" spans="1:38" x14ac:dyDescent="0.3">
      <c r="A730" t="s">
        <v>1120</v>
      </c>
      <c r="B730">
        <v>1865</v>
      </c>
      <c r="C730">
        <v>2</v>
      </c>
      <c r="D730" t="s">
        <v>1236</v>
      </c>
      <c r="E730" t="s">
        <v>350</v>
      </c>
      <c r="F730">
        <v>299</v>
      </c>
      <c r="G730">
        <v>23.73</v>
      </c>
      <c r="H730">
        <v>78.45</v>
      </c>
      <c r="I730">
        <v>16.440000000000001</v>
      </c>
      <c r="J730">
        <v>54.37</v>
      </c>
      <c r="K730">
        <v>60</v>
      </c>
      <c r="T730">
        <v>2</v>
      </c>
      <c r="U730">
        <v>1</v>
      </c>
      <c r="V730" t="s">
        <v>83</v>
      </c>
      <c r="W730" t="s">
        <v>507</v>
      </c>
      <c r="X730">
        <v>20</v>
      </c>
      <c r="Y730">
        <v>12</v>
      </c>
      <c r="Z730" t="s">
        <v>1237</v>
      </c>
      <c r="AA730" t="s">
        <v>1238</v>
      </c>
      <c r="AB730" t="s">
        <v>77</v>
      </c>
      <c r="AC730" t="s">
        <v>78</v>
      </c>
      <c r="AD730" t="s">
        <v>1124</v>
      </c>
      <c r="AG730" t="s">
        <v>1239</v>
      </c>
      <c r="AH730">
        <v>0</v>
      </c>
      <c r="AI730">
        <v>337</v>
      </c>
      <c r="AJ730">
        <v>27</v>
      </c>
      <c r="AK730">
        <v>265</v>
      </c>
      <c r="AL730">
        <v>0.89</v>
      </c>
    </row>
    <row r="731" spans="1:38" x14ac:dyDescent="0.3">
      <c r="A731" t="s">
        <v>1120</v>
      </c>
      <c r="B731">
        <v>1865</v>
      </c>
      <c r="C731">
        <v>3</v>
      </c>
      <c r="D731" t="s">
        <v>1236</v>
      </c>
      <c r="E731" t="s">
        <v>350</v>
      </c>
      <c r="F731">
        <v>299</v>
      </c>
      <c r="G731">
        <v>32.35</v>
      </c>
      <c r="H731">
        <v>106.95</v>
      </c>
      <c r="I731">
        <v>25.68</v>
      </c>
      <c r="J731">
        <v>84.91</v>
      </c>
      <c r="K731">
        <v>151</v>
      </c>
      <c r="T731">
        <v>3</v>
      </c>
      <c r="U731">
        <v>2</v>
      </c>
      <c r="V731" t="s">
        <v>83</v>
      </c>
      <c r="W731">
        <v>106</v>
      </c>
      <c r="X731">
        <v>20</v>
      </c>
      <c r="Y731">
        <v>12</v>
      </c>
      <c r="Z731" t="s">
        <v>1237</v>
      </c>
      <c r="AA731" t="s">
        <v>1238</v>
      </c>
      <c r="AB731" t="s">
        <v>77</v>
      </c>
      <c r="AC731" t="s">
        <v>78</v>
      </c>
      <c r="AD731" t="s">
        <v>1124</v>
      </c>
      <c r="AG731" t="s">
        <v>1239</v>
      </c>
      <c r="AH731">
        <v>0</v>
      </c>
      <c r="AI731">
        <v>337</v>
      </c>
      <c r="AJ731">
        <v>27</v>
      </c>
      <c r="AK731">
        <v>265</v>
      </c>
      <c r="AL731">
        <v>0.89</v>
      </c>
    </row>
    <row r="732" spans="1:38" x14ac:dyDescent="0.3">
      <c r="A732" t="s">
        <v>1120</v>
      </c>
      <c r="B732">
        <v>4007</v>
      </c>
      <c r="C732">
        <v>1</v>
      </c>
      <c r="D732" t="s">
        <v>1240</v>
      </c>
      <c r="E732" t="s">
        <v>593</v>
      </c>
      <c r="F732">
        <v>100</v>
      </c>
      <c r="G732">
        <v>19.920000000000002</v>
      </c>
      <c r="H732">
        <v>65.88</v>
      </c>
      <c r="I732">
        <v>14.86</v>
      </c>
      <c r="J732">
        <v>49.14</v>
      </c>
      <c r="K732">
        <v>10</v>
      </c>
      <c r="T732">
        <v>2</v>
      </c>
      <c r="U732">
        <v>1</v>
      </c>
      <c r="V732" t="s">
        <v>74</v>
      </c>
      <c r="W732">
        <v>65</v>
      </c>
      <c r="X732">
        <v>5</v>
      </c>
      <c r="Y732">
        <v>5</v>
      </c>
      <c r="Z732" t="s">
        <v>1241</v>
      </c>
      <c r="AA732" t="s">
        <v>1242</v>
      </c>
      <c r="AB732" t="s">
        <v>77</v>
      </c>
      <c r="AC732" t="s">
        <v>78</v>
      </c>
      <c r="AD732" t="s">
        <v>1124</v>
      </c>
      <c r="AG732" t="s">
        <v>1243</v>
      </c>
      <c r="AH732">
        <v>0</v>
      </c>
      <c r="AI732">
        <v>117</v>
      </c>
      <c r="AJ732">
        <v>24</v>
      </c>
      <c r="AK732">
        <v>0</v>
      </c>
      <c r="AL732">
        <v>0</v>
      </c>
    </row>
    <row r="733" spans="1:38" x14ac:dyDescent="0.3">
      <c r="A733" t="s">
        <v>1120</v>
      </c>
      <c r="B733">
        <v>4007</v>
      </c>
      <c r="C733">
        <v>2</v>
      </c>
      <c r="D733" t="s">
        <v>1240</v>
      </c>
      <c r="E733" t="s">
        <v>593</v>
      </c>
      <c r="F733">
        <v>100</v>
      </c>
      <c r="G733">
        <v>20.64</v>
      </c>
      <c r="H733">
        <v>68.25</v>
      </c>
      <c r="I733">
        <v>15.46</v>
      </c>
      <c r="J733">
        <v>51.12</v>
      </c>
      <c r="K733">
        <v>20</v>
      </c>
      <c r="T733">
        <v>2</v>
      </c>
      <c r="U733">
        <v>1</v>
      </c>
      <c r="V733" t="s">
        <v>83</v>
      </c>
      <c r="W733" t="s">
        <v>1244</v>
      </c>
      <c r="X733">
        <v>5</v>
      </c>
      <c r="Y733">
        <v>5</v>
      </c>
      <c r="Z733" t="s">
        <v>1241</v>
      </c>
      <c r="AA733" t="s">
        <v>1242</v>
      </c>
      <c r="AB733" t="s">
        <v>77</v>
      </c>
      <c r="AC733" t="s">
        <v>78</v>
      </c>
      <c r="AD733" t="s">
        <v>1124</v>
      </c>
      <c r="AG733" t="s">
        <v>1243</v>
      </c>
      <c r="AH733">
        <v>0</v>
      </c>
      <c r="AI733">
        <v>117</v>
      </c>
      <c r="AJ733">
        <v>24</v>
      </c>
      <c r="AK733">
        <v>0</v>
      </c>
      <c r="AL733">
        <v>0</v>
      </c>
    </row>
    <row r="734" spans="1:38" x14ac:dyDescent="0.3">
      <c r="A734" t="s">
        <v>1120</v>
      </c>
      <c r="B734">
        <v>4007</v>
      </c>
      <c r="C734">
        <v>3</v>
      </c>
      <c r="D734" t="s">
        <v>1240</v>
      </c>
      <c r="E734" t="s">
        <v>593</v>
      </c>
      <c r="F734">
        <v>100</v>
      </c>
      <c r="G734">
        <v>21.1</v>
      </c>
      <c r="H734">
        <v>69.760000000000005</v>
      </c>
      <c r="I734">
        <v>15.84</v>
      </c>
      <c r="J734">
        <v>52.38</v>
      </c>
      <c r="K734">
        <v>30</v>
      </c>
      <c r="T734">
        <v>2</v>
      </c>
      <c r="U734">
        <v>1</v>
      </c>
      <c r="V734" t="s">
        <v>83</v>
      </c>
      <c r="W734" t="s">
        <v>897</v>
      </c>
      <c r="X734">
        <v>5</v>
      </c>
      <c r="Y734">
        <v>5</v>
      </c>
      <c r="Z734" t="s">
        <v>1241</v>
      </c>
      <c r="AA734" t="s">
        <v>1242</v>
      </c>
      <c r="AB734" t="s">
        <v>77</v>
      </c>
      <c r="AC734" t="s">
        <v>78</v>
      </c>
      <c r="AD734" t="s">
        <v>1124</v>
      </c>
      <c r="AG734" t="s">
        <v>1243</v>
      </c>
      <c r="AH734">
        <v>0</v>
      </c>
      <c r="AI734">
        <v>117</v>
      </c>
      <c r="AJ734">
        <v>24</v>
      </c>
      <c r="AK734">
        <v>0</v>
      </c>
      <c r="AL734">
        <v>0</v>
      </c>
    </row>
    <row r="735" spans="1:38" x14ac:dyDescent="0.3">
      <c r="A735" t="s">
        <v>1120</v>
      </c>
      <c r="B735">
        <v>4007</v>
      </c>
      <c r="C735">
        <v>4</v>
      </c>
      <c r="D735" t="s">
        <v>1240</v>
      </c>
      <c r="E735" t="s">
        <v>593</v>
      </c>
      <c r="F735">
        <v>100</v>
      </c>
      <c r="G735">
        <v>22.08</v>
      </c>
      <c r="H735">
        <v>73</v>
      </c>
      <c r="I735">
        <v>16.66</v>
      </c>
      <c r="J735">
        <v>55.08</v>
      </c>
      <c r="K735">
        <v>30</v>
      </c>
      <c r="T735">
        <v>2</v>
      </c>
      <c r="U735">
        <v>1</v>
      </c>
      <c r="V735" t="s">
        <v>83</v>
      </c>
      <c r="W735">
        <v>73</v>
      </c>
      <c r="X735">
        <v>5</v>
      </c>
      <c r="Y735">
        <v>5</v>
      </c>
      <c r="Z735" t="s">
        <v>1241</v>
      </c>
      <c r="AA735" t="s">
        <v>1242</v>
      </c>
      <c r="AB735" t="s">
        <v>77</v>
      </c>
      <c r="AC735" t="s">
        <v>78</v>
      </c>
      <c r="AD735" t="s">
        <v>1124</v>
      </c>
      <c r="AG735" t="s">
        <v>1243</v>
      </c>
      <c r="AH735">
        <v>0</v>
      </c>
      <c r="AI735">
        <v>117</v>
      </c>
      <c r="AJ735">
        <v>24</v>
      </c>
      <c r="AK735">
        <v>0</v>
      </c>
      <c r="AL735">
        <v>0</v>
      </c>
    </row>
    <row r="736" spans="1:38" x14ac:dyDescent="0.3">
      <c r="A736" t="s">
        <v>1120</v>
      </c>
      <c r="B736">
        <v>4007</v>
      </c>
      <c r="C736">
        <v>5</v>
      </c>
      <c r="D736" t="s">
        <v>1240</v>
      </c>
      <c r="E736" t="s">
        <v>593</v>
      </c>
      <c r="F736">
        <v>100</v>
      </c>
      <c r="G736">
        <v>24.33</v>
      </c>
      <c r="H736">
        <v>80.459999999999994</v>
      </c>
      <c r="I736">
        <v>18.54</v>
      </c>
      <c r="J736">
        <v>61.29</v>
      </c>
      <c r="K736">
        <v>10</v>
      </c>
      <c r="T736">
        <v>2</v>
      </c>
      <c r="U736">
        <v>1</v>
      </c>
      <c r="V736" t="s">
        <v>83</v>
      </c>
      <c r="W736">
        <v>80</v>
      </c>
      <c r="X736">
        <v>5</v>
      </c>
      <c r="Y736">
        <v>5</v>
      </c>
      <c r="Z736" t="s">
        <v>1241</v>
      </c>
      <c r="AA736" t="s">
        <v>1242</v>
      </c>
      <c r="AB736" t="s">
        <v>77</v>
      </c>
      <c r="AC736" t="s">
        <v>78</v>
      </c>
      <c r="AD736" t="s">
        <v>1124</v>
      </c>
      <c r="AG736" t="s">
        <v>1243</v>
      </c>
      <c r="AH736">
        <v>0</v>
      </c>
      <c r="AI736">
        <v>117</v>
      </c>
      <c r="AJ736">
        <v>24</v>
      </c>
      <c r="AK736">
        <v>0</v>
      </c>
      <c r="AL736">
        <v>0</v>
      </c>
    </row>
    <row r="737" spans="1:38" x14ac:dyDescent="0.3">
      <c r="A737" t="s">
        <v>1120</v>
      </c>
      <c r="B737">
        <v>1876</v>
      </c>
      <c r="C737">
        <v>1</v>
      </c>
      <c r="D737" t="s">
        <v>1245</v>
      </c>
      <c r="E737" t="s">
        <v>443</v>
      </c>
      <c r="F737">
        <v>460</v>
      </c>
      <c r="G737">
        <v>19.91</v>
      </c>
      <c r="H737">
        <v>65.84</v>
      </c>
      <c r="I737">
        <v>14.77</v>
      </c>
      <c r="J737">
        <v>48.84</v>
      </c>
      <c r="K737">
        <v>360</v>
      </c>
      <c r="T737">
        <v>2</v>
      </c>
      <c r="U737">
        <v>1</v>
      </c>
      <c r="V737" t="s">
        <v>74</v>
      </c>
      <c r="W737">
        <v>65</v>
      </c>
      <c r="X737">
        <v>20</v>
      </c>
      <c r="Y737">
        <v>20</v>
      </c>
      <c r="Z737" t="s">
        <v>1246</v>
      </c>
      <c r="AA737" t="s">
        <v>1247</v>
      </c>
      <c r="AB737" t="s">
        <v>77</v>
      </c>
      <c r="AC737" t="s">
        <v>78</v>
      </c>
      <c r="AD737" t="s">
        <v>1124</v>
      </c>
      <c r="AG737" t="s">
        <v>1248</v>
      </c>
      <c r="AH737">
        <v>0</v>
      </c>
      <c r="AI737">
        <v>249</v>
      </c>
      <c r="AJ737">
        <v>18</v>
      </c>
      <c r="AK737">
        <v>268</v>
      </c>
      <c r="AL737">
        <v>0.57999999999999996</v>
      </c>
    </row>
    <row r="738" spans="1:38" x14ac:dyDescent="0.3">
      <c r="A738" t="s">
        <v>1120</v>
      </c>
      <c r="B738">
        <v>1876</v>
      </c>
      <c r="C738">
        <v>2</v>
      </c>
      <c r="D738" t="s">
        <v>1245</v>
      </c>
      <c r="E738" t="s">
        <v>443</v>
      </c>
      <c r="F738">
        <v>460</v>
      </c>
      <c r="G738">
        <v>23.91</v>
      </c>
      <c r="H738">
        <v>79.05</v>
      </c>
      <c r="I738">
        <v>18.11</v>
      </c>
      <c r="J738">
        <v>59.88</v>
      </c>
      <c r="K738">
        <v>100</v>
      </c>
      <c r="T738">
        <v>3</v>
      </c>
      <c r="U738">
        <v>1</v>
      </c>
      <c r="V738" t="s">
        <v>74</v>
      </c>
      <c r="W738">
        <v>79</v>
      </c>
      <c r="X738">
        <v>20</v>
      </c>
      <c r="Y738">
        <v>20</v>
      </c>
      <c r="Z738" t="s">
        <v>1246</v>
      </c>
      <c r="AA738" t="s">
        <v>1247</v>
      </c>
      <c r="AB738" t="s">
        <v>77</v>
      </c>
      <c r="AC738" t="s">
        <v>78</v>
      </c>
      <c r="AD738" t="s">
        <v>1124</v>
      </c>
      <c r="AG738" t="s">
        <v>1248</v>
      </c>
      <c r="AH738">
        <v>0</v>
      </c>
      <c r="AI738">
        <v>249</v>
      </c>
      <c r="AJ738">
        <v>18</v>
      </c>
      <c r="AK738">
        <v>268</v>
      </c>
      <c r="AL738">
        <v>0.57999999999999996</v>
      </c>
    </row>
    <row r="739" spans="1:38" x14ac:dyDescent="0.3">
      <c r="A739" t="s">
        <v>1120</v>
      </c>
      <c r="B739">
        <v>113268</v>
      </c>
      <c r="C739">
        <v>1</v>
      </c>
      <c r="D739" t="s">
        <v>1249</v>
      </c>
      <c r="E739" t="s">
        <v>1250</v>
      </c>
      <c r="F739">
        <v>816</v>
      </c>
      <c r="G739">
        <v>34.01</v>
      </c>
      <c r="H739">
        <v>112.44</v>
      </c>
      <c r="I739">
        <v>25.42</v>
      </c>
      <c r="J739">
        <v>84.04</v>
      </c>
      <c r="K739">
        <v>222</v>
      </c>
      <c r="T739">
        <v>4</v>
      </c>
      <c r="U739">
        <v>2</v>
      </c>
      <c r="V739" t="s">
        <v>83</v>
      </c>
      <c r="W739" t="s">
        <v>683</v>
      </c>
      <c r="X739">
        <v>35</v>
      </c>
      <c r="Y739">
        <v>31</v>
      </c>
      <c r="Z739" t="s">
        <v>1251</v>
      </c>
      <c r="AA739" t="s">
        <v>1252</v>
      </c>
      <c r="AB739" t="s">
        <v>77</v>
      </c>
      <c r="AC739" t="s">
        <v>78</v>
      </c>
      <c r="AD739" t="s">
        <v>1124</v>
      </c>
      <c r="AG739" t="s">
        <v>1253</v>
      </c>
      <c r="AH739">
        <v>0</v>
      </c>
      <c r="AI739">
        <v>349</v>
      </c>
      <c r="AJ739">
        <v>31</v>
      </c>
      <c r="AK739">
        <v>1233</v>
      </c>
      <c r="AL739">
        <v>1.51</v>
      </c>
    </row>
    <row r="740" spans="1:38" x14ac:dyDescent="0.3">
      <c r="A740" t="s">
        <v>1120</v>
      </c>
      <c r="B740">
        <v>113268</v>
      </c>
      <c r="C740">
        <v>2</v>
      </c>
      <c r="D740" t="s">
        <v>1249</v>
      </c>
      <c r="E740" t="s">
        <v>1250</v>
      </c>
      <c r="F740">
        <v>816</v>
      </c>
      <c r="G740">
        <v>34.03</v>
      </c>
      <c r="H740">
        <v>112.51</v>
      </c>
      <c r="I740">
        <v>25.41</v>
      </c>
      <c r="J740">
        <v>84.02</v>
      </c>
      <c r="K740">
        <v>94</v>
      </c>
      <c r="T740">
        <v>3</v>
      </c>
      <c r="U740">
        <v>2</v>
      </c>
      <c r="V740" t="s">
        <v>83</v>
      </c>
      <c r="W740" t="s">
        <v>320</v>
      </c>
      <c r="X740">
        <v>35</v>
      </c>
      <c r="Y740">
        <v>31</v>
      </c>
      <c r="Z740" t="s">
        <v>1251</v>
      </c>
      <c r="AA740" t="s">
        <v>1252</v>
      </c>
      <c r="AB740" t="s">
        <v>77</v>
      </c>
      <c r="AC740" t="s">
        <v>78</v>
      </c>
      <c r="AD740" t="s">
        <v>1124</v>
      </c>
      <c r="AG740" t="s">
        <v>1253</v>
      </c>
      <c r="AH740">
        <v>0</v>
      </c>
      <c r="AI740">
        <v>349</v>
      </c>
      <c r="AJ740">
        <v>31</v>
      </c>
      <c r="AK740">
        <v>1233</v>
      </c>
      <c r="AL740">
        <v>1.51</v>
      </c>
    </row>
    <row r="741" spans="1:38" x14ac:dyDescent="0.3">
      <c r="A741" t="s">
        <v>1120</v>
      </c>
      <c r="B741">
        <v>113268</v>
      </c>
      <c r="C741">
        <v>3</v>
      </c>
      <c r="D741" t="s">
        <v>1249</v>
      </c>
      <c r="E741" t="s">
        <v>1250</v>
      </c>
      <c r="F741">
        <v>816</v>
      </c>
      <c r="G741">
        <v>40.450000000000003</v>
      </c>
      <c r="H741">
        <v>133.72999999999999</v>
      </c>
      <c r="I741">
        <v>30.55</v>
      </c>
      <c r="J741">
        <v>101.02</v>
      </c>
      <c r="K741">
        <v>97</v>
      </c>
      <c r="T741">
        <v>4</v>
      </c>
      <c r="U741">
        <v>2</v>
      </c>
      <c r="V741" t="s">
        <v>83</v>
      </c>
      <c r="W741" t="s">
        <v>1254</v>
      </c>
      <c r="X741">
        <v>35</v>
      </c>
      <c r="Y741">
        <v>31</v>
      </c>
      <c r="Z741" t="s">
        <v>1251</v>
      </c>
      <c r="AA741" t="s">
        <v>1252</v>
      </c>
      <c r="AB741" t="s">
        <v>77</v>
      </c>
      <c r="AC741" t="s">
        <v>78</v>
      </c>
      <c r="AD741" t="s">
        <v>1124</v>
      </c>
      <c r="AG741" t="s">
        <v>1253</v>
      </c>
      <c r="AH741">
        <v>0</v>
      </c>
      <c r="AI741">
        <v>349</v>
      </c>
      <c r="AJ741">
        <v>31</v>
      </c>
      <c r="AK741">
        <v>1233</v>
      </c>
      <c r="AL741">
        <v>1.51</v>
      </c>
    </row>
    <row r="742" spans="1:38" x14ac:dyDescent="0.3">
      <c r="A742" t="s">
        <v>1120</v>
      </c>
      <c r="B742">
        <v>113268</v>
      </c>
      <c r="C742">
        <v>4</v>
      </c>
      <c r="D742" t="s">
        <v>1249</v>
      </c>
      <c r="E742" t="s">
        <v>1250</v>
      </c>
      <c r="F742">
        <v>816</v>
      </c>
      <c r="G742">
        <v>40.58</v>
      </c>
      <c r="H742">
        <v>134.16</v>
      </c>
      <c r="I742">
        <v>30.55</v>
      </c>
      <c r="J742">
        <v>101</v>
      </c>
      <c r="K742">
        <v>336</v>
      </c>
      <c r="T742">
        <v>4</v>
      </c>
      <c r="U742">
        <v>2</v>
      </c>
      <c r="V742" t="s">
        <v>83</v>
      </c>
      <c r="W742" t="s">
        <v>1255</v>
      </c>
      <c r="X742">
        <v>35</v>
      </c>
      <c r="Y742">
        <v>31</v>
      </c>
      <c r="Z742" t="s">
        <v>1251</v>
      </c>
      <c r="AA742" t="s">
        <v>1252</v>
      </c>
      <c r="AB742" t="s">
        <v>77</v>
      </c>
      <c r="AC742" t="s">
        <v>78</v>
      </c>
      <c r="AD742" t="s">
        <v>1124</v>
      </c>
      <c r="AG742" t="s">
        <v>1253</v>
      </c>
      <c r="AH742">
        <v>0</v>
      </c>
      <c r="AI742">
        <v>349</v>
      </c>
      <c r="AJ742">
        <v>31</v>
      </c>
      <c r="AK742">
        <v>1233</v>
      </c>
      <c r="AL742">
        <v>1.51</v>
      </c>
    </row>
    <row r="743" spans="1:38" x14ac:dyDescent="0.3">
      <c r="A743" t="s">
        <v>1120</v>
      </c>
      <c r="B743">
        <v>113268</v>
      </c>
      <c r="C743">
        <v>5</v>
      </c>
      <c r="D743" t="s">
        <v>1249</v>
      </c>
      <c r="E743" t="s">
        <v>1250</v>
      </c>
      <c r="F743">
        <v>816</v>
      </c>
      <c r="G743">
        <v>47.37</v>
      </c>
      <c r="H743">
        <v>156.6</v>
      </c>
      <c r="I743">
        <v>36</v>
      </c>
      <c r="J743">
        <v>119.03</v>
      </c>
      <c r="K743">
        <v>67</v>
      </c>
      <c r="T743">
        <v>4</v>
      </c>
      <c r="U743">
        <v>2</v>
      </c>
      <c r="V743" t="s">
        <v>83</v>
      </c>
      <c r="W743">
        <v>156</v>
      </c>
      <c r="X743">
        <v>35</v>
      </c>
      <c r="Y743">
        <v>31</v>
      </c>
      <c r="Z743" t="s">
        <v>1251</v>
      </c>
      <c r="AA743" t="s">
        <v>1252</v>
      </c>
      <c r="AB743" t="s">
        <v>77</v>
      </c>
      <c r="AC743" t="s">
        <v>78</v>
      </c>
      <c r="AD743" t="s">
        <v>1124</v>
      </c>
      <c r="AG743" t="s">
        <v>1253</v>
      </c>
      <c r="AH743">
        <v>0</v>
      </c>
      <c r="AI743">
        <v>349</v>
      </c>
      <c r="AJ743">
        <v>31</v>
      </c>
      <c r="AK743">
        <v>1233</v>
      </c>
      <c r="AL743">
        <v>1.51</v>
      </c>
    </row>
    <row r="744" spans="1:38" x14ac:dyDescent="0.3">
      <c r="A744" t="s">
        <v>1120</v>
      </c>
      <c r="B744">
        <v>10568</v>
      </c>
      <c r="C744">
        <v>1</v>
      </c>
      <c r="D744" t="s">
        <v>1256</v>
      </c>
      <c r="E744" t="s">
        <v>1257</v>
      </c>
      <c r="F744">
        <v>18</v>
      </c>
      <c r="G744">
        <v>40.85</v>
      </c>
      <c r="H744">
        <v>135.05000000000001</v>
      </c>
      <c r="I744">
        <v>33.57</v>
      </c>
      <c r="J744">
        <v>111</v>
      </c>
      <c r="K744">
        <v>18</v>
      </c>
      <c r="T744">
        <v>4</v>
      </c>
      <c r="U744">
        <v>2</v>
      </c>
      <c r="V744" t="s">
        <v>74</v>
      </c>
      <c r="W744">
        <v>135</v>
      </c>
      <c r="X744">
        <v>11</v>
      </c>
      <c r="Y744">
        <v>11</v>
      </c>
      <c r="Z744" t="s">
        <v>1258</v>
      </c>
      <c r="AA744" t="s">
        <v>1259</v>
      </c>
      <c r="AB744" t="s">
        <v>77</v>
      </c>
      <c r="AC744" t="s">
        <v>78</v>
      </c>
      <c r="AD744" t="s">
        <v>1124</v>
      </c>
      <c r="AG744" t="s">
        <v>1260</v>
      </c>
      <c r="AH744">
        <v>0</v>
      </c>
      <c r="AI744">
        <v>556</v>
      </c>
      <c r="AJ744">
        <v>69</v>
      </c>
      <c r="AK744">
        <v>23</v>
      </c>
      <c r="AL744">
        <v>1.28</v>
      </c>
    </row>
    <row r="745" spans="1:38" x14ac:dyDescent="0.3">
      <c r="A745" t="s">
        <v>1120</v>
      </c>
      <c r="B745">
        <v>119516</v>
      </c>
      <c r="C745">
        <v>1</v>
      </c>
      <c r="D745" t="s">
        <v>1261</v>
      </c>
      <c r="E745" t="s">
        <v>225</v>
      </c>
      <c r="F745">
        <v>429</v>
      </c>
      <c r="G745">
        <v>28.68</v>
      </c>
      <c r="H745">
        <v>94.82</v>
      </c>
      <c r="I745">
        <v>21.82</v>
      </c>
      <c r="J745">
        <v>72.14</v>
      </c>
      <c r="K745">
        <v>56</v>
      </c>
      <c r="T745">
        <v>3</v>
      </c>
      <c r="U745">
        <v>2</v>
      </c>
      <c r="V745" t="s">
        <v>83</v>
      </c>
      <c r="W745" t="s">
        <v>1262</v>
      </c>
      <c r="X745">
        <v>29</v>
      </c>
      <c r="Y745">
        <v>11</v>
      </c>
      <c r="Z745" t="s">
        <v>1263</v>
      </c>
      <c r="AA745" t="s">
        <v>1264</v>
      </c>
      <c r="AB745" t="s">
        <v>77</v>
      </c>
      <c r="AC745" t="s">
        <v>78</v>
      </c>
      <c r="AD745" t="s">
        <v>1124</v>
      </c>
      <c r="AG745" t="s">
        <v>1265</v>
      </c>
      <c r="AH745">
        <v>0</v>
      </c>
      <c r="AI745">
        <v>219</v>
      </c>
      <c r="AJ745">
        <v>16</v>
      </c>
      <c r="AK745">
        <v>628</v>
      </c>
      <c r="AL745">
        <v>1.46</v>
      </c>
    </row>
    <row r="746" spans="1:38" x14ac:dyDescent="0.3">
      <c r="A746" t="s">
        <v>1120</v>
      </c>
      <c r="B746">
        <v>119516</v>
      </c>
      <c r="C746">
        <v>2</v>
      </c>
      <c r="D746" t="s">
        <v>1261</v>
      </c>
      <c r="E746" t="s">
        <v>225</v>
      </c>
      <c r="F746">
        <v>429</v>
      </c>
      <c r="G746">
        <v>28.89</v>
      </c>
      <c r="H746">
        <v>95.51</v>
      </c>
      <c r="I746">
        <v>21.96</v>
      </c>
      <c r="J746">
        <v>72.61</v>
      </c>
      <c r="K746">
        <v>28</v>
      </c>
      <c r="T746">
        <v>3</v>
      </c>
      <c r="U746">
        <v>2</v>
      </c>
      <c r="V746" t="s">
        <v>83</v>
      </c>
      <c r="W746" t="s">
        <v>1266</v>
      </c>
      <c r="X746">
        <v>29</v>
      </c>
      <c r="Y746">
        <v>11</v>
      </c>
      <c r="Z746" t="s">
        <v>1263</v>
      </c>
      <c r="AA746" t="s">
        <v>1264</v>
      </c>
      <c r="AB746" t="s">
        <v>77</v>
      </c>
      <c r="AC746" t="s">
        <v>78</v>
      </c>
      <c r="AD746" t="s">
        <v>1124</v>
      </c>
      <c r="AG746" t="s">
        <v>1265</v>
      </c>
      <c r="AH746">
        <v>0</v>
      </c>
      <c r="AI746">
        <v>219</v>
      </c>
      <c r="AJ746">
        <v>16</v>
      </c>
      <c r="AK746">
        <v>628</v>
      </c>
      <c r="AL746">
        <v>1.46</v>
      </c>
    </row>
    <row r="747" spans="1:38" x14ac:dyDescent="0.3">
      <c r="A747" t="s">
        <v>1120</v>
      </c>
      <c r="B747">
        <v>119516</v>
      </c>
      <c r="C747">
        <v>3</v>
      </c>
      <c r="D747" t="s">
        <v>1261</v>
      </c>
      <c r="E747" t="s">
        <v>225</v>
      </c>
      <c r="F747">
        <v>429</v>
      </c>
      <c r="G747">
        <v>33.58</v>
      </c>
      <c r="H747">
        <v>111.01</v>
      </c>
      <c r="I747">
        <v>25.69</v>
      </c>
      <c r="J747">
        <v>84.95</v>
      </c>
      <c r="K747">
        <v>345</v>
      </c>
      <c r="T747">
        <v>3</v>
      </c>
      <c r="U747">
        <v>2</v>
      </c>
      <c r="V747" t="s">
        <v>83</v>
      </c>
      <c r="W747">
        <v>111</v>
      </c>
      <c r="X747">
        <v>29</v>
      </c>
      <c r="Y747">
        <v>11</v>
      </c>
      <c r="Z747" t="s">
        <v>1263</v>
      </c>
      <c r="AA747" t="s">
        <v>1264</v>
      </c>
      <c r="AB747" t="s">
        <v>77</v>
      </c>
      <c r="AC747" t="s">
        <v>78</v>
      </c>
      <c r="AD747" t="s">
        <v>1124</v>
      </c>
      <c r="AG747" t="s">
        <v>1265</v>
      </c>
      <c r="AH747">
        <v>0</v>
      </c>
      <c r="AI747">
        <v>219</v>
      </c>
      <c r="AJ747">
        <v>16</v>
      </c>
      <c r="AK747">
        <v>628</v>
      </c>
      <c r="AL747">
        <v>1.46</v>
      </c>
    </row>
    <row r="748" spans="1:38" x14ac:dyDescent="0.3">
      <c r="A748" t="s">
        <v>1120</v>
      </c>
      <c r="B748">
        <v>10047</v>
      </c>
      <c r="C748">
        <v>1</v>
      </c>
      <c r="D748" t="s">
        <v>1267</v>
      </c>
      <c r="E748" t="s">
        <v>1268</v>
      </c>
      <c r="F748">
        <v>264</v>
      </c>
      <c r="G748">
        <v>32.630000000000003</v>
      </c>
      <c r="H748">
        <v>107.89</v>
      </c>
      <c r="I748">
        <v>25.55</v>
      </c>
      <c r="J748">
        <v>84.48</v>
      </c>
      <c r="K748">
        <v>264</v>
      </c>
      <c r="T748">
        <v>3</v>
      </c>
      <c r="U748">
        <v>2</v>
      </c>
      <c r="V748" t="s">
        <v>83</v>
      </c>
      <c r="W748">
        <v>107</v>
      </c>
      <c r="X748">
        <v>15</v>
      </c>
      <c r="Y748">
        <v>10</v>
      </c>
      <c r="Z748" t="s">
        <v>1269</v>
      </c>
      <c r="AA748" t="s">
        <v>1270</v>
      </c>
      <c r="AB748" t="s">
        <v>77</v>
      </c>
      <c r="AC748" t="s">
        <v>78</v>
      </c>
      <c r="AD748" t="s">
        <v>1124</v>
      </c>
      <c r="AG748" t="s">
        <v>1271</v>
      </c>
      <c r="AH748">
        <v>0</v>
      </c>
      <c r="AI748">
        <v>248</v>
      </c>
      <c r="AJ748">
        <v>23</v>
      </c>
      <c r="AK748">
        <v>266</v>
      </c>
      <c r="AL748">
        <v>1.01</v>
      </c>
    </row>
    <row r="749" spans="1:38" x14ac:dyDescent="0.3">
      <c r="A749" t="s">
        <v>1120</v>
      </c>
      <c r="B749">
        <v>1870</v>
      </c>
      <c r="C749">
        <v>1</v>
      </c>
      <c r="D749" t="s">
        <v>1272</v>
      </c>
      <c r="E749" t="s">
        <v>110</v>
      </c>
      <c r="F749">
        <v>350</v>
      </c>
      <c r="G749">
        <v>24.83</v>
      </c>
      <c r="H749">
        <v>82.1</v>
      </c>
      <c r="I749">
        <v>18.13</v>
      </c>
      <c r="J749">
        <v>59.95</v>
      </c>
      <c r="K749">
        <v>168</v>
      </c>
      <c r="T749">
        <v>3</v>
      </c>
      <c r="U749">
        <v>1</v>
      </c>
      <c r="V749" t="s">
        <v>83</v>
      </c>
      <c r="W749">
        <v>82</v>
      </c>
      <c r="X749">
        <v>20</v>
      </c>
      <c r="Y749">
        <v>12</v>
      </c>
      <c r="Z749" t="s">
        <v>1273</v>
      </c>
      <c r="AA749" t="s">
        <v>1274</v>
      </c>
      <c r="AB749" t="s">
        <v>77</v>
      </c>
      <c r="AC749" t="s">
        <v>78</v>
      </c>
      <c r="AD749" t="s">
        <v>1124</v>
      </c>
      <c r="AG749" t="s">
        <v>1275</v>
      </c>
      <c r="AH749">
        <v>0</v>
      </c>
      <c r="AI749">
        <v>244</v>
      </c>
      <c r="AJ749">
        <v>22</v>
      </c>
      <c r="AK749">
        <v>353</v>
      </c>
      <c r="AL749">
        <v>1.01</v>
      </c>
    </row>
    <row r="750" spans="1:38" x14ac:dyDescent="0.3">
      <c r="A750" t="s">
        <v>1120</v>
      </c>
      <c r="B750">
        <v>1870</v>
      </c>
      <c r="C750">
        <v>2</v>
      </c>
      <c r="D750" t="s">
        <v>1272</v>
      </c>
      <c r="E750" t="s">
        <v>110</v>
      </c>
      <c r="F750">
        <v>350</v>
      </c>
      <c r="G750">
        <v>33.07</v>
      </c>
      <c r="H750">
        <v>109.35</v>
      </c>
      <c r="I750">
        <v>25.7</v>
      </c>
      <c r="J750">
        <v>84.99</v>
      </c>
      <c r="K750">
        <v>182</v>
      </c>
      <c r="T750">
        <v>3</v>
      </c>
      <c r="U750">
        <v>2</v>
      </c>
      <c r="V750" t="s">
        <v>83</v>
      </c>
      <c r="W750">
        <v>109</v>
      </c>
      <c r="X750">
        <v>20</v>
      </c>
      <c r="Y750">
        <v>12</v>
      </c>
      <c r="Z750" t="s">
        <v>1273</v>
      </c>
      <c r="AA750" t="s">
        <v>1274</v>
      </c>
      <c r="AB750" t="s">
        <v>77</v>
      </c>
      <c r="AC750" t="s">
        <v>78</v>
      </c>
      <c r="AD750" t="s">
        <v>1124</v>
      </c>
      <c r="AG750" t="s">
        <v>1275</v>
      </c>
      <c r="AH750">
        <v>0</v>
      </c>
      <c r="AI750">
        <v>244</v>
      </c>
      <c r="AJ750">
        <v>22</v>
      </c>
      <c r="AK750">
        <v>353</v>
      </c>
      <c r="AL750">
        <v>1.01</v>
      </c>
    </row>
    <row r="751" spans="1:38" x14ac:dyDescent="0.3">
      <c r="A751" t="s">
        <v>1120</v>
      </c>
      <c r="B751">
        <v>1869</v>
      </c>
      <c r="C751">
        <v>1</v>
      </c>
      <c r="D751" t="s">
        <v>1276</v>
      </c>
      <c r="E751" t="s">
        <v>1277</v>
      </c>
      <c r="F751">
        <v>292</v>
      </c>
      <c r="G751">
        <v>18.64</v>
      </c>
      <c r="H751">
        <v>61.63</v>
      </c>
      <c r="I751">
        <v>14.71</v>
      </c>
      <c r="J751">
        <v>48.66</v>
      </c>
      <c r="K751">
        <v>30</v>
      </c>
      <c r="T751">
        <v>2</v>
      </c>
      <c r="U751">
        <v>1</v>
      </c>
      <c r="V751" t="s">
        <v>83</v>
      </c>
      <c r="W751">
        <v>61</v>
      </c>
      <c r="X751">
        <v>19</v>
      </c>
      <c r="Y751">
        <v>15</v>
      </c>
      <c r="Z751" t="s">
        <v>1278</v>
      </c>
      <c r="AA751" t="s">
        <v>1279</v>
      </c>
      <c r="AB751" t="s">
        <v>77</v>
      </c>
      <c r="AC751" t="s">
        <v>78</v>
      </c>
      <c r="AD751" t="s">
        <v>1124</v>
      </c>
      <c r="AG751" t="s">
        <v>1280</v>
      </c>
      <c r="AH751">
        <v>0</v>
      </c>
      <c r="AI751">
        <v>247</v>
      </c>
      <c r="AJ751">
        <v>17</v>
      </c>
      <c r="AK751">
        <v>230</v>
      </c>
      <c r="AL751">
        <v>0.79</v>
      </c>
    </row>
    <row r="752" spans="1:38" x14ac:dyDescent="0.3">
      <c r="A752" t="s">
        <v>1120</v>
      </c>
      <c r="B752">
        <v>1869</v>
      </c>
      <c r="C752">
        <v>2</v>
      </c>
      <c r="D752" t="s">
        <v>1276</v>
      </c>
      <c r="E752" t="s">
        <v>1277</v>
      </c>
      <c r="F752">
        <v>292</v>
      </c>
      <c r="G752">
        <v>19.63</v>
      </c>
      <c r="H752">
        <v>64.92</v>
      </c>
      <c r="I752">
        <v>15.39</v>
      </c>
      <c r="J752">
        <v>50.88</v>
      </c>
      <c r="K752">
        <v>108</v>
      </c>
      <c r="T752">
        <v>2</v>
      </c>
      <c r="U752">
        <v>1</v>
      </c>
      <c r="V752" t="s">
        <v>74</v>
      </c>
      <c r="W752">
        <v>64</v>
      </c>
      <c r="X752">
        <v>19</v>
      </c>
      <c r="Y752">
        <v>15</v>
      </c>
      <c r="Z752" t="s">
        <v>1278</v>
      </c>
      <c r="AA752" t="s">
        <v>1279</v>
      </c>
      <c r="AB752" t="s">
        <v>77</v>
      </c>
      <c r="AC752" t="s">
        <v>78</v>
      </c>
      <c r="AD752" t="s">
        <v>1124</v>
      </c>
      <c r="AG752" t="s">
        <v>1280</v>
      </c>
      <c r="AH752">
        <v>0</v>
      </c>
      <c r="AI752">
        <v>247</v>
      </c>
      <c r="AJ752">
        <v>17</v>
      </c>
      <c r="AK752">
        <v>230</v>
      </c>
      <c r="AL752">
        <v>0.79</v>
      </c>
    </row>
    <row r="753" spans="1:38" x14ac:dyDescent="0.3">
      <c r="A753" t="s">
        <v>1120</v>
      </c>
      <c r="B753">
        <v>1869</v>
      </c>
      <c r="C753">
        <v>3</v>
      </c>
      <c r="D753" t="s">
        <v>1276</v>
      </c>
      <c r="E753" t="s">
        <v>1277</v>
      </c>
      <c r="F753">
        <v>292</v>
      </c>
      <c r="G753">
        <v>21.56</v>
      </c>
      <c r="H753">
        <v>71.28</v>
      </c>
      <c r="I753">
        <v>17.02</v>
      </c>
      <c r="J753">
        <v>56.28</v>
      </c>
      <c r="K753">
        <v>15</v>
      </c>
      <c r="T753">
        <v>3</v>
      </c>
      <c r="U753">
        <v>1</v>
      </c>
      <c r="V753" t="s">
        <v>83</v>
      </c>
      <c r="W753" t="s">
        <v>297</v>
      </c>
      <c r="X753">
        <v>19</v>
      </c>
      <c r="Y753">
        <v>15</v>
      </c>
      <c r="Z753" t="s">
        <v>1278</v>
      </c>
      <c r="AA753" t="s">
        <v>1279</v>
      </c>
      <c r="AB753" t="s">
        <v>77</v>
      </c>
      <c r="AC753" t="s">
        <v>78</v>
      </c>
      <c r="AD753" t="s">
        <v>1124</v>
      </c>
      <c r="AG753" t="s">
        <v>1280</v>
      </c>
      <c r="AH753">
        <v>0</v>
      </c>
      <c r="AI753">
        <v>247</v>
      </c>
      <c r="AJ753">
        <v>17</v>
      </c>
      <c r="AK753">
        <v>230</v>
      </c>
      <c r="AL753">
        <v>0.79</v>
      </c>
    </row>
    <row r="754" spans="1:38" x14ac:dyDescent="0.3">
      <c r="A754" t="s">
        <v>1120</v>
      </c>
      <c r="B754">
        <v>1869</v>
      </c>
      <c r="C754">
        <v>4</v>
      </c>
      <c r="D754" t="s">
        <v>1276</v>
      </c>
      <c r="E754" t="s">
        <v>1277</v>
      </c>
      <c r="F754">
        <v>292</v>
      </c>
      <c r="G754">
        <v>22.05</v>
      </c>
      <c r="H754">
        <v>72.92</v>
      </c>
      <c r="I754">
        <v>17.41</v>
      </c>
      <c r="J754">
        <v>57.57</v>
      </c>
      <c r="K754">
        <v>30</v>
      </c>
      <c r="T754">
        <v>3</v>
      </c>
      <c r="U754">
        <v>1</v>
      </c>
      <c r="V754" t="s">
        <v>83</v>
      </c>
      <c r="W754" t="s">
        <v>955</v>
      </c>
      <c r="X754">
        <v>19</v>
      </c>
      <c r="Y754">
        <v>15</v>
      </c>
      <c r="Z754" t="s">
        <v>1278</v>
      </c>
      <c r="AA754" t="s">
        <v>1279</v>
      </c>
      <c r="AB754" t="s">
        <v>77</v>
      </c>
      <c r="AC754" t="s">
        <v>78</v>
      </c>
      <c r="AD754" t="s">
        <v>1124</v>
      </c>
      <c r="AG754" t="s">
        <v>1280</v>
      </c>
      <c r="AH754">
        <v>0</v>
      </c>
      <c r="AI754">
        <v>247</v>
      </c>
      <c r="AJ754">
        <v>17</v>
      </c>
      <c r="AK754">
        <v>230</v>
      </c>
      <c r="AL754">
        <v>0.79</v>
      </c>
    </row>
    <row r="755" spans="1:38" x14ac:dyDescent="0.3">
      <c r="A755" t="s">
        <v>1120</v>
      </c>
      <c r="B755">
        <v>1869</v>
      </c>
      <c r="C755">
        <v>5</v>
      </c>
      <c r="D755" t="s">
        <v>1276</v>
      </c>
      <c r="E755" t="s">
        <v>1277</v>
      </c>
      <c r="F755">
        <v>292</v>
      </c>
      <c r="G755">
        <v>23.1</v>
      </c>
      <c r="H755">
        <v>76.39</v>
      </c>
      <c r="I755">
        <v>18.11</v>
      </c>
      <c r="J755">
        <v>59.88</v>
      </c>
      <c r="K755">
        <v>109</v>
      </c>
      <c r="T755">
        <v>3</v>
      </c>
      <c r="U755">
        <v>1</v>
      </c>
      <c r="V755" t="s">
        <v>74</v>
      </c>
      <c r="W755">
        <v>76</v>
      </c>
      <c r="X755">
        <v>19</v>
      </c>
      <c r="Y755">
        <v>15</v>
      </c>
      <c r="Z755" t="s">
        <v>1278</v>
      </c>
      <c r="AA755" t="s">
        <v>1279</v>
      </c>
      <c r="AB755" t="s">
        <v>77</v>
      </c>
      <c r="AC755" t="s">
        <v>78</v>
      </c>
      <c r="AD755" t="s">
        <v>1124</v>
      </c>
      <c r="AG755" t="s">
        <v>1280</v>
      </c>
      <c r="AH755">
        <v>0</v>
      </c>
      <c r="AI755">
        <v>247</v>
      </c>
      <c r="AJ755">
        <v>17</v>
      </c>
      <c r="AK755">
        <v>230</v>
      </c>
      <c r="AL755">
        <v>0.79</v>
      </c>
    </row>
    <row r="756" spans="1:38" x14ac:dyDescent="0.3">
      <c r="A756" t="s">
        <v>1120</v>
      </c>
      <c r="B756">
        <v>26537</v>
      </c>
      <c r="C756">
        <v>1</v>
      </c>
      <c r="D756" t="s">
        <v>1281</v>
      </c>
      <c r="E756" t="s">
        <v>1282</v>
      </c>
      <c r="F756">
        <v>165</v>
      </c>
      <c r="G756">
        <v>23.16</v>
      </c>
      <c r="H756">
        <v>76.569999999999993</v>
      </c>
      <c r="I756">
        <v>14.73</v>
      </c>
      <c r="J756">
        <v>48.71</v>
      </c>
      <c r="K756">
        <v>1</v>
      </c>
      <c r="T756">
        <v>3</v>
      </c>
      <c r="U756">
        <v>2</v>
      </c>
      <c r="V756" t="s">
        <v>83</v>
      </c>
      <c r="W756">
        <v>76</v>
      </c>
      <c r="X756">
        <v>17</v>
      </c>
      <c r="Y756">
        <v>11</v>
      </c>
      <c r="Z756" t="s">
        <v>1283</v>
      </c>
      <c r="AA756" t="s">
        <v>1284</v>
      </c>
      <c r="AB756" t="s">
        <v>77</v>
      </c>
      <c r="AC756" t="s">
        <v>78</v>
      </c>
      <c r="AD756" t="s">
        <v>1124</v>
      </c>
      <c r="AG756" t="s">
        <v>1285</v>
      </c>
      <c r="AH756">
        <v>0</v>
      </c>
      <c r="AI756">
        <v>276</v>
      </c>
      <c r="AJ756">
        <v>28</v>
      </c>
      <c r="AK756">
        <v>170</v>
      </c>
      <c r="AL756">
        <v>1.03</v>
      </c>
    </row>
    <row r="757" spans="1:38" x14ac:dyDescent="0.3">
      <c r="A757" t="s">
        <v>1120</v>
      </c>
      <c r="B757">
        <v>26537</v>
      </c>
      <c r="C757">
        <v>2</v>
      </c>
      <c r="D757" t="s">
        <v>1281</v>
      </c>
      <c r="E757" t="s">
        <v>1282</v>
      </c>
      <c r="F757">
        <v>165</v>
      </c>
      <c r="G757">
        <v>24.89</v>
      </c>
      <c r="H757">
        <v>82.31</v>
      </c>
      <c r="I757">
        <v>17.989999999999998</v>
      </c>
      <c r="J757">
        <v>59.49</v>
      </c>
      <c r="K757">
        <v>1</v>
      </c>
      <c r="T757">
        <v>3</v>
      </c>
      <c r="U757">
        <v>2</v>
      </c>
      <c r="V757" t="s">
        <v>83</v>
      </c>
      <c r="W757">
        <v>82</v>
      </c>
      <c r="X757">
        <v>17</v>
      </c>
      <c r="Y757">
        <v>11</v>
      </c>
      <c r="Z757" t="s">
        <v>1283</v>
      </c>
      <c r="AA757" t="s">
        <v>1284</v>
      </c>
      <c r="AB757" t="s">
        <v>77</v>
      </c>
      <c r="AC757" t="s">
        <v>78</v>
      </c>
      <c r="AD757" t="s">
        <v>1124</v>
      </c>
      <c r="AG757" t="s">
        <v>1285</v>
      </c>
      <c r="AH757">
        <v>0</v>
      </c>
      <c r="AI757">
        <v>276</v>
      </c>
      <c r="AJ757">
        <v>28</v>
      </c>
      <c r="AK757">
        <v>170</v>
      </c>
      <c r="AL757">
        <v>1.03</v>
      </c>
    </row>
    <row r="758" spans="1:38" x14ac:dyDescent="0.3">
      <c r="A758" t="s">
        <v>1120</v>
      </c>
      <c r="B758">
        <v>26537</v>
      </c>
      <c r="C758">
        <v>3</v>
      </c>
      <c r="D758" t="s">
        <v>1281</v>
      </c>
      <c r="E758" t="s">
        <v>1282</v>
      </c>
      <c r="F758">
        <v>165</v>
      </c>
      <c r="G758">
        <v>25.53</v>
      </c>
      <c r="H758">
        <v>84.4</v>
      </c>
      <c r="I758">
        <v>17.91</v>
      </c>
      <c r="J758">
        <v>59.21</v>
      </c>
      <c r="K758">
        <v>49</v>
      </c>
      <c r="T758">
        <v>3</v>
      </c>
      <c r="U758">
        <v>2</v>
      </c>
      <c r="V758" t="s">
        <v>83</v>
      </c>
      <c r="W758">
        <v>84</v>
      </c>
      <c r="X758">
        <v>17</v>
      </c>
      <c r="Y758">
        <v>11</v>
      </c>
      <c r="Z758" t="s">
        <v>1283</v>
      </c>
      <c r="AA758" t="s">
        <v>1284</v>
      </c>
      <c r="AB758" t="s">
        <v>77</v>
      </c>
      <c r="AC758" t="s">
        <v>78</v>
      </c>
      <c r="AD758" t="s">
        <v>1124</v>
      </c>
      <c r="AG758" t="s">
        <v>1285</v>
      </c>
      <c r="AH758">
        <v>0</v>
      </c>
      <c r="AI758">
        <v>276</v>
      </c>
      <c r="AJ758">
        <v>28</v>
      </c>
      <c r="AK758">
        <v>170</v>
      </c>
      <c r="AL758">
        <v>1.03</v>
      </c>
    </row>
    <row r="759" spans="1:38" x14ac:dyDescent="0.3">
      <c r="A759" t="s">
        <v>1120</v>
      </c>
      <c r="B759">
        <v>26537</v>
      </c>
      <c r="C759">
        <v>4</v>
      </c>
      <c r="D759" t="s">
        <v>1281</v>
      </c>
      <c r="E759" t="s">
        <v>1282</v>
      </c>
      <c r="F759">
        <v>165</v>
      </c>
      <c r="G759">
        <v>32.56</v>
      </c>
      <c r="H759">
        <v>107.66</v>
      </c>
      <c r="I759">
        <v>25.49</v>
      </c>
      <c r="J759">
        <v>84.29</v>
      </c>
      <c r="K759">
        <v>114</v>
      </c>
      <c r="T759">
        <v>3</v>
      </c>
      <c r="U759">
        <v>2</v>
      </c>
      <c r="V759" t="s">
        <v>83</v>
      </c>
      <c r="W759">
        <v>107</v>
      </c>
      <c r="X759">
        <v>17</v>
      </c>
      <c r="Y759">
        <v>11</v>
      </c>
      <c r="Z759" t="s">
        <v>1283</v>
      </c>
      <c r="AA759" t="s">
        <v>1284</v>
      </c>
      <c r="AB759" t="s">
        <v>77</v>
      </c>
      <c r="AC759" t="s">
        <v>78</v>
      </c>
      <c r="AD759" t="s">
        <v>1124</v>
      </c>
      <c r="AG759" t="s">
        <v>1285</v>
      </c>
      <c r="AH759">
        <v>0</v>
      </c>
      <c r="AI759">
        <v>276</v>
      </c>
      <c r="AJ759">
        <v>28</v>
      </c>
      <c r="AK759">
        <v>170</v>
      </c>
      <c r="AL759">
        <v>1.03</v>
      </c>
    </row>
    <row r="760" spans="1:38" x14ac:dyDescent="0.3">
      <c r="A760" t="s">
        <v>1120</v>
      </c>
      <c r="B760">
        <v>3657</v>
      </c>
      <c r="C760">
        <v>1</v>
      </c>
      <c r="D760" t="s">
        <v>1286</v>
      </c>
      <c r="E760" t="s">
        <v>553</v>
      </c>
      <c r="F760">
        <v>346</v>
      </c>
      <c r="G760">
        <v>25.06</v>
      </c>
      <c r="H760">
        <v>82.87</v>
      </c>
      <c r="I760">
        <v>18.059999999999999</v>
      </c>
      <c r="J760">
        <v>59.73</v>
      </c>
      <c r="K760">
        <v>36</v>
      </c>
      <c r="T760">
        <v>3</v>
      </c>
      <c r="U760">
        <v>2</v>
      </c>
      <c r="V760" t="s">
        <v>83</v>
      </c>
      <c r="W760">
        <v>82</v>
      </c>
      <c r="X760">
        <v>19</v>
      </c>
      <c r="Y760">
        <v>16</v>
      </c>
      <c r="Z760" t="s">
        <v>1287</v>
      </c>
      <c r="AA760" t="s">
        <v>1288</v>
      </c>
      <c r="AB760" t="s">
        <v>77</v>
      </c>
      <c r="AC760" t="s">
        <v>78</v>
      </c>
      <c r="AD760" t="s">
        <v>1124</v>
      </c>
      <c r="AG760" t="s">
        <v>1289</v>
      </c>
      <c r="AH760">
        <v>0</v>
      </c>
      <c r="AI760">
        <v>248</v>
      </c>
      <c r="AJ760">
        <v>18</v>
      </c>
      <c r="AK760">
        <v>351</v>
      </c>
      <c r="AL760">
        <v>1.01</v>
      </c>
    </row>
    <row r="761" spans="1:38" x14ac:dyDescent="0.3">
      <c r="A761" t="s">
        <v>1120</v>
      </c>
      <c r="B761">
        <v>3657</v>
      </c>
      <c r="C761">
        <v>2</v>
      </c>
      <c r="D761" t="s">
        <v>1286</v>
      </c>
      <c r="E761" t="s">
        <v>553</v>
      </c>
      <c r="F761">
        <v>346</v>
      </c>
      <c r="G761">
        <v>34.119999999999997</v>
      </c>
      <c r="H761">
        <v>112.81</v>
      </c>
      <c r="I761">
        <v>25.62</v>
      </c>
      <c r="J761">
        <v>84.72</v>
      </c>
      <c r="K761">
        <v>310</v>
      </c>
      <c r="T761">
        <v>3</v>
      </c>
      <c r="U761">
        <v>2</v>
      </c>
      <c r="V761" t="s">
        <v>83</v>
      </c>
      <c r="W761">
        <v>112</v>
      </c>
      <c r="X761">
        <v>19</v>
      </c>
      <c r="Y761">
        <v>16</v>
      </c>
      <c r="Z761" t="s">
        <v>1287</v>
      </c>
      <c r="AA761" t="s">
        <v>1288</v>
      </c>
      <c r="AB761" t="s">
        <v>77</v>
      </c>
      <c r="AC761" t="s">
        <v>78</v>
      </c>
      <c r="AD761" t="s">
        <v>1124</v>
      </c>
      <c r="AG761" t="s">
        <v>1289</v>
      </c>
      <c r="AH761">
        <v>0</v>
      </c>
      <c r="AI761">
        <v>248</v>
      </c>
      <c r="AJ761">
        <v>18</v>
      </c>
      <c r="AK761">
        <v>351</v>
      </c>
      <c r="AL761">
        <v>1.01</v>
      </c>
    </row>
    <row r="762" spans="1:38" x14ac:dyDescent="0.3">
      <c r="A762" t="s">
        <v>1120</v>
      </c>
      <c r="B762">
        <v>25035</v>
      </c>
      <c r="C762">
        <v>1</v>
      </c>
      <c r="D762" t="s">
        <v>1290</v>
      </c>
      <c r="E762" t="s">
        <v>981</v>
      </c>
      <c r="F762">
        <v>79</v>
      </c>
      <c r="G762">
        <v>15.44</v>
      </c>
      <c r="H762">
        <v>51.06</v>
      </c>
      <c r="I762">
        <v>12.21</v>
      </c>
      <c r="J762">
        <v>40.380000000000003</v>
      </c>
      <c r="K762">
        <v>74</v>
      </c>
      <c r="T762">
        <v>2</v>
      </c>
      <c r="U762">
        <v>1</v>
      </c>
      <c r="V762" t="s">
        <v>74</v>
      </c>
      <c r="W762">
        <v>51</v>
      </c>
      <c r="X762">
        <v>5</v>
      </c>
      <c r="Y762">
        <v>5</v>
      </c>
      <c r="Z762" t="s">
        <v>1291</v>
      </c>
      <c r="AA762" t="s">
        <v>1292</v>
      </c>
      <c r="AB762" t="s">
        <v>77</v>
      </c>
      <c r="AC762" t="s">
        <v>78</v>
      </c>
      <c r="AD762" t="s">
        <v>1124</v>
      </c>
      <c r="AG762" t="s">
        <v>1293</v>
      </c>
      <c r="AH762">
        <v>0</v>
      </c>
      <c r="AI762">
        <v>0</v>
      </c>
      <c r="AJ762">
        <v>0</v>
      </c>
      <c r="AK762">
        <v>0</v>
      </c>
      <c r="AL762">
        <v>0</v>
      </c>
    </row>
    <row r="763" spans="1:38" x14ac:dyDescent="0.3">
      <c r="A763" t="s">
        <v>1120</v>
      </c>
      <c r="B763">
        <v>25035</v>
      </c>
      <c r="C763">
        <v>2</v>
      </c>
      <c r="D763" t="s">
        <v>1290</v>
      </c>
      <c r="E763" t="s">
        <v>981</v>
      </c>
      <c r="F763">
        <v>79</v>
      </c>
      <c r="G763">
        <v>17.04</v>
      </c>
      <c r="H763">
        <v>56.36</v>
      </c>
      <c r="I763">
        <v>11.9</v>
      </c>
      <c r="J763">
        <v>39.35</v>
      </c>
      <c r="K763">
        <v>5</v>
      </c>
      <c r="T763">
        <v>2</v>
      </c>
      <c r="U763">
        <v>1</v>
      </c>
      <c r="V763" t="s">
        <v>83</v>
      </c>
      <c r="W763">
        <v>56</v>
      </c>
      <c r="X763">
        <v>5</v>
      </c>
      <c r="Y763">
        <v>5</v>
      </c>
      <c r="Z763" t="s">
        <v>1291</v>
      </c>
      <c r="AA763" t="s">
        <v>1292</v>
      </c>
      <c r="AB763" t="s">
        <v>77</v>
      </c>
      <c r="AC763" t="s">
        <v>78</v>
      </c>
      <c r="AD763" t="s">
        <v>1124</v>
      </c>
      <c r="AG763" t="s">
        <v>1293</v>
      </c>
      <c r="AH763">
        <v>0</v>
      </c>
      <c r="AI763">
        <v>0</v>
      </c>
      <c r="AJ763">
        <v>0</v>
      </c>
      <c r="AK763">
        <v>0</v>
      </c>
      <c r="AL763">
        <v>0</v>
      </c>
    </row>
    <row r="764" spans="1:38" x14ac:dyDescent="0.3">
      <c r="A764" t="s">
        <v>1294</v>
      </c>
      <c r="B764">
        <v>22431</v>
      </c>
      <c r="C764">
        <v>1</v>
      </c>
      <c r="D764" t="s">
        <v>1295</v>
      </c>
      <c r="E764" t="s">
        <v>1080</v>
      </c>
      <c r="F764">
        <v>36</v>
      </c>
      <c r="G764">
        <v>23.75</v>
      </c>
      <c r="H764">
        <v>78.52</v>
      </c>
      <c r="I764">
        <v>21.18</v>
      </c>
      <c r="J764">
        <v>70.02</v>
      </c>
      <c r="K764">
        <v>2</v>
      </c>
      <c r="T764">
        <v>3</v>
      </c>
      <c r="U764">
        <v>2</v>
      </c>
      <c r="V764" t="s">
        <v>83</v>
      </c>
      <c r="W764">
        <v>78</v>
      </c>
      <c r="X764">
        <v>14</v>
      </c>
      <c r="Y764">
        <v>7</v>
      </c>
      <c r="Z764" t="s">
        <v>1296</v>
      </c>
      <c r="AA764" t="s">
        <v>1297</v>
      </c>
      <c r="AB764" t="s">
        <v>77</v>
      </c>
      <c r="AC764" t="s">
        <v>78</v>
      </c>
      <c r="AD764" t="s">
        <v>1298</v>
      </c>
      <c r="AG764" t="s">
        <v>1299</v>
      </c>
      <c r="AH764">
        <v>0</v>
      </c>
      <c r="AI764">
        <v>568</v>
      </c>
      <c r="AJ764">
        <v>78</v>
      </c>
      <c r="AK764">
        <v>41</v>
      </c>
      <c r="AL764">
        <v>1.1399999999999999</v>
      </c>
    </row>
    <row r="765" spans="1:38" x14ac:dyDescent="0.3">
      <c r="A765" t="s">
        <v>1294</v>
      </c>
      <c r="B765">
        <v>22431</v>
      </c>
      <c r="C765">
        <v>2</v>
      </c>
      <c r="D765" t="s">
        <v>1295</v>
      </c>
      <c r="E765" t="s">
        <v>1080</v>
      </c>
      <c r="F765">
        <v>36</v>
      </c>
      <c r="G765">
        <v>27</v>
      </c>
      <c r="H765">
        <v>89.28</v>
      </c>
      <c r="I765">
        <v>24.22</v>
      </c>
      <c r="J765">
        <v>80.069999999999993</v>
      </c>
      <c r="K765">
        <v>4</v>
      </c>
      <c r="T765">
        <v>3</v>
      </c>
      <c r="U765">
        <v>2</v>
      </c>
      <c r="V765" t="s">
        <v>83</v>
      </c>
      <c r="W765">
        <v>89</v>
      </c>
      <c r="X765">
        <v>14</v>
      </c>
      <c r="Y765">
        <v>7</v>
      </c>
      <c r="Z765" t="s">
        <v>1296</v>
      </c>
      <c r="AA765" t="s">
        <v>1297</v>
      </c>
      <c r="AB765" t="s">
        <v>77</v>
      </c>
      <c r="AC765" t="s">
        <v>78</v>
      </c>
      <c r="AD765" t="s">
        <v>1298</v>
      </c>
      <c r="AG765" t="s">
        <v>1299</v>
      </c>
      <c r="AH765">
        <v>0</v>
      </c>
      <c r="AI765">
        <v>568</v>
      </c>
      <c r="AJ765">
        <v>78</v>
      </c>
      <c r="AK765">
        <v>41</v>
      </c>
      <c r="AL765">
        <v>1.1399999999999999</v>
      </c>
    </row>
    <row r="766" spans="1:38" x14ac:dyDescent="0.3">
      <c r="A766" t="s">
        <v>1294</v>
      </c>
      <c r="B766">
        <v>22431</v>
      </c>
      <c r="C766">
        <v>3</v>
      </c>
      <c r="D766" t="s">
        <v>1295</v>
      </c>
      <c r="E766" t="s">
        <v>1080</v>
      </c>
      <c r="F766">
        <v>36</v>
      </c>
      <c r="G766">
        <v>37.47</v>
      </c>
      <c r="H766">
        <v>123.89</v>
      </c>
      <c r="I766">
        <v>33.61</v>
      </c>
      <c r="J766">
        <v>111.11</v>
      </c>
      <c r="K766">
        <v>16</v>
      </c>
      <c r="T766">
        <v>3</v>
      </c>
      <c r="U766">
        <v>2</v>
      </c>
      <c r="V766" t="s">
        <v>83</v>
      </c>
      <c r="W766" t="s">
        <v>1300</v>
      </c>
      <c r="X766">
        <v>14</v>
      </c>
      <c r="Y766">
        <v>7</v>
      </c>
      <c r="Z766" t="s">
        <v>1296</v>
      </c>
      <c r="AA766" t="s">
        <v>1297</v>
      </c>
      <c r="AB766" t="s">
        <v>77</v>
      </c>
      <c r="AC766" t="s">
        <v>78</v>
      </c>
      <c r="AD766" t="s">
        <v>1298</v>
      </c>
      <c r="AG766" t="s">
        <v>1299</v>
      </c>
      <c r="AH766">
        <v>0</v>
      </c>
      <c r="AI766">
        <v>568</v>
      </c>
      <c r="AJ766">
        <v>78</v>
      </c>
      <c r="AK766">
        <v>41</v>
      </c>
      <c r="AL766">
        <v>1.1399999999999999</v>
      </c>
    </row>
    <row r="767" spans="1:38" x14ac:dyDescent="0.3">
      <c r="A767" t="s">
        <v>1294</v>
      </c>
      <c r="B767">
        <v>22431</v>
      </c>
      <c r="C767">
        <v>4</v>
      </c>
      <c r="D767" t="s">
        <v>1295</v>
      </c>
      <c r="E767" t="s">
        <v>1080</v>
      </c>
      <c r="F767">
        <v>36</v>
      </c>
      <c r="G767">
        <v>37.380000000000003</v>
      </c>
      <c r="H767">
        <v>123.59</v>
      </c>
      <c r="I767">
        <v>33.520000000000003</v>
      </c>
      <c r="J767">
        <v>110.84</v>
      </c>
      <c r="K767">
        <v>12</v>
      </c>
      <c r="T767">
        <v>3</v>
      </c>
      <c r="U767">
        <v>2</v>
      </c>
      <c r="V767" t="s">
        <v>83</v>
      </c>
      <c r="W767" t="s">
        <v>1301</v>
      </c>
      <c r="X767">
        <v>14</v>
      </c>
      <c r="Y767">
        <v>7</v>
      </c>
      <c r="Z767" t="s">
        <v>1296</v>
      </c>
      <c r="AA767" t="s">
        <v>1297</v>
      </c>
      <c r="AB767" t="s">
        <v>77</v>
      </c>
      <c r="AC767" t="s">
        <v>78</v>
      </c>
      <c r="AD767" t="s">
        <v>1298</v>
      </c>
      <c r="AG767" t="s">
        <v>1299</v>
      </c>
      <c r="AH767">
        <v>0</v>
      </c>
      <c r="AI767">
        <v>568</v>
      </c>
      <c r="AJ767">
        <v>78</v>
      </c>
      <c r="AK767">
        <v>41</v>
      </c>
      <c r="AL767">
        <v>1.1399999999999999</v>
      </c>
    </row>
    <row r="768" spans="1:38" x14ac:dyDescent="0.3">
      <c r="A768" t="s">
        <v>1294</v>
      </c>
      <c r="B768">
        <v>22431</v>
      </c>
      <c r="C768">
        <v>5</v>
      </c>
      <c r="D768" t="s">
        <v>1295</v>
      </c>
      <c r="E768" t="s">
        <v>1080</v>
      </c>
      <c r="F768">
        <v>36</v>
      </c>
      <c r="G768">
        <v>37.299999999999997</v>
      </c>
      <c r="H768">
        <v>123.31</v>
      </c>
      <c r="I768">
        <v>33.450000000000003</v>
      </c>
      <c r="J768">
        <v>110.59</v>
      </c>
      <c r="K768">
        <v>2</v>
      </c>
      <c r="T768">
        <v>3</v>
      </c>
      <c r="U768">
        <v>2</v>
      </c>
      <c r="V768" t="s">
        <v>83</v>
      </c>
      <c r="W768" t="s">
        <v>1302</v>
      </c>
      <c r="X768">
        <v>14</v>
      </c>
      <c r="Y768">
        <v>7</v>
      </c>
      <c r="Z768" t="s">
        <v>1296</v>
      </c>
      <c r="AA768" t="s">
        <v>1297</v>
      </c>
      <c r="AB768" t="s">
        <v>77</v>
      </c>
      <c r="AC768" t="s">
        <v>78</v>
      </c>
      <c r="AD768" t="s">
        <v>1298</v>
      </c>
      <c r="AG768" t="s">
        <v>1299</v>
      </c>
      <c r="AH768">
        <v>0</v>
      </c>
      <c r="AI768">
        <v>568</v>
      </c>
      <c r="AJ768">
        <v>78</v>
      </c>
      <c r="AK768">
        <v>41</v>
      </c>
      <c r="AL768">
        <v>1.1399999999999999</v>
      </c>
    </row>
    <row r="769" spans="1:38" x14ac:dyDescent="0.3">
      <c r="A769" t="s">
        <v>1294</v>
      </c>
      <c r="B769">
        <v>2761</v>
      </c>
      <c r="C769">
        <v>1</v>
      </c>
      <c r="D769" t="s">
        <v>1303</v>
      </c>
      <c r="E769" t="s">
        <v>1304</v>
      </c>
      <c r="F769">
        <v>799</v>
      </c>
      <c r="G769">
        <v>23.67</v>
      </c>
      <c r="H769">
        <v>78.260000000000005</v>
      </c>
      <c r="I769">
        <v>18.02</v>
      </c>
      <c r="J769">
        <v>59.58</v>
      </c>
      <c r="K769">
        <v>525</v>
      </c>
      <c r="T769">
        <v>3</v>
      </c>
      <c r="U769">
        <v>1</v>
      </c>
      <c r="V769" t="s">
        <v>83</v>
      </c>
      <c r="W769">
        <v>78</v>
      </c>
      <c r="X769">
        <v>20</v>
      </c>
      <c r="Y769">
        <v>15</v>
      </c>
      <c r="Z769" t="s">
        <v>1305</v>
      </c>
      <c r="AA769" t="s">
        <v>1306</v>
      </c>
      <c r="AB769" t="s">
        <v>77</v>
      </c>
      <c r="AC769" t="s">
        <v>78</v>
      </c>
      <c r="AD769" t="s">
        <v>1298</v>
      </c>
      <c r="AG769" t="s">
        <v>1307</v>
      </c>
      <c r="AH769">
        <v>0</v>
      </c>
      <c r="AI769">
        <v>242</v>
      </c>
      <c r="AJ769">
        <v>20</v>
      </c>
      <c r="AK769">
        <v>810</v>
      </c>
      <c r="AL769">
        <v>1.01</v>
      </c>
    </row>
    <row r="770" spans="1:38" x14ac:dyDescent="0.3">
      <c r="A770" t="s">
        <v>1294</v>
      </c>
      <c r="B770">
        <v>2761</v>
      </c>
      <c r="C770">
        <v>2</v>
      </c>
      <c r="D770" t="s">
        <v>1303</v>
      </c>
      <c r="E770" t="s">
        <v>1304</v>
      </c>
      <c r="F770">
        <v>799</v>
      </c>
      <c r="G770">
        <v>32.119999999999997</v>
      </c>
      <c r="H770">
        <v>106.2</v>
      </c>
      <c r="I770">
        <v>25.67</v>
      </c>
      <c r="J770">
        <v>84.87</v>
      </c>
      <c r="K770">
        <v>274</v>
      </c>
      <c r="T770">
        <v>3</v>
      </c>
      <c r="U770">
        <v>2</v>
      </c>
      <c r="V770" t="s">
        <v>83</v>
      </c>
      <c r="W770">
        <v>106</v>
      </c>
      <c r="X770">
        <v>20</v>
      </c>
      <c r="Y770">
        <v>15</v>
      </c>
      <c r="Z770" t="s">
        <v>1305</v>
      </c>
      <c r="AA770" t="s">
        <v>1306</v>
      </c>
      <c r="AB770" t="s">
        <v>77</v>
      </c>
      <c r="AC770" t="s">
        <v>78</v>
      </c>
      <c r="AD770" t="s">
        <v>1298</v>
      </c>
      <c r="AG770" t="s">
        <v>1307</v>
      </c>
      <c r="AH770">
        <v>0</v>
      </c>
      <c r="AI770">
        <v>242</v>
      </c>
      <c r="AJ770">
        <v>20</v>
      </c>
      <c r="AK770">
        <v>810</v>
      </c>
      <c r="AL770">
        <v>1.01</v>
      </c>
    </row>
    <row r="771" spans="1:38" x14ac:dyDescent="0.3">
      <c r="A771" t="s">
        <v>1294</v>
      </c>
      <c r="B771">
        <v>128376</v>
      </c>
      <c r="C771">
        <v>1</v>
      </c>
      <c r="D771" t="s">
        <v>1308</v>
      </c>
      <c r="E771" t="s">
        <v>1309</v>
      </c>
      <c r="F771">
        <v>676</v>
      </c>
      <c r="G771">
        <v>32.6</v>
      </c>
      <c r="H771">
        <v>107.79</v>
      </c>
      <c r="I771">
        <v>25.57</v>
      </c>
      <c r="J771">
        <v>84.54</v>
      </c>
      <c r="K771">
        <v>407</v>
      </c>
      <c r="T771">
        <v>3</v>
      </c>
      <c r="U771">
        <v>2</v>
      </c>
      <c r="V771" t="s">
        <v>83</v>
      </c>
      <c r="W771" t="s">
        <v>495</v>
      </c>
      <c r="X771">
        <v>25</v>
      </c>
      <c r="Y771">
        <v>24</v>
      </c>
      <c r="Z771" t="s">
        <v>1310</v>
      </c>
      <c r="AA771" t="s">
        <v>1311</v>
      </c>
      <c r="AB771" t="s">
        <v>77</v>
      </c>
      <c r="AC771" t="s">
        <v>78</v>
      </c>
      <c r="AD771" t="s">
        <v>1298</v>
      </c>
      <c r="AG771" t="s">
        <v>137</v>
      </c>
      <c r="AH771">
        <v>0</v>
      </c>
      <c r="AI771">
        <v>0</v>
      </c>
      <c r="AJ771">
        <v>0</v>
      </c>
      <c r="AK771">
        <v>1084</v>
      </c>
      <c r="AL771">
        <v>1.6</v>
      </c>
    </row>
    <row r="772" spans="1:38" x14ac:dyDescent="0.3">
      <c r="A772" t="s">
        <v>1294</v>
      </c>
      <c r="B772">
        <v>128376</v>
      </c>
      <c r="C772">
        <v>2</v>
      </c>
      <c r="D772" t="s">
        <v>1308</v>
      </c>
      <c r="E772" t="s">
        <v>1309</v>
      </c>
      <c r="F772">
        <v>676</v>
      </c>
      <c r="G772">
        <v>32.880000000000003</v>
      </c>
      <c r="H772">
        <v>108.71</v>
      </c>
      <c r="I772">
        <v>25.66</v>
      </c>
      <c r="J772">
        <v>84.83</v>
      </c>
      <c r="K772">
        <v>99</v>
      </c>
      <c r="T772">
        <v>4</v>
      </c>
      <c r="U772">
        <v>2</v>
      </c>
      <c r="V772" t="s">
        <v>83</v>
      </c>
      <c r="W772" t="s">
        <v>158</v>
      </c>
      <c r="X772">
        <v>25</v>
      </c>
      <c r="Y772">
        <v>24</v>
      </c>
      <c r="Z772" t="s">
        <v>1310</v>
      </c>
      <c r="AA772" t="s">
        <v>1311</v>
      </c>
      <c r="AB772" t="s">
        <v>77</v>
      </c>
      <c r="AC772" t="s">
        <v>78</v>
      </c>
      <c r="AD772" t="s">
        <v>1298</v>
      </c>
      <c r="AG772" t="s">
        <v>137</v>
      </c>
      <c r="AH772">
        <v>0</v>
      </c>
      <c r="AI772">
        <v>0</v>
      </c>
      <c r="AJ772">
        <v>0</v>
      </c>
      <c r="AK772">
        <v>1084</v>
      </c>
      <c r="AL772">
        <v>1.6</v>
      </c>
    </row>
    <row r="773" spans="1:38" x14ac:dyDescent="0.3">
      <c r="A773" t="s">
        <v>1294</v>
      </c>
      <c r="B773">
        <v>128376</v>
      </c>
      <c r="C773">
        <v>3</v>
      </c>
      <c r="D773" t="s">
        <v>1308</v>
      </c>
      <c r="E773" t="s">
        <v>1309</v>
      </c>
      <c r="F773">
        <v>676</v>
      </c>
      <c r="G773">
        <v>40.409999999999997</v>
      </c>
      <c r="H773">
        <v>133.6</v>
      </c>
      <c r="I773">
        <v>31.57</v>
      </c>
      <c r="J773">
        <v>104.38</v>
      </c>
      <c r="K773">
        <v>170</v>
      </c>
      <c r="T773">
        <v>3</v>
      </c>
      <c r="U773">
        <v>2</v>
      </c>
      <c r="V773" t="s">
        <v>83</v>
      </c>
      <c r="W773">
        <v>133</v>
      </c>
      <c r="X773">
        <v>25</v>
      </c>
      <c r="Y773">
        <v>24</v>
      </c>
      <c r="Z773" t="s">
        <v>1310</v>
      </c>
      <c r="AA773" t="s">
        <v>1311</v>
      </c>
      <c r="AB773" t="s">
        <v>77</v>
      </c>
      <c r="AC773" t="s">
        <v>78</v>
      </c>
      <c r="AD773" t="s">
        <v>1298</v>
      </c>
      <c r="AG773" t="s">
        <v>137</v>
      </c>
      <c r="AH773">
        <v>0</v>
      </c>
      <c r="AI773">
        <v>0</v>
      </c>
      <c r="AJ773">
        <v>0</v>
      </c>
      <c r="AK773">
        <v>1084</v>
      </c>
      <c r="AL773">
        <v>1.6</v>
      </c>
    </row>
    <row r="774" spans="1:38" x14ac:dyDescent="0.3">
      <c r="A774" t="s">
        <v>1294</v>
      </c>
      <c r="B774">
        <v>4008</v>
      </c>
      <c r="C774">
        <v>1</v>
      </c>
      <c r="D774" t="s">
        <v>1312</v>
      </c>
      <c r="E774" t="s">
        <v>1313</v>
      </c>
      <c r="F774">
        <v>574</v>
      </c>
      <c r="G774">
        <v>28.35</v>
      </c>
      <c r="H774">
        <v>93.73</v>
      </c>
      <c r="I774">
        <v>22.52</v>
      </c>
      <c r="J774">
        <v>74.459999999999994</v>
      </c>
      <c r="K774">
        <v>160</v>
      </c>
      <c r="T774">
        <v>3</v>
      </c>
      <c r="U774">
        <v>1</v>
      </c>
      <c r="V774" t="s">
        <v>83</v>
      </c>
      <c r="W774">
        <v>93</v>
      </c>
      <c r="X774">
        <v>20</v>
      </c>
      <c r="Y774">
        <v>17</v>
      </c>
      <c r="Z774" t="s">
        <v>1314</v>
      </c>
      <c r="AA774" t="s">
        <v>1315</v>
      </c>
      <c r="AB774" t="s">
        <v>77</v>
      </c>
      <c r="AC774" t="s">
        <v>78</v>
      </c>
      <c r="AD774" t="s">
        <v>1298</v>
      </c>
      <c r="AG774" t="s">
        <v>1316</v>
      </c>
      <c r="AH774">
        <v>0</v>
      </c>
      <c r="AI774">
        <v>233</v>
      </c>
      <c r="AJ774">
        <v>18</v>
      </c>
      <c r="AK774">
        <v>581</v>
      </c>
      <c r="AL774">
        <v>1.01</v>
      </c>
    </row>
    <row r="775" spans="1:38" x14ac:dyDescent="0.3">
      <c r="A775" t="s">
        <v>1294</v>
      </c>
      <c r="B775">
        <v>4008</v>
      </c>
      <c r="C775">
        <v>2</v>
      </c>
      <c r="D775" t="s">
        <v>1312</v>
      </c>
      <c r="E775" t="s">
        <v>1313</v>
      </c>
      <c r="F775">
        <v>574</v>
      </c>
      <c r="G775">
        <v>32.090000000000003</v>
      </c>
      <c r="H775">
        <v>106.1</v>
      </c>
      <c r="I775">
        <v>25.7</v>
      </c>
      <c r="J775">
        <v>84.97</v>
      </c>
      <c r="K775">
        <v>414</v>
      </c>
      <c r="T775">
        <v>3</v>
      </c>
      <c r="U775">
        <v>2</v>
      </c>
      <c r="V775" t="s">
        <v>83</v>
      </c>
      <c r="W775">
        <v>106</v>
      </c>
      <c r="X775">
        <v>20</v>
      </c>
      <c r="Y775">
        <v>17</v>
      </c>
      <c r="Z775" t="s">
        <v>1314</v>
      </c>
      <c r="AA775" t="s">
        <v>1315</v>
      </c>
      <c r="AB775" t="s">
        <v>77</v>
      </c>
      <c r="AC775" t="s">
        <v>78</v>
      </c>
      <c r="AD775" t="s">
        <v>1298</v>
      </c>
      <c r="AG775" t="s">
        <v>1316</v>
      </c>
      <c r="AH775">
        <v>0</v>
      </c>
      <c r="AI775">
        <v>233</v>
      </c>
      <c r="AJ775">
        <v>18</v>
      </c>
      <c r="AK775">
        <v>581</v>
      </c>
      <c r="AL775">
        <v>1.01</v>
      </c>
    </row>
    <row r="776" spans="1:38" x14ac:dyDescent="0.3">
      <c r="A776" t="s">
        <v>1294</v>
      </c>
      <c r="B776">
        <v>144761</v>
      </c>
      <c r="C776">
        <v>1</v>
      </c>
      <c r="D776" t="s">
        <v>1317</v>
      </c>
      <c r="E776" t="s">
        <v>1318</v>
      </c>
      <c r="F776">
        <v>534</v>
      </c>
      <c r="G776">
        <v>24.62</v>
      </c>
      <c r="H776">
        <v>81.400000000000006</v>
      </c>
      <c r="I776">
        <v>18.07</v>
      </c>
      <c r="J776">
        <v>59.74</v>
      </c>
      <c r="K776">
        <v>98</v>
      </c>
      <c r="T776">
        <v>3</v>
      </c>
      <c r="U776">
        <v>2</v>
      </c>
      <c r="V776" t="s">
        <v>83</v>
      </c>
      <c r="W776" t="s">
        <v>485</v>
      </c>
      <c r="X776">
        <v>25</v>
      </c>
      <c r="Y776">
        <v>15</v>
      </c>
      <c r="Z776" t="s">
        <v>1319</v>
      </c>
      <c r="AA776" t="s">
        <v>1320</v>
      </c>
      <c r="AB776" t="s">
        <v>77</v>
      </c>
      <c r="AC776" t="s">
        <v>78</v>
      </c>
      <c r="AD776" t="s">
        <v>1298</v>
      </c>
      <c r="AG776" t="s">
        <v>137</v>
      </c>
      <c r="AH776">
        <v>0</v>
      </c>
      <c r="AI776">
        <v>0</v>
      </c>
      <c r="AJ776">
        <v>0</v>
      </c>
      <c r="AK776">
        <v>643</v>
      </c>
      <c r="AL776">
        <v>1.2</v>
      </c>
    </row>
    <row r="777" spans="1:38" x14ac:dyDescent="0.3">
      <c r="A777" t="s">
        <v>1294</v>
      </c>
      <c r="B777">
        <v>144761</v>
      </c>
      <c r="C777">
        <v>2</v>
      </c>
      <c r="D777" t="s">
        <v>1317</v>
      </c>
      <c r="E777" t="s">
        <v>1318</v>
      </c>
      <c r="F777">
        <v>534</v>
      </c>
      <c r="G777">
        <v>24.65</v>
      </c>
      <c r="H777">
        <v>81.489999999999995</v>
      </c>
      <c r="I777">
        <v>18.09</v>
      </c>
      <c r="J777">
        <v>59.81</v>
      </c>
      <c r="K777">
        <v>45</v>
      </c>
      <c r="T777">
        <v>3</v>
      </c>
      <c r="U777">
        <v>2</v>
      </c>
      <c r="V777" t="s">
        <v>83</v>
      </c>
      <c r="W777" t="s">
        <v>1321</v>
      </c>
      <c r="X777">
        <v>25</v>
      </c>
      <c r="Y777">
        <v>15</v>
      </c>
      <c r="Z777" t="s">
        <v>1319</v>
      </c>
      <c r="AA777" t="s">
        <v>1320</v>
      </c>
      <c r="AB777" t="s">
        <v>77</v>
      </c>
      <c r="AC777" t="s">
        <v>78</v>
      </c>
      <c r="AD777" t="s">
        <v>1298</v>
      </c>
      <c r="AG777" t="s">
        <v>137</v>
      </c>
      <c r="AH777">
        <v>0</v>
      </c>
      <c r="AI777">
        <v>0</v>
      </c>
      <c r="AJ777">
        <v>0</v>
      </c>
      <c r="AK777">
        <v>643</v>
      </c>
      <c r="AL777">
        <v>1.2</v>
      </c>
    </row>
    <row r="778" spans="1:38" x14ac:dyDescent="0.3">
      <c r="A778" t="s">
        <v>1294</v>
      </c>
      <c r="B778">
        <v>144761</v>
      </c>
      <c r="C778">
        <v>3</v>
      </c>
      <c r="D778" t="s">
        <v>1317</v>
      </c>
      <c r="E778" t="s">
        <v>1318</v>
      </c>
      <c r="F778">
        <v>534</v>
      </c>
      <c r="G778">
        <v>24.65</v>
      </c>
      <c r="H778">
        <v>81.489999999999995</v>
      </c>
      <c r="I778">
        <v>18.09</v>
      </c>
      <c r="J778">
        <v>59.81</v>
      </c>
      <c r="K778">
        <v>42</v>
      </c>
      <c r="T778">
        <v>3</v>
      </c>
      <c r="U778">
        <v>2</v>
      </c>
      <c r="V778" t="s">
        <v>83</v>
      </c>
      <c r="W778" t="s">
        <v>723</v>
      </c>
      <c r="X778">
        <v>25</v>
      </c>
      <c r="Y778">
        <v>15</v>
      </c>
      <c r="Z778" t="s">
        <v>1319</v>
      </c>
      <c r="AA778" t="s">
        <v>1320</v>
      </c>
      <c r="AB778" t="s">
        <v>77</v>
      </c>
      <c r="AC778" t="s">
        <v>78</v>
      </c>
      <c r="AD778" t="s">
        <v>1298</v>
      </c>
      <c r="AG778" t="s">
        <v>137</v>
      </c>
      <c r="AH778">
        <v>0</v>
      </c>
      <c r="AI778">
        <v>0</v>
      </c>
      <c r="AJ778">
        <v>0</v>
      </c>
      <c r="AK778">
        <v>643</v>
      </c>
      <c r="AL778">
        <v>1.2</v>
      </c>
    </row>
    <row r="779" spans="1:38" x14ac:dyDescent="0.3">
      <c r="A779" t="s">
        <v>1294</v>
      </c>
      <c r="B779">
        <v>144761</v>
      </c>
      <c r="C779">
        <v>4</v>
      </c>
      <c r="D779" t="s">
        <v>1317</v>
      </c>
      <c r="E779" t="s">
        <v>1318</v>
      </c>
      <c r="F779">
        <v>534</v>
      </c>
      <c r="G779">
        <v>24.61</v>
      </c>
      <c r="H779">
        <v>81.37</v>
      </c>
      <c r="I779">
        <v>18.059999999999999</v>
      </c>
      <c r="J779">
        <v>59.72</v>
      </c>
      <c r="K779">
        <v>30</v>
      </c>
      <c r="T779">
        <v>3</v>
      </c>
      <c r="U779">
        <v>2</v>
      </c>
      <c r="V779" t="s">
        <v>83</v>
      </c>
      <c r="W779" t="s">
        <v>1322</v>
      </c>
      <c r="X779">
        <v>25</v>
      </c>
      <c r="Y779">
        <v>15</v>
      </c>
      <c r="Z779" t="s">
        <v>1319</v>
      </c>
      <c r="AA779" t="s">
        <v>1320</v>
      </c>
      <c r="AB779" t="s">
        <v>77</v>
      </c>
      <c r="AC779" t="s">
        <v>78</v>
      </c>
      <c r="AD779" t="s">
        <v>1298</v>
      </c>
      <c r="AG779" t="s">
        <v>137</v>
      </c>
      <c r="AH779">
        <v>0</v>
      </c>
      <c r="AI779">
        <v>0</v>
      </c>
      <c r="AJ779">
        <v>0</v>
      </c>
      <c r="AK779">
        <v>643</v>
      </c>
      <c r="AL779">
        <v>1.2</v>
      </c>
    </row>
    <row r="780" spans="1:38" x14ac:dyDescent="0.3">
      <c r="A780" t="s">
        <v>1294</v>
      </c>
      <c r="B780">
        <v>144761</v>
      </c>
      <c r="C780">
        <v>5</v>
      </c>
      <c r="D780" t="s">
        <v>1317</v>
      </c>
      <c r="E780" t="s">
        <v>1318</v>
      </c>
      <c r="F780">
        <v>534</v>
      </c>
      <c r="G780">
        <v>24.62</v>
      </c>
      <c r="H780">
        <v>81.39</v>
      </c>
      <c r="I780">
        <v>18.059999999999999</v>
      </c>
      <c r="J780">
        <v>59.73</v>
      </c>
      <c r="K780">
        <v>20</v>
      </c>
      <c r="T780">
        <v>3</v>
      </c>
      <c r="U780">
        <v>2</v>
      </c>
      <c r="V780" t="s">
        <v>83</v>
      </c>
      <c r="W780" t="s">
        <v>484</v>
      </c>
      <c r="X780">
        <v>25</v>
      </c>
      <c r="Y780">
        <v>15</v>
      </c>
      <c r="Z780" t="s">
        <v>1319</v>
      </c>
      <c r="AA780" t="s">
        <v>1320</v>
      </c>
      <c r="AB780" t="s">
        <v>77</v>
      </c>
      <c r="AC780" t="s">
        <v>78</v>
      </c>
      <c r="AD780" t="s">
        <v>1298</v>
      </c>
      <c r="AG780" t="s">
        <v>137</v>
      </c>
      <c r="AH780">
        <v>0</v>
      </c>
      <c r="AI780">
        <v>0</v>
      </c>
      <c r="AJ780">
        <v>0</v>
      </c>
      <c r="AK780">
        <v>643</v>
      </c>
      <c r="AL780">
        <v>1.2</v>
      </c>
    </row>
    <row r="781" spans="1:38" x14ac:dyDescent="0.3">
      <c r="A781" t="s">
        <v>1294</v>
      </c>
      <c r="B781">
        <v>144761</v>
      </c>
      <c r="C781">
        <v>6</v>
      </c>
      <c r="D781" t="s">
        <v>1317</v>
      </c>
      <c r="E781" t="s">
        <v>1318</v>
      </c>
      <c r="F781">
        <v>534</v>
      </c>
      <c r="G781">
        <v>24.52</v>
      </c>
      <c r="H781">
        <v>81.09</v>
      </c>
      <c r="I781">
        <v>18</v>
      </c>
      <c r="J781">
        <v>59.51</v>
      </c>
      <c r="K781">
        <v>18</v>
      </c>
      <c r="T781">
        <v>3</v>
      </c>
      <c r="U781">
        <v>2</v>
      </c>
      <c r="V781" t="s">
        <v>83</v>
      </c>
      <c r="W781" t="s">
        <v>1323</v>
      </c>
      <c r="X781">
        <v>25</v>
      </c>
      <c r="Y781">
        <v>15</v>
      </c>
      <c r="Z781" t="s">
        <v>1319</v>
      </c>
      <c r="AA781" t="s">
        <v>1320</v>
      </c>
      <c r="AB781" t="s">
        <v>77</v>
      </c>
      <c r="AC781" t="s">
        <v>78</v>
      </c>
      <c r="AD781" t="s">
        <v>1298</v>
      </c>
      <c r="AG781" t="s">
        <v>137</v>
      </c>
      <c r="AH781">
        <v>0</v>
      </c>
      <c r="AI781">
        <v>0</v>
      </c>
      <c r="AJ781">
        <v>0</v>
      </c>
      <c r="AK781">
        <v>643</v>
      </c>
      <c r="AL781">
        <v>1.2</v>
      </c>
    </row>
    <row r="782" spans="1:38" x14ac:dyDescent="0.3">
      <c r="A782" t="s">
        <v>1294</v>
      </c>
      <c r="B782">
        <v>144761</v>
      </c>
      <c r="C782">
        <v>7</v>
      </c>
      <c r="D782" t="s">
        <v>1317</v>
      </c>
      <c r="E782" t="s">
        <v>1318</v>
      </c>
      <c r="F782">
        <v>534</v>
      </c>
      <c r="G782">
        <v>24.67</v>
      </c>
      <c r="H782">
        <v>81.58</v>
      </c>
      <c r="I782">
        <v>18.11</v>
      </c>
      <c r="J782">
        <v>59.87</v>
      </c>
      <c r="K782">
        <v>15</v>
      </c>
      <c r="T782">
        <v>3</v>
      </c>
      <c r="U782">
        <v>2</v>
      </c>
      <c r="V782" t="s">
        <v>83</v>
      </c>
      <c r="W782" t="s">
        <v>1324</v>
      </c>
      <c r="X782">
        <v>25</v>
      </c>
      <c r="Y782">
        <v>15</v>
      </c>
      <c r="Z782" t="s">
        <v>1319</v>
      </c>
      <c r="AA782" t="s">
        <v>1320</v>
      </c>
      <c r="AB782" t="s">
        <v>77</v>
      </c>
      <c r="AC782" t="s">
        <v>78</v>
      </c>
      <c r="AD782" t="s">
        <v>1298</v>
      </c>
      <c r="AG782" t="s">
        <v>137</v>
      </c>
      <c r="AH782">
        <v>0</v>
      </c>
      <c r="AI782">
        <v>0</v>
      </c>
      <c r="AJ782">
        <v>0</v>
      </c>
      <c r="AK782">
        <v>643</v>
      </c>
      <c r="AL782">
        <v>1.2</v>
      </c>
    </row>
    <row r="783" spans="1:38" x14ac:dyDescent="0.3">
      <c r="A783" t="s">
        <v>1294</v>
      </c>
      <c r="B783">
        <v>144761</v>
      </c>
      <c r="C783">
        <v>8</v>
      </c>
      <c r="D783" t="s">
        <v>1317</v>
      </c>
      <c r="E783" t="s">
        <v>1318</v>
      </c>
      <c r="F783">
        <v>534</v>
      </c>
      <c r="G783">
        <v>24.61</v>
      </c>
      <c r="H783">
        <v>81.37</v>
      </c>
      <c r="I783">
        <v>18.059999999999999</v>
      </c>
      <c r="J783">
        <v>59.72</v>
      </c>
      <c r="K783">
        <v>13</v>
      </c>
      <c r="T783">
        <v>3</v>
      </c>
      <c r="U783">
        <v>2</v>
      </c>
      <c r="V783" t="s">
        <v>83</v>
      </c>
      <c r="W783" t="s">
        <v>1325</v>
      </c>
      <c r="X783">
        <v>25</v>
      </c>
      <c r="Y783">
        <v>15</v>
      </c>
      <c r="Z783" t="s">
        <v>1319</v>
      </c>
      <c r="AA783" t="s">
        <v>1320</v>
      </c>
      <c r="AB783" t="s">
        <v>77</v>
      </c>
      <c r="AC783" t="s">
        <v>78</v>
      </c>
      <c r="AD783" t="s">
        <v>1298</v>
      </c>
      <c r="AG783" t="s">
        <v>137</v>
      </c>
      <c r="AH783">
        <v>0</v>
      </c>
      <c r="AI783">
        <v>0</v>
      </c>
      <c r="AJ783">
        <v>0</v>
      </c>
      <c r="AK783">
        <v>643</v>
      </c>
      <c r="AL783">
        <v>1.2</v>
      </c>
    </row>
    <row r="784" spans="1:38" x14ac:dyDescent="0.3">
      <c r="A784" t="s">
        <v>1294</v>
      </c>
      <c r="B784">
        <v>144761</v>
      </c>
      <c r="C784">
        <v>9</v>
      </c>
      <c r="D784" t="s">
        <v>1317</v>
      </c>
      <c r="E784" t="s">
        <v>1318</v>
      </c>
      <c r="F784">
        <v>534</v>
      </c>
      <c r="G784">
        <v>30.88</v>
      </c>
      <c r="H784">
        <v>102.11</v>
      </c>
      <c r="I784">
        <v>22.66</v>
      </c>
      <c r="J784">
        <v>74.94</v>
      </c>
      <c r="K784">
        <v>146</v>
      </c>
      <c r="T784">
        <v>3</v>
      </c>
      <c r="U784">
        <v>2</v>
      </c>
      <c r="V784" t="s">
        <v>83</v>
      </c>
      <c r="W784" t="s">
        <v>452</v>
      </c>
      <c r="X784">
        <v>25</v>
      </c>
      <c r="Y784">
        <v>15</v>
      </c>
      <c r="Z784" t="s">
        <v>1319</v>
      </c>
      <c r="AA784" t="s">
        <v>1320</v>
      </c>
      <c r="AB784" t="s">
        <v>77</v>
      </c>
      <c r="AC784" t="s">
        <v>78</v>
      </c>
      <c r="AD784" t="s">
        <v>1298</v>
      </c>
      <c r="AG784" t="s">
        <v>137</v>
      </c>
      <c r="AH784">
        <v>0</v>
      </c>
      <c r="AI784">
        <v>0</v>
      </c>
      <c r="AJ784">
        <v>0</v>
      </c>
      <c r="AK784">
        <v>643</v>
      </c>
      <c r="AL784">
        <v>1.2</v>
      </c>
    </row>
    <row r="785" spans="1:38" x14ac:dyDescent="0.3">
      <c r="A785" t="s">
        <v>1294</v>
      </c>
      <c r="B785">
        <v>144761</v>
      </c>
      <c r="C785">
        <v>10</v>
      </c>
      <c r="D785" t="s">
        <v>1317</v>
      </c>
      <c r="E785" t="s">
        <v>1318</v>
      </c>
      <c r="F785">
        <v>534</v>
      </c>
      <c r="G785">
        <v>30.86</v>
      </c>
      <c r="H785">
        <v>102.04</v>
      </c>
      <c r="I785">
        <v>22.65</v>
      </c>
      <c r="J785">
        <v>74.89</v>
      </c>
      <c r="K785">
        <v>34</v>
      </c>
      <c r="T785">
        <v>3</v>
      </c>
      <c r="U785">
        <v>2</v>
      </c>
      <c r="V785" t="s">
        <v>83</v>
      </c>
      <c r="W785" t="s">
        <v>236</v>
      </c>
      <c r="X785">
        <v>25</v>
      </c>
      <c r="Y785">
        <v>15</v>
      </c>
      <c r="Z785" t="s">
        <v>1319</v>
      </c>
      <c r="AA785" t="s">
        <v>1320</v>
      </c>
      <c r="AB785" t="s">
        <v>77</v>
      </c>
      <c r="AC785" t="s">
        <v>78</v>
      </c>
      <c r="AD785" t="s">
        <v>1298</v>
      </c>
      <c r="AG785" t="s">
        <v>137</v>
      </c>
      <c r="AH785">
        <v>0</v>
      </c>
      <c r="AI785">
        <v>0</v>
      </c>
      <c r="AJ785">
        <v>0</v>
      </c>
      <c r="AK785">
        <v>643</v>
      </c>
      <c r="AL785">
        <v>1.2</v>
      </c>
    </row>
    <row r="786" spans="1:38" x14ac:dyDescent="0.3">
      <c r="A786" t="s">
        <v>1294</v>
      </c>
      <c r="B786">
        <v>144761</v>
      </c>
      <c r="C786">
        <v>11</v>
      </c>
      <c r="D786" t="s">
        <v>1317</v>
      </c>
      <c r="E786" t="s">
        <v>1318</v>
      </c>
      <c r="F786">
        <v>534</v>
      </c>
      <c r="G786">
        <v>34.979999999999997</v>
      </c>
      <c r="H786">
        <v>115.64</v>
      </c>
      <c r="I786">
        <v>25.67</v>
      </c>
      <c r="J786">
        <v>84.87</v>
      </c>
      <c r="K786">
        <v>48</v>
      </c>
      <c r="T786">
        <v>3</v>
      </c>
      <c r="U786">
        <v>2</v>
      </c>
      <c r="V786" t="s">
        <v>83</v>
      </c>
      <c r="W786" t="s">
        <v>1326</v>
      </c>
      <c r="X786">
        <v>25</v>
      </c>
      <c r="Y786">
        <v>15</v>
      </c>
      <c r="Z786" t="s">
        <v>1319</v>
      </c>
      <c r="AA786" t="s">
        <v>1320</v>
      </c>
      <c r="AB786" t="s">
        <v>77</v>
      </c>
      <c r="AC786" t="s">
        <v>78</v>
      </c>
      <c r="AD786" t="s">
        <v>1298</v>
      </c>
      <c r="AG786" t="s">
        <v>137</v>
      </c>
      <c r="AH786">
        <v>0</v>
      </c>
      <c r="AI786">
        <v>0</v>
      </c>
      <c r="AJ786">
        <v>0</v>
      </c>
      <c r="AK786">
        <v>643</v>
      </c>
      <c r="AL786">
        <v>1.2</v>
      </c>
    </row>
    <row r="787" spans="1:38" x14ac:dyDescent="0.3">
      <c r="A787" t="s">
        <v>1294</v>
      </c>
      <c r="B787">
        <v>144761</v>
      </c>
      <c r="C787">
        <v>12</v>
      </c>
      <c r="D787" t="s">
        <v>1317</v>
      </c>
      <c r="E787" t="s">
        <v>1318</v>
      </c>
      <c r="F787">
        <v>534</v>
      </c>
      <c r="G787">
        <v>34.979999999999997</v>
      </c>
      <c r="H787">
        <v>115.64</v>
      </c>
      <c r="I787">
        <v>25.67</v>
      </c>
      <c r="J787">
        <v>84.87</v>
      </c>
      <c r="K787">
        <v>25</v>
      </c>
      <c r="T787">
        <v>3</v>
      </c>
      <c r="U787">
        <v>2</v>
      </c>
      <c r="V787" t="s">
        <v>83</v>
      </c>
      <c r="W787" t="s">
        <v>1327</v>
      </c>
      <c r="X787">
        <v>25</v>
      </c>
      <c r="Y787">
        <v>15</v>
      </c>
      <c r="Z787" t="s">
        <v>1319</v>
      </c>
      <c r="AA787" t="s">
        <v>1320</v>
      </c>
      <c r="AB787" t="s">
        <v>77</v>
      </c>
      <c r="AC787" t="s">
        <v>78</v>
      </c>
      <c r="AD787" t="s">
        <v>1298</v>
      </c>
      <c r="AG787" t="s">
        <v>137</v>
      </c>
      <c r="AH787">
        <v>0</v>
      </c>
      <c r="AI787">
        <v>0</v>
      </c>
      <c r="AJ787">
        <v>0</v>
      </c>
      <c r="AK787">
        <v>643</v>
      </c>
      <c r="AL787">
        <v>1.2</v>
      </c>
    </row>
    <row r="788" spans="1:38" x14ac:dyDescent="0.3">
      <c r="A788" t="s">
        <v>1294</v>
      </c>
      <c r="B788">
        <v>2760</v>
      </c>
      <c r="C788">
        <v>1</v>
      </c>
      <c r="D788" t="s">
        <v>1328</v>
      </c>
      <c r="E788" t="s">
        <v>209</v>
      </c>
      <c r="F788">
        <v>414</v>
      </c>
      <c r="G788">
        <v>24.07</v>
      </c>
      <c r="H788">
        <v>79.599999999999994</v>
      </c>
      <c r="I788">
        <v>18.13</v>
      </c>
      <c r="J788">
        <v>59.94</v>
      </c>
      <c r="K788">
        <v>96</v>
      </c>
      <c r="T788">
        <v>2</v>
      </c>
      <c r="U788">
        <v>1</v>
      </c>
      <c r="V788" t="s">
        <v>83</v>
      </c>
      <c r="W788" t="s">
        <v>138</v>
      </c>
      <c r="X788">
        <v>20</v>
      </c>
      <c r="Y788">
        <v>16</v>
      </c>
      <c r="Z788" t="s">
        <v>1329</v>
      </c>
      <c r="AA788" t="s">
        <v>1330</v>
      </c>
      <c r="AB788" t="s">
        <v>77</v>
      </c>
      <c r="AC788" t="s">
        <v>78</v>
      </c>
      <c r="AD788" t="s">
        <v>1298</v>
      </c>
      <c r="AG788" t="s">
        <v>1331</v>
      </c>
      <c r="AH788">
        <v>0</v>
      </c>
      <c r="AI788">
        <v>209</v>
      </c>
      <c r="AJ788">
        <v>17</v>
      </c>
      <c r="AK788">
        <v>424</v>
      </c>
      <c r="AL788">
        <v>1.02</v>
      </c>
    </row>
    <row r="789" spans="1:38" x14ac:dyDescent="0.3">
      <c r="A789" t="s">
        <v>1294</v>
      </c>
      <c r="B789">
        <v>2760</v>
      </c>
      <c r="C789">
        <v>2</v>
      </c>
      <c r="D789" t="s">
        <v>1328</v>
      </c>
      <c r="E789" t="s">
        <v>209</v>
      </c>
      <c r="F789">
        <v>414</v>
      </c>
      <c r="G789">
        <v>24.38</v>
      </c>
      <c r="H789">
        <v>80.599999999999994</v>
      </c>
      <c r="I789">
        <v>18.13</v>
      </c>
      <c r="J789">
        <v>59.94</v>
      </c>
      <c r="K789">
        <v>318</v>
      </c>
      <c r="T789">
        <v>3</v>
      </c>
      <c r="U789">
        <v>2</v>
      </c>
      <c r="V789" t="s">
        <v>83</v>
      </c>
      <c r="W789" t="s">
        <v>482</v>
      </c>
      <c r="X789">
        <v>20</v>
      </c>
      <c r="Y789">
        <v>16</v>
      </c>
      <c r="Z789" t="s">
        <v>1329</v>
      </c>
      <c r="AA789" t="s">
        <v>1330</v>
      </c>
      <c r="AB789" t="s">
        <v>77</v>
      </c>
      <c r="AC789" t="s">
        <v>78</v>
      </c>
      <c r="AD789" t="s">
        <v>1298</v>
      </c>
      <c r="AG789" t="s">
        <v>1331</v>
      </c>
      <c r="AH789">
        <v>0</v>
      </c>
      <c r="AI789">
        <v>209</v>
      </c>
      <c r="AJ789">
        <v>17</v>
      </c>
      <c r="AK789">
        <v>424</v>
      </c>
      <c r="AL789">
        <v>1.02</v>
      </c>
    </row>
    <row r="790" spans="1:38" x14ac:dyDescent="0.3">
      <c r="A790" t="s">
        <v>1294</v>
      </c>
      <c r="B790">
        <v>130790</v>
      </c>
      <c r="C790">
        <v>1</v>
      </c>
      <c r="D790" t="s">
        <v>1332</v>
      </c>
      <c r="E790" t="s">
        <v>1333</v>
      </c>
      <c r="F790">
        <v>747</v>
      </c>
      <c r="G790">
        <v>32.85</v>
      </c>
      <c r="H790">
        <v>108.6</v>
      </c>
      <c r="I790">
        <v>25.52</v>
      </c>
      <c r="J790">
        <v>84.38</v>
      </c>
      <c r="K790">
        <v>374</v>
      </c>
      <c r="T790">
        <v>3</v>
      </c>
      <c r="U790">
        <v>2</v>
      </c>
      <c r="V790" t="s">
        <v>83</v>
      </c>
      <c r="W790" t="s">
        <v>466</v>
      </c>
      <c r="X790">
        <v>25</v>
      </c>
      <c r="Y790">
        <v>25</v>
      </c>
      <c r="Z790" t="s">
        <v>1334</v>
      </c>
      <c r="AA790" t="s">
        <v>1335</v>
      </c>
      <c r="AB790" t="s">
        <v>77</v>
      </c>
      <c r="AC790" t="s">
        <v>78</v>
      </c>
      <c r="AD790" t="s">
        <v>1298</v>
      </c>
      <c r="AG790" t="s">
        <v>137</v>
      </c>
      <c r="AH790">
        <v>0</v>
      </c>
      <c r="AI790">
        <v>179</v>
      </c>
      <c r="AJ790">
        <v>13</v>
      </c>
      <c r="AK790">
        <v>1080</v>
      </c>
      <c r="AL790">
        <v>1.45</v>
      </c>
    </row>
    <row r="791" spans="1:38" x14ac:dyDescent="0.3">
      <c r="A791" t="s">
        <v>1294</v>
      </c>
      <c r="B791">
        <v>130790</v>
      </c>
      <c r="C791">
        <v>2</v>
      </c>
      <c r="D791" t="s">
        <v>1332</v>
      </c>
      <c r="E791" t="s">
        <v>1333</v>
      </c>
      <c r="F791">
        <v>747</v>
      </c>
      <c r="G791">
        <v>32.869999999999997</v>
      </c>
      <c r="H791">
        <v>108.67</v>
      </c>
      <c r="I791">
        <v>25.44</v>
      </c>
      <c r="J791">
        <v>84.13</v>
      </c>
      <c r="K791">
        <v>277</v>
      </c>
      <c r="T791">
        <v>3</v>
      </c>
      <c r="U791">
        <v>2</v>
      </c>
      <c r="V791" t="s">
        <v>83</v>
      </c>
      <c r="W791" t="s">
        <v>463</v>
      </c>
      <c r="X791">
        <v>25</v>
      </c>
      <c r="Y791">
        <v>25</v>
      </c>
      <c r="Z791" t="s">
        <v>1334</v>
      </c>
      <c r="AA791" t="s">
        <v>1335</v>
      </c>
      <c r="AB791" t="s">
        <v>77</v>
      </c>
      <c r="AC791" t="s">
        <v>78</v>
      </c>
      <c r="AD791" t="s">
        <v>1298</v>
      </c>
      <c r="AG791" t="s">
        <v>137</v>
      </c>
      <c r="AH791">
        <v>0</v>
      </c>
      <c r="AI791">
        <v>179</v>
      </c>
      <c r="AJ791">
        <v>13</v>
      </c>
      <c r="AK791">
        <v>1080</v>
      </c>
      <c r="AL791">
        <v>1.45</v>
      </c>
    </row>
    <row r="792" spans="1:38" x14ac:dyDescent="0.3">
      <c r="A792" t="s">
        <v>1294</v>
      </c>
      <c r="B792">
        <v>130790</v>
      </c>
      <c r="C792">
        <v>3</v>
      </c>
      <c r="D792" t="s">
        <v>1332</v>
      </c>
      <c r="E792" t="s">
        <v>1333</v>
      </c>
      <c r="F792">
        <v>747</v>
      </c>
      <c r="G792">
        <v>32.81</v>
      </c>
      <c r="H792">
        <v>108.47</v>
      </c>
      <c r="I792">
        <v>25.52</v>
      </c>
      <c r="J792">
        <v>84.38</v>
      </c>
      <c r="K792">
        <v>96</v>
      </c>
      <c r="T792">
        <v>3</v>
      </c>
      <c r="U792">
        <v>2</v>
      </c>
      <c r="V792" t="s">
        <v>83</v>
      </c>
      <c r="W792" t="s">
        <v>158</v>
      </c>
      <c r="X792">
        <v>25</v>
      </c>
      <c r="Y792">
        <v>25</v>
      </c>
      <c r="Z792" t="s">
        <v>1334</v>
      </c>
      <c r="AA792" t="s">
        <v>1335</v>
      </c>
      <c r="AB792" t="s">
        <v>77</v>
      </c>
      <c r="AC792" t="s">
        <v>78</v>
      </c>
      <c r="AD792" t="s">
        <v>1298</v>
      </c>
      <c r="AG792" t="s">
        <v>137</v>
      </c>
      <c r="AH792">
        <v>0</v>
      </c>
      <c r="AI792">
        <v>179</v>
      </c>
      <c r="AJ792">
        <v>13</v>
      </c>
      <c r="AK792">
        <v>1080</v>
      </c>
      <c r="AL792">
        <v>1.45</v>
      </c>
    </row>
    <row r="793" spans="1:38" x14ac:dyDescent="0.3">
      <c r="A793" t="s">
        <v>1294</v>
      </c>
      <c r="B793">
        <v>140365</v>
      </c>
      <c r="C793">
        <v>1</v>
      </c>
      <c r="D793" t="s">
        <v>1336</v>
      </c>
      <c r="E793" t="s">
        <v>1337</v>
      </c>
      <c r="F793">
        <v>1232</v>
      </c>
      <c r="G793">
        <v>20.63</v>
      </c>
      <c r="H793">
        <v>68.209999999999994</v>
      </c>
      <c r="I793">
        <v>14.17</v>
      </c>
      <c r="J793">
        <v>46.86</v>
      </c>
      <c r="K793">
        <v>84</v>
      </c>
      <c r="T793">
        <v>2</v>
      </c>
      <c r="U793">
        <v>1</v>
      </c>
      <c r="V793" t="s">
        <v>83</v>
      </c>
      <c r="W793" t="s">
        <v>1244</v>
      </c>
      <c r="X793">
        <v>25</v>
      </c>
      <c r="Y793">
        <v>16</v>
      </c>
      <c r="Z793" t="s">
        <v>1338</v>
      </c>
      <c r="AA793" t="s">
        <v>1339</v>
      </c>
      <c r="AB793" t="s">
        <v>77</v>
      </c>
      <c r="AC793" t="s">
        <v>78</v>
      </c>
      <c r="AD793" t="s">
        <v>1298</v>
      </c>
      <c r="AG793" t="s">
        <v>137</v>
      </c>
      <c r="AH793">
        <v>410</v>
      </c>
      <c r="AI793">
        <v>0</v>
      </c>
      <c r="AJ793">
        <v>0</v>
      </c>
      <c r="AK793">
        <v>1479</v>
      </c>
      <c r="AL793">
        <v>1.2</v>
      </c>
    </row>
    <row r="794" spans="1:38" x14ac:dyDescent="0.3">
      <c r="A794" t="s">
        <v>1294</v>
      </c>
      <c r="B794">
        <v>140365</v>
      </c>
      <c r="C794">
        <v>2</v>
      </c>
      <c r="D794" t="s">
        <v>1336</v>
      </c>
      <c r="E794" t="s">
        <v>1337</v>
      </c>
      <c r="F794">
        <v>1232</v>
      </c>
      <c r="G794">
        <v>24.65</v>
      </c>
      <c r="H794">
        <v>81.5</v>
      </c>
      <c r="I794">
        <v>16.93</v>
      </c>
      <c r="J794">
        <v>55.99</v>
      </c>
      <c r="K794">
        <v>458</v>
      </c>
      <c r="T794">
        <v>2</v>
      </c>
      <c r="U794">
        <v>2</v>
      </c>
      <c r="V794" t="s">
        <v>83</v>
      </c>
      <c r="W794" t="s">
        <v>723</v>
      </c>
      <c r="X794">
        <v>25</v>
      </c>
      <c r="Y794">
        <v>16</v>
      </c>
      <c r="Z794" t="s">
        <v>1338</v>
      </c>
      <c r="AA794" t="s">
        <v>1339</v>
      </c>
      <c r="AB794" t="s">
        <v>77</v>
      </c>
      <c r="AC794" t="s">
        <v>78</v>
      </c>
      <c r="AD794" t="s">
        <v>1298</v>
      </c>
      <c r="AG794" t="s">
        <v>137</v>
      </c>
      <c r="AH794">
        <v>410</v>
      </c>
      <c r="AI794">
        <v>0</v>
      </c>
      <c r="AJ794">
        <v>0</v>
      </c>
      <c r="AK794">
        <v>1479</v>
      </c>
      <c r="AL794">
        <v>1.2</v>
      </c>
    </row>
    <row r="795" spans="1:38" x14ac:dyDescent="0.3">
      <c r="A795" t="s">
        <v>1294</v>
      </c>
      <c r="B795">
        <v>140365</v>
      </c>
      <c r="C795">
        <v>3</v>
      </c>
      <c r="D795" t="s">
        <v>1336</v>
      </c>
      <c r="E795" t="s">
        <v>1337</v>
      </c>
      <c r="F795">
        <v>1232</v>
      </c>
      <c r="G795">
        <v>24.61</v>
      </c>
      <c r="H795">
        <v>81.37</v>
      </c>
      <c r="I795">
        <v>16.899999999999999</v>
      </c>
      <c r="J795">
        <v>55.9</v>
      </c>
      <c r="K795">
        <v>280</v>
      </c>
      <c r="T795">
        <v>2</v>
      </c>
      <c r="U795">
        <v>2</v>
      </c>
      <c r="V795" t="s">
        <v>83</v>
      </c>
      <c r="W795" t="s">
        <v>485</v>
      </c>
      <c r="X795">
        <v>25</v>
      </c>
      <c r="Y795">
        <v>16</v>
      </c>
      <c r="Z795" t="s">
        <v>1338</v>
      </c>
      <c r="AA795" t="s">
        <v>1339</v>
      </c>
      <c r="AB795" t="s">
        <v>77</v>
      </c>
      <c r="AC795" t="s">
        <v>78</v>
      </c>
      <c r="AD795" t="s">
        <v>1298</v>
      </c>
      <c r="AG795" t="s">
        <v>137</v>
      </c>
      <c r="AH795">
        <v>410</v>
      </c>
      <c r="AI795">
        <v>0</v>
      </c>
      <c r="AJ795">
        <v>0</v>
      </c>
      <c r="AK795">
        <v>1479</v>
      </c>
      <c r="AL795">
        <v>1.2</v>
      </c>
    </row>
    <row r="796" spans="1:38" x14ac:dyDescent="0.3">
      <c r="A796" t="s">
        <v>1294</v>
      </c>
      <c r="B796">
        <v>10368</v>
      </c>
      <c r="C796">
        <v>1</v>
      </c>
      <c r="D796" t="s">
        <v>1340</v>
      </c>
      <c r="E796" t="s">
        <v>1341</v>
      </c>
      <c r="F796">
        <v>194</v>
      </c>
      <c r="G796">
        <v>9.4499999999999993</v>
      </c>
      <c r="H796">
        <v>31.24</v>
      </c>
      <c r="I796">
        <v>7.34</v>
      </c>
      <c r="J796">
        <v>24.27</v>
      </c>
      <c r="K796">
        <v>8</v>
      </c>
      <c r="T796">
        <v>1</v>
      </c>
      <c r="U796">
        <v>1</v>
      </c>
      <c r="V796" t="s">
        <v>83</v>
      </c>
      <c r="W796" t="s">
        <v>189</v>
      </c>
      <c r="X796">
        <v>14</v>
      </c>
      <c r="Y796">
        <v>13</v>
      </c>
      <c r="Z796" t="s">
        <v>1342</v>
      </c>
      <c r="AA796" t="s">
        <v>1343</v>
      </c>
      <c r="AB796" t="s">
        <v>77</v>
      </c>
      <c r="AC796" t="s">
        <v>78</v>
      </c>
      <c r="AD796" t="s">
        <v>1298</v>
      </c>
      <c r="AG796" t="s">
        <v>1344</v>
      </c>
      <c r="AH796">
        <v>0</v>
      </c>
      <c r="AI796">
        <v>724</v>
      </c>
      <c r="AJ796">
        <v>77</v>
      </c>
      <c r="AK796">
        <v>104</v>
      </c>
      <c r="AL796">
        <v>0.54</v>
      </c>
    </row>
    <row r="797" spans="1:38" x14ac:dyDescent="0.3">
      <c r="A797" t="s">
        <v>1294</v>
      </c>
      <c r="B797">
        <v>10368</v>
      </c>
      <c r="C797">
        <v>2</v>
      </c>
      <c r="D797" t="s">
        <v>1340</v>
      </c>
      <c r="E797" t="s">
        <v>1341</v>
      </c>
      <c r="F797">
        <v>194</v>
      </c>
      <c r="G797">
        <v>9.68</v>
      </c>
      <c r="H797">
        <v>32.020000000000003</v>
      </c>
      <c r="I797">
        <v>7.52</v>
      </c>
      <c r="J797">
        <v>24.88</v>
      </c>
      <c r="K797">
        <v>2</v>
      </c>
      <c r="T797">
        <v>1</v>
      </c>
      <c r="U797">
        <v>1</v>
      </c>
      <c r="V797" t="s">
        <v>83</v>
      </c>
      <c r="W797" t="s">
        <v>1345</v>
      </c>
      <c r="X797">
        <v>14</v>
      </c>
      <c r="Y797">
        <v>13</v>
      </c>
      <c r="Z797" t="s">
        <v>1342</v>
      </c>
      <c r="AA797" t="s">
        <v>1343</v>
      </c>
      <c r="AB797" t="s">
        <v>77</v>
      </c>
      <c r="AC797" t="s">
        <v>78</v>
      </c>
      <c r="AD797" t="s">
        <v>1298</v>
      </c>
      <c r="AG797" t="s">
        <v>1344</v>
      </c>
      <c r="AH797">
        <v>0</v>
      </c>
      <c r="AI797">
        <v>724</v>
      </c>
      <c r="AJ797">
        <v>77</v>
      </c>
      <c r="AK797">
        <v>104</v>
      </c>
      <c r="AL797">
        <v>0.54</v>
      </c>
    </row>
    <row r="798" spans="1:38" x14ac:dyDescent="0.3">
      <c r="A798" t="s">
        <v>1294</v>
      </c>
      <c r="B798">
        <v>10368</v>
      </c>
      <c r="C798">
        <v>3</v>
      </c>
      <c r="D798" t="s">
        <v>1340</v>
      </c>
      <c r="E798" t="s">
        <v>1341</v>
      </c>
      <c r="F798">
        <v>194</v>
      </c>
      <c r="G798">
        <v>12.03</v>
      </c>
      <c r="H798">
        <v>39.770000000000003</v>
      </c>
      <c r="I798">
        <v>9.34</v>
      </c>
      <c r="J798">
        <v>30.9</v>
      </c>
      <c r="K798">
        <v>8</v>
      </c>
      <c r="T798">
        <v>1</v>
      </c>
      <c r="U798">
        <v>1</v>
      </c>
      <c r="V798" t="s">
        <v>83</v>
      </c>
      <c r="W798" t="s">
        <v>1346</v>
      </c>
      <c r="X798">
        <v>14</v>
      </c>
      <c r="Y798">
        <v>13</v>
      </c>
      <c r="Z798" t="s">
        <v>1342</v>
      </c>
      <c r="AA798" t="s">
        <v>1343</v>
      </c>
      <c r="AB798" t="s">
        <v>77</v>
      </c>
      <c r="AC798" t="s">
        <v>78</v>
      </c>
      <c r="AD798" t="s">
        <v>1298</v>
      </c>
      <c r="AG798" t="s">
        <v>1344</v>
      </c>
      <c r="AH798">
        <v>0</v>
      </c>
      <c r="AI798">
        <v>724</v>
      </c>
      <c r="AJ798">
        <v>77</v>
      </c>
      <c r="AK798">
        <v>104</v>
      </c>
      <c r="AL798">
        <v>0.54</v>
      </c>
    </row>
    <row r="799" spans="1:38" x14ac:dyDescent="0.3">
      <c r="A799" t="s">
        <v>1294</v>
      </c>
      <c r="B799">
        <v>10368</v>
      </c>
      <c r="C799">
        <v>4</v>
      </c>
      <c r="D799" t="s">
        <v>1340</v>
      </c>
      <c r="E799" t="s">
        <v>1341</v>
      </c>
      <c r="F799">
        <v>194</v>
      </c>
      <c r="G799">
        <v>11.82</v>
      </c>
      <c r="H799">
        <v>39.090000000000003</v>
      </c>
      <c r="I799">
        <v>9.18</v>
      </c>
      <c r="J799">
        <v>30.37</v>
      </c>
      <c r="K799">
        <v>2</v>
      </c>
      <c r="T799">
        <v>1</v>
      </c>
      <c r="U799">
        <v>1</v>
      </c>
      <c r="V799" t="s">
        <v>74</v>
      </c>
      <c r="W799">
        <v>39</v>
      </c>
      <c r="X799">
        <v>14</v>
      </c>
      <c r="Y799">
        <v>13</v>
      </c>
      <c r="Z799" t="s">
        <v>1342</v>
      </c>
      <c r="AA799" t="s">
        <v>1343</v>
      </c>
      <c r="AB799" t="s">
        <v>77</v>
      </c>
      <c r="AC799" t="s">
        <v>78</v>
      </c>
      <c r="AD799" t="s">
        <v>1298</v>
      </c>
      <c r="AG799" t="s">
        <v>1344</v>
      </c>
      <c r="AH799">
        <v>0</v>
      </c>
      <c r="AI799">
        <v>724</v>
      </c>
      <c r="AJ799">
        <v>77</v>
      </c>
      <c r="AK799">
        <v>104</v>
      </c>
      <c r="AL799">
        <v>0.54</v>
      </c>
    </row>
    <row r="800" spans="1:38" x14ac:dyDescent="0.3">
      <c r="A800" t="s">
        <v>1294</v>
      </c>
      <c r="B800">
        <v>10368</v>
      </c>
      <c r="C800">
        <v>5</v>
      </c>
      <c r="D800" t="s">
        <v>1340</v>
      </c>
      <c r="E800" t="s">
        <v>1341</v>
      </c>
      <c r="F800">
        <v>194</v>
      </c>
      <c r="G800">
        <v>12.33</v>
      </c>
      <c r="H800">
        <v>40.770000000000003</v>
      </c>
      <c r="I800">
        <v>9.58</v>
      </c>
      <c r="J800">
        <v>31.68</v>
      </c>
      <c r="K800">
        <v>2</v>
      </c>
      <c r="T800">
        <v>1</v>
      </c>
      <c r="U800">
        <v>1</v>
      </c>
      <c r="V800" t="s">
        <v>83</v>
      </c>
      <c r="W800" t="s">
        <v>1347</v>
      </c>
      <c r="X800">
        <v>14</v>
      </c>
      <c r="Y800">
        <v>13</v>
      </c>
      <c r="Z800" t="s">
        <v>1342</v>
      </c>
      <c r="AA800" t="s">
        <v>1343</v>
      </c>
      <c r="AB800" t="s">
        <v>77</v>
      </c>
      <c r="AC800" t="s">
        <v>78</v>
      </c>
      <c r="AD800" t="s">
        <v>1298</v>
      </c>
      <c r="AG800" t="s">
        <v>1344</v>
      </c>
      <c r="AH800">
        <v>0</v>
      </c>
      <c r="AI800">
        <v>724</v>
      </c>
      <c r="AJ800">
        <v>77</v>
      </c>
      <c r="AK800">
        <v>104</v>
      </c>
      <c r="AL800">
        <v>0.54</v>
      </c>
    </row>
    <row r="801" spans="1:38" x14ac:dyDescent="0.3">
      <c r="A801" t="s">
        <v>1294</v>
      </c>
      <c r="B801">
        <v>10368</v>
      </c>
      <c r="C801">
        <v>6</v>
      </c>
      <c r="D801" t="s">
        <v>1340</v>
      </c>
      <c r="E801" t="s">
        <v>1341</v>
      </c>
      <c r="F801">
        <v>194</v>
      </c>
      <c r="G801">
        <v>12.94</v>
      </c>
      <c r="H801">
        <v>42.78</v>
      </c>
      <c r="I801">
        <v>10.050000000000001</v>
      </c>
      <c r="J801">
        <v>33.24</v>
      </c>
      <c r="K801">
        <v>56</v>
      </c>
      <c r="T801">
        <v>1</v>
      </c>
      <c r="U801">
        <v>1</v>
      </c>
      <c r="V801" t="s">
        <v>83</v>
      </c>
      <c r="W801" t="s">
        <v>1348</v>
      </c>
      <c r="X801">
        <v>14</v>
      </c>
      <c r="Y801">
        <v>13</v>
      </c>
      <c r="Z801" t="s">
        <v>1342</v>
      </c>
      <c r="AA801" t="s">
        <v>1343</v>
      </c>
      <c r="AB801" t="s">
        <v>77</v>
      </c>
      <c r="AC801" t="s">
        <v>78</v>
      </c>
      <c r="AD801" t="s">
        <v>1298</v>
      </c>
      <c r="AG801" t="s">
        <v>1344</v>
      </c>
      <c r="AH801">
        <v>0</v>
      </c>
      <c r="AI801">
        <v>724</v>
      </c>
      <c r="AJ801">
        <v>77</v>
      </c>
      <c r="AK801">
        <v>104</v>
      </c>
      <c r="AL801">
        <v>0.54</v>
      </c>
    </row>
    <row r="802" spans="1:38" x14ac:dyDescent="0.3">
      <c r="A802" t="s">
        <v>1294</v>
      </c>
      <c r="B802">
        <v>10368</v>
      </c>
      <c r="C802">
        <v>7</v>
      </c>
      <c r="D802" t="s">
        <v>1340</v>
      </c>
      <c r="E802" t="s">
        <v>1341</v>
      </c>
      <c r="F802">
        <v>194</v>
      </c>
      <c r="G802">
        <v>13.26</v>
      </c>
      <c r="H802">
        <v>43.86</v>
      </c>
      <c r="I802">
        <v>10.3</v>
      </c>
      <c r="J802">
        <v>34.08</v>
      </c>
      <c r="K802">
        <v>14</v>
      </c>
      <c r="T802">
        <v>1</v>
      </c>
      <c r="U802">
        <v>1</v>
      </c>
      <c r="V802" t="s">
        <v>83</v>
      </c>
      <c r="W802">
        <v>43</v>
      </c>
      <c r="X802">
        <v>14</v>
      </c>
      <c r="Y802">
        <v>13</v>
      </c>
      <c r="Z802" t="s">
        <v>1342</v>
      </c>
      <c r="AA802" t="s">
        <v>1343</v>
      </c>
      <c r="AB802" t="s">
        <v>77</v>
      </c>
      <c r="AC802" t="s">
        <v>78</v>
      </c>
      <c r="AD802" t="s">
        <v>1298</v>
      </c>
      <c r="AG802" t="s">
        <v>1344</v>
      </c>
      <c r="AH802">
        <v>0</v>
      </c>
      <c r="AI802">
        <v>724</v>
      </c>
      <c r="AJ802">
        <v>77</v>
      </c>
      <c r="AK802">
        <v>104</v>
      </c>
      <c r="AL802">
        <v>0.54</v>
      </c>
    </row>
    <row r="803" spans="1:38" x14ac:dyDescent="0.3">
      <c r="A803" t="s">
        <v>1294</v>
      </c>
      <c r="B803">
        <v>10368</v>
      </c>
      <c r="C803">
        <v>8</v>
      </c>
      <c r="D803" t="s">
        <v>1340</v>
      </c>
      <c r="E803" t="s">
        <v>1341</v>
      </c>
      <c r="F803">
        <v>194</v>
      </c>
      <c r="G803">
        <v>14.21</v>
      </c>
      <c r="H803">
        <v>46.99</v>
      </c>
      <c r="I803">
        <v>11.04</v>
      </c>
      <c r="J803">
        <v>36.51</v>
      </c>
      <c r="K803">
        <v>2</v>
      </c>
      <c r="T803">
        <v>1</v>
      </c>
      <c r="U803">
        <v>1</v>
      </c>
      <c r="V803" t="s">
        <v>74</v>
      </c>
      <c r="W803" t="s">
        <v>432</v>
      </c>
      <c r="X803">
        <v>14</v>
      </c>
      <c r="Y803">
        <v>13</v>
      </c>
      <c r="Z803" t="s">
        <v>1342</v>
      </c>
      <c r="AA803" t="s">
        <v>1343</v>
      </c>
      <c r="AB803" t="s">
        <v>77</v>
      </c>
      <c r="AC803" t="s">
        <v>78</v>
      </c>
      <c r="AD803" t="s">
        <v>1298</v>
      </c>
      <c r="AG803" t="s">
        <v>1344</v>
      </c>
      <c r="AH803">
        <v>0</v>
      </c>
      <c r="AI803">
        <v>724</v>
      </c>
      <c r="AJ803">
        <v>77</v>
      </c>
      <c r="AK803">
        <v>104</v>
      </c>
      <c r="AL803">
        <v>0.54</v>
      </c>
    </row>
    <row r="804" spans="1:38" x14ac:dyDescent="0.3">
      <c r="A804" t="s">
        <v>1294</v>
      </c>
      <c r="B804">
        <v>10368</v>
      </c>
      <c r="C804">
        <v>9</v>
      </c>
      <c r="D804" t="s">
        <v>1340</v>
      </c>
      <c r="E804" t="s">
        <v>1341</v>
      </c>
      <c r="F804">
        <v>194</v>
      </c>
      <c r="G804">
        <v>14.39</v>
      </c>
      <c r="H804">
        <v>47.58</v>
      </c>
      <c r="I804">
        <v>11.18</v>
      </c>
      <c r="J804">
        <v>36.97</v>
      </c>
      <c r="K804">
        <v>2</v>
      </c>
      <c r="T804">
        <v>1</v>
      </c>
      <c r="U804">
        <v>1</v>
      </c>
      <c r="V804" t="s">
        <v>74</v>
      </c>
      <c r="W804" t="s">
        <v>433</v>
      </c>
      <c r="X804">
        <v>14</v>
      </c>
      <c r="Y804">
        <v>13</v>
      </c>
      <c r="Z804" t="s">
        <v>1342</v>
      </c>
      <c r="AA804" t="s">
        <v>1343</v>
      </c>
      <c r="AB804" t="s">
        <v>77</v>
      </c>
      <c r="AC804" t="s">
        <v>78</v>
      </c>
      <c r="AD804" t="s">
        <v>1298</v>
      </c>
      <c r="AG804" t="s">
        <v>1344</v>
      </c>
      <c r="AH804">
        <v>0</v>
      </c>
      <c r="AI804">
        <v>724</v>
      </c>
      <c r="AJ804">
        <v>77</v>
      </c>
      <c r="AK804">
        <v>104</v>
      </c>
      <c r="AL804">
        <v>0.54</v>
      </c>
    </row>
    <row r="805" spans="1:38" x14ac:dyDescent="0.3">
      <c r="A805" t="s">
        <v>1294</v>
      </c>
      <c r="B805">
        <v>10368</v>
      </c>
      <c r="C805">
        <v>10</v>
      </c>
      <c r="D805" t="s">
        <v>1340</v>
      </c>
      <c r="E805" t="s">
        <v>1341</v>
      </c>
      <c r="F805">
        <v>194</v>
      </c>
      <c r="G805">
        <v>15.06</v>
      </c>
      <c r="H805">
        <v>49.81</v>
      </c>
      <c r="I805">
        <v>11.7</v>
      </c>
      <c r="J805">
        <v>38.700000000000003</v>
      </c>
      <c r="K805">
        <v>2</v>
      </c>
      <c r="T805">
        <v>1</v>
      </c>
      <c r="U805">
        <v>1</v>
      </c>
      <c r="V805" t="s">
        <v>83</v>
      </c>
      <c r="W805" t="s">
        <v>571</v>
      </c>
      <c r="X805">
        <v>14</v>
      </c>
      <c r="Y805">
        <v>13</v>
      </c>
      <c r="Z805" t="s">
        <v>1342</v>
      </c>
      <c r="AA805" t="s">
        <v>1343</v>
      </c>
      <c r="AB805" t="s">
        <v>77</v>
      </c>
      <c r="AC805" t="s">
        <v>78</v>
      </c>
      <c r="AD805" t="s">
        <v>1298</v>
      </c>
      <c r="AG805" t="s">
        <v>1344</v>
      </c>
      <c r="AH805">
        <v>0</v>
      </c>
      <c r="AI805">
        <v>724</v>
      </c>
      <c r="AJ805">
        <v>77</v>
      </c>
      <c r="AK805">
        <v>104</v>
      </c>
      <c r="AL805">
        <v>0.54</v>
      </c>
    </row>
    <row r="806" spans="1:38" x14ac:dyDescent="0.3">
      <c r="A806" t="s">
        <v>1294</v>
      </c>
      <c r="B806">
        <v>10368</v>
      </c>
      <c r="C806">
        <v>11</v>
      </c>
      <c r="D806" t="s">
        <v>1340</v>
      </c>
      <c r="E806" t="s">
        <v>1341</v>
      </c>
      <c r="F806">
        <v>194</v>
      </c>
      <c r="G806">
        <v>15.42</v>
      </c>
      <c r="H806">
        <v>51</v>
      </c>
      <c r="I806">
        <v>11.98</v>
      </c>
      <c r="J806">
        <v>39.630000000000003</v>
      </c>
      <c r="K806">
        <v>6</v>
      </c>
      <c r="T806">
        <v>1</v>
      </c>
      <c r="U806">
        <v>1</v>
      </c>
      <c r="V806" t="s">
        <v>83</v>
      </c>
      <c r="W806" t="s">
        <v>1349</v>
      </c>
      <c r="X806">
        <v>14</v>
      </c>
      <c r="Y806">
        <v>13</v>
      </c>
      <c r="Z806" t="s">
        <v>1342</v>
      </c>
      <c r="AA806" t="s">
        <v>1343</v>
      </c>
      <c r="AB806" t="s">
        <v>77</v>
      </c>
      <c r="AC806" t="s">
        <v>78</v>
      </c>
      <c r="AD806" t="s">
        <v>1298</v>
      </c>
      <c r="AG806" t="s">
        <v>1344</v>
      </c>
      <c r="AH806">
        <v>0</v>
      </c>
      <c r="AI806">
        <v>724</v>
      </c>
      <c r="AJ806">
        <v>77</v>
      </c>
      <c r="AK806">
        <v>104</v>
      </c>
      <c r="AL806">
        <v>0.54</v>
      </c>
    </row>
    <row r="807" spans="1:38" x14ac:dyDescent="0.3">
      <c r="A807" t="s">
        <v>1294</v>
      </c>
      <c r="B807">
        <v>10368</v>
      </c>
      <c r="C807">
        <v>12</v>
      </c>
      <c r="D807" t="s">
        <v>1340</v>
      </c>
      <c r="E807" t="s">
        <v>1341</v>
      </c>
      <c r="F807">
        <v>194</v>
      </c>
      <c r="G807">
        <v>15.62</v>
      </c>
      <c r="H807">
        <v>51.65</v>
      </c>
      <c r="I807">
        <v>12.13</v>
      </c>
      <c r="J807">
        <v>40.130000000000003</v>
      </c>
      <c r="K807">
        <v>2</v>
      </c>
      <c r="T807">
        <v>1</v>
      </c>
      <c r="U807">
        <v>1</v>
      </c>
      <c r="V807" t="s">
        <v>74</v>
      </c>
      <c r="W807" t="s">
        <v>1350</v>
      </c>
      <c r="X807">
        <v>14</v>
      </c>
      <c r="Y807">
        <v>13</v>
      </c>
      <c r="Z807" t="s">
        <v>1342</v>
      </c>
      <c r="AA807" t="s">
        <v>1343</v>
      </c>
      <c r="AB807" t="s">
        <v>77</v>
      </c>
      <c r="AC807" t="s">
        <v>78</v>
      </c>
      <c r="AD807" t="s">
        <v>1298</v>
      </c>
      <c r="AG807" t="s">
        <v>1344</v>
      </c>
      <c r="AH807">
        <v>0</v>
      </c>
      <c r="AI807">
        <v>724</v>
      </c>
      <c r="AJ807">
        <v>77</v>
      </c>
      <c r="AK807">
        <v>104</v>
      </c>
      <c r="AL807">
        <v>0.54</v>
      </c>
    </row>
    <row r="808" spans="1:38" x14ac:dyDescent="0.3">
      <c r="A808" t="s">
        <v>1294</v>
      </c>
      <c r="B808">
        <v>10368</v>
      </c>
      <c r="C808">
        <v>13</v>
      </c>
      <c r="D808" t="s">
        <v>1340</v>
      </c>
      <c r="E808" t="s">
        <v>1341</v>
      </c>
      <c r="F808">
        <v>194</v>
      </c>
      <c r="G808">
        <v>16</v>
      </c>
      <c r="H808">
        <v>52.91</v>
      </c>
      <c r="I808">
        <v>12.43</v>
      </c>
      <c r="J808">
        <v>41.11</v>
      </c>
      <c r="K808">
        <v>2</v>
      </c>
      <c r="T808">
        <v>1</v>
      </c>
      <c r="U808">
        <v>1</v>
      </c>
      <c r="V808" t="s">
        <v>83</v>
      </c>
      <c r="W808" t="s">
        <v>196</v>
      </c>
      <c r="X808">
        <v>14</v>
      </c>
      <c r="Y808">
        <v>13</v>
      </c>
      <c r="Z808" t="s">
        <v>1342</v>
      </c>
      <c r="AA808" t="s">
        <v>1343</v>
      </c>
      <c r="AB808" t="s">
        <v>77</v>
      </c>
      <c r="AC808" t="s">
        <v>78</v>
      </c>
      <c r="AD808" t="s">
        <v>1298</v>
      </c>
      <c r="AG808" t="s">
        <v>1344</v>
      </c>
      <c r="AH808">
        <v>0</v>
      </c>
      <c r="AI808">
        <v>724</v>
      </c>
      <c r="AJ808">
        <v>77</v>
      </c>
      <c r="AK808">
        <v>104</v>
      </c>
      <c r="AL808">
        <v>0.54</v>
      </c>
    </row>
    <row r="809" spans="1:38" x14ac:dyDescent="0.3">
      <c r="A809" t="s">
        <v>1294</v>
      </c>
      <c r="B809">
        <v>10368</v>
      </c>
      <c r="C809">
        <v>14</v>
      </c>
      <c r="D809" t="s">
        <v>1340</v>
      </c>
      <c r="E809" t="s">
        <v>1341</v>
      </c>
      <c r="F809">
        <v>194</v>
      </c>
      <c r="G809">
        <v>16.21</v>
      </c>
      <c r="H809">
        <v>53.59</v>
      </c>
      <c r="I809">
        <v>12.59</v>
      </c>
      <c r="J809">
        <v>41.64</v>
      </c>
      <c r="K809">
        <v>14</v>
      </c>
      <c r="T809">
        <v>1</v>
      </c>
      <c r="U809">
        <v>1</v>
      </c>
      <c r="V809" t="s">
        <v>83</v>
      </c>
      <c r="W809" t="s">
        <v>604</v>
      </c>
      <c r="X809">
        <v>14</v>
      </c>
      <c r="Y809">
        <v>13</v>
      </c>
      <c r="Z809" t="s">
        <v>1342</v>
      </c>
      <c r="AA809" t="s">
        <v>1343</v>
      </c>
      <c r="AB809" t="s">
        <v>77</v>
      </c>
      <c r="AC809" t="s">
        <v>78</v>
      </c>
      <c r="AD809" t="s">
        <v>1298</v>
      </c>
      <c r="AG809" t="s">
        <v>1344</v>
      </c>
      <c r="AH809">
        <v>0</v>
      </c>
      <c r="AI809">
        <v>724</v>
      </c>
      <c r="AJ809">
        <v>77</v>
      </c>
      <c r="AK809">
        <v>104</v>
      </c>
      <c r="AL809">
        <v>0.54</v>
      </c>
    </row>
    <row r="810" spans="1:38" x14ac:dyDescent="0.3">
      <c r="A810" t="s">
        <v>1294</v>
      </c>
      <c r="B810">
        <v>10368</v>
      </c>
      <c r="C810">
        <v>15</v>
      </c>
      <c r="D810" t="s">
        <v>1340</v>
      </c>
      <c r="E810" t="s">
        <v>1341</v>
      </c>
      <c r="F810">
        <v>194</v>
      </c>
      <c r="G810">
        <v>19.920000000000002</v>
      </c>
      <c r="H810">
        <v>65.87</v>
      </c>
      <c r="I810">
        <v>15.48</v>
      </c>
      <c r="J810">
        <v>51.18</v>
      </c>
      <c r="K810">
        <v>6</v>
      </c>
      <c r="T810">
        <v>2</v>
      </c>
      <c r="U810">
        <v>1</v>
      </c>
      <c r="V810" t="s">
        <v>83</v>
      </c>
      <c r="W810" t="s">
        <v>793</v>
      </c>
      <c r="X810">
        <v>14</v>
      </c>
      <c r="Y810">
        <v>13</v>
      </c>
      <c r="Z810" t="s">
        <v>1342</v>
      </c>
      <c r="AA810" t="s">
        <v>1343</v>
      </c>
      <c r="AB810" t="s">
        <v>77</v>
      </c>
      <c r="AC810" t="s">
        <v>78</v>
      </c>
      <c r="AD810" t="s">
        <v>1298</v>
      </c>
      <c r="AG810" t="s">
        <v>1344</v>
      </c>
      <c r="AH810">
        <v>0</v>
      </c>
      <c r="AI810">
        <v>724</v>
      </c>
      <c r="AJ810">
        <v>77</v>
      </c>
      <c r="AK810">
        <v>104</v>
      </c>
      <c r="AL810">
        <v>0.54</v>
      </c>
    </row>
    <row r="811" spans="1:38" x14ac:dyDescent="0.3">
      <c r="A811" t="s">
        <v>1294</v>
      </c>
      <c r="B811">
        <v>10368</v>
      </c>
      <c r="C811">
        <v>16</v>
      </c>
      <c r="D811" t="s">
        <v>1340</v>
      </c>
      <c r="E811" t="s">
        <v>1341</v>
      </c>
      <c r="F811">
        <v>194</v>
      </c>
      <c r="G811">
        <v>20.170000000000002</v>
      </c>
      <c r="H811">
        <v>66.709999999999994</v>
      </c>
      <c r="I811">
        <v>15.67</v>
      </c>
      <c r="J811">
        <v>51.83</v>
      </c>
      <c r="K811">
        <v>2</v>
      </c>
      <c r="T811">
        <v>2</v>
      </c>
      <c r="U811">
        <v>1</v>
      </c>
      <c r="V811" t="s">
        <v>83</v>
      </c>
      <c r="W811" t="s">
        <v>610</v>
      </c>
      <c r="X811">
        <v>14</v>
      </c>
      <c r="Y811">
        <v>13</v>
      </c>
      <c r="Z811" t="s">
        <v>1342</v>
      </c>
      <c r="AA811" t="s">
        <v>1343</v>
      </c>
      <c r="AB811" t="s">
        <v>77</v>
      </c>
      <c r="AC811" t="s">
        <v>78</v>
      </c>
      <c r="AD811" t="s">
        <v>1298</v>
      </c>
      <c r="AG811" t="s">
        <v>1344</v>
      </c>
      <c r="AH811">
        <v>0</v>
      </c>
      <c r="AI811">
        <v>724</v>
      </c>
      <c r="AJ811">
        <v>77</v>
      </c>
      <c r="AK811">
        <v>104</v>
      </c>
      <c r="AL811">
        <v>0.54</v>
      </c>
    </row>
    <row r="812" spans="1:38" x14ac:dyDescent="0.3">
      <c r="A812" t="s">
        <v>1294</v>
      </c>
      <c r="B812">
        <v>10368</v>
      </c>
      <c r="C812">
        <v>17</v>
      </c>
      <c r="D812" t="s">
        <v>1340</v>
      </c>
      <c r="E812" t="s">
        <v>1341</v>
      </c>
      <c r="F812">
        <v>194</v>
      </c>
      <c r="G812">
        <v>22.66</v>
      </c>
      <c r="H812">
        <v>74.91</v>
      </c>
      <c r="I812">
        <v>17.600000000000001</v>
      </c>
      <c r="J812">
        <v>58.2</v>
      </c>
      <c r="K812">
        <v>48</v>
      </c>
      <c r="T812">
        <v>2</v>
      </c>
      <c r="U812">
        <v>1</v>
      </c>
      <c r="V812" t="s">
        <v>83</v>
      </c>
      <c r="W812" t="s">
        <v>107</v>
      </c>
      <c r="X812">
        <v>14</v>
      </c>
      <c r="Y812">
        <v>13</v>
      </c>
      <c r="Z812" t="s">
        <v>1342</v>
      </c>
      <c r="AA812" t="s">
        <v>1343</v>
      </c>
      <c r="AB812" t="s">
        <v>77</v>
      </c>
      <c r="AC812" t="s">
        <v>78</v>
      </c>
      <c r="AD812" t="s">
        <v>1298</v>
      </c>
      <c r="AG812" t="s">
        <v>1344</v>
      </c>
      <c r="AH812">
        <v>0</v>
      </c>
      <c r="AI812">
        <v>724</v>
      </c>
      <c r="AJ812">
        <v>77</v>
      </c>
      <c r="AK812">
        <v>104</v>
      </c>
      <c r="AL812">
        <v>0.54</v>
      </c>
    </row>
    <row r="813" spans="1:38" x14ac:dyDescent="0.3">
      <c r="A813" t="s">
        <v>1294</v>
      </c>
      <c r="B813">
        <v>10368</v>
      </c>
      <c r="C813">
        <v>18</v>
      </c>
      <c r="D813" t="s">
        <v>1340</v>
      </c>
      <c r="E813" t="s">
        <v>1341</v>
      </c>
      <c r="F813">
        <v>194</v>
      </c>
      <c r="G813">
        <v>22.94</v>
      </c>
      <c r="H813">
        <v>75.86</v>
      </c>
      <c r="I813">
        <v>17.82</v>
      </c>
      <c r="J813">
        <v>58.94</v>
      </c>
      <c r="K813">
        <v>16</v>
      </c>
      <c r="T813">
        <v>2</v>
      </c>
      <c r="U813">
        <v>1</v>
      </c>
      <c r="V813" t="s">
        <v>83</v>
      </c>
      <c r="W813" t="s">
        <v>108</v>
      </c>
      <c r="X813">
        <v>14</v>
      </c>
      <c r="Y813">
        <v>13</v>
      </c>
      <c r="Z813" t="s">
        <v>1342</v>
      </c>
      <c r="AA813" t="s">
        <v>1343</v>
      </c>
      <c r="AB813" t="s">
        <v>77</v>
      </c>
      <c r="AC813" t="s">
        <v>78</v>
      </c>
      <c r="AD813" t="s">
        <v>1298</v>
      </c>
      <c r="AG813" t="s">
        <v>1344</v>
      </c>
      <c r="AH813">
        <v>0</v>
      </c>
      <c r="AI813">
        <v>724</v>
      </c>
      <c r="AJ813">
        <v>77</v>
      </c>
      <c r="AK813">
        <v>104</v>
      </c>
      <c r="AL813">
        <v>0.54</v>
      </c>
    </row>
    <row r="814" spans="1:38" x14ac:dyDescent="0.3">
      <c r="A814" t="s">
        <v>1294</v>
      </c>
      <c r="B814">
        <v>4009</v>
      </c>
      <c r="C814">
        <v>1</v>
      </c>
      <c r="D814" t="s">
        <v>1351</v>
      </c>
      <c r="E814" t="s">
        <v>250</v>
      </c>
      <c r="F814">
        <v>856</v>
      </c>
      <c r="G814">
        <v>23.64</v>
      </c>
      <c r="H814">
        <v>78.180000000000007</v>
      </c>
      <c r="I814">
        <v>18.13</v>
      </c>
      <c r="J814">
        <v>59.96</v>
      </c>
      <c r="K814">
        <v>718</v>
      </c>
      <c r="T814">
        <v>3</v>
      </c>
      <c r="U814">
        <v>2</v>
      </c>
      <c r="V814" t="s">
        <v>83</v>
      </c>
      <c r="W814" t="s">
        <v>1043</v>
      </c>
      <c r="X814">
        <v>20</v>
      </c>
      <c r="Y814">
        <v>12</v>
      </c>
      <c r="Z814" t="s">
        <v>1352</v>
      </c>
      <c r="AA814" t="s">
        <v>1353</v>
      </c>
      <c r="AB814" t="s">
        <v>77</v>
      </c>
      <c r="AC814" t="s">
        <v>78</v>
      </c>
      <c r="AD814" t="s">
        <v>1298</v>
      </c>
      <c r="AG814" t="s">
        <v>1354</v>
      </c>
      <c r="AH814">
        <v>0</v>
      </c>
      <c r="AI814">
        <v>218</v>
      </c>
      <c r="AJ814">
        <v>19</v>
      </c>
      <c r="AK814">
        <v>871</v>
      </c>
      <c r="AL814">
        <v>1.02</v>
      </c>
    </row>
    <row r="815" spans="1:38" x14ac:dyDescent="0.3">
      <c r="A815" t="s">
        <v>1294</v>
      </c>
      <c r="B815">
        <v>4009</v>
      </c>
      <c r="C815">
        <v>2</v>
      </c>
      <c r="D815" t="s">
        <v>1351</v>
      </c>
      <c r="E815" t="s">
        <v>250</v>
      </c>
      <c r="F815">
        <v>856</v>
      </c>
      <c r="G815">
        <v>23.88</v>
      </c>
      <c r="H815">
        <v>78.95</v>
      </c>
      <c r="I815">
        <v>18.07</v>
      </c>
      <c r="J815">
        <v>59.75</v>
      </c>
      <c r="K815">
        <v>138</v>
      </c>
      <c r="T815">
        <v>2</v>
      </c>
      <c r="U815">
        <v>1</v>
      </c>
      <c r="V815" t="s">
        <v>83</v>
      </c>
      <c r="W815" t="s">
        <v>507</v>
      </c>
      <c r="X815">
        <v>20</v>
      </c>
      <c r="Y815">
        <v>12</v>
      </c>
      <c r="Z815" t="s">
        <v>1352</v>
      </c>
      <c r="AA815" t="s">
        <v>1353</v>
      </c>
      <c r="AB815" t="s">
        <v>77</v>
      </c>
      <c r="AC815" t="s">
        <v>78</v>
      </c>
      <c r="AD815" t="s">
        <v>1298</v>
      </c>
      <c r="AG815" t="s">
        <v>1354</v>
      </c>
      <c r="AH815">
        <v>0</v>
      </c>
      <c r="AI815">
        <v>218</v>
      </c>
      <c r="AJ815">
        <v>19</v>
      </c>
      <c r="AK815">
        <v>871</v>
      </c>
      <c r="AL815">
        <v>1.02</v>
      </c>
    </row>
    <row r="816" spans="1:38" x14ac:dyDescent="0.3">
      <c r="A816" t="s">
        <v>1294</v>
      </c>
      <c r="B816">
        <v>2763</v>
      </c>
      <c r="C816">
        <v>1</v>
      </c>
      <c r="D816" t="s">
        <v>1355</v>
      </c>
      <c r="E816" t="s">
        <v>1356</v>
      </c>
      <c r="F816">
        <v>640</v>
      </c>
      <c r="G816">
        <v>31.27</v>
      </c>
      <c r="H816">
        <v>103.38</v>
      </c>
      <c r="I816">
        <v>25.7</v>
      </c>
      <c r="J816">
        <v>84.97</v>
      </c>
      <c r="K816">
        <v>146</v>
      </c>
      <c r="T816">
        <v>3</v>
      </c>
      <c r="U816">
        <v>2</v>
      </c>
      <c r="V816" t="s">
        <v>83</v>
      </c>
      <c r="W816">
        <v>103</v>
      </c>
      <c r="X816">
        <v>20</v>
      </c>
      <c r="Y816">
        <v>17</v>
      </c>
      <c r="Z816" t="s">
        <v>1357</v>
      </c>
      <c r="AA816" t="s">
        <v>1358</v>
      </c>
      <c r="AB816" t="s">
        <v>77</v>
      </c>
      <c r="AC816" t="s">
        <v>78</v>
      </c>
      <c r="AD816" t="s">
        <v>1298</v>
      </c>
      <c r="AG816" t="s">
        <v>1359</v>
      </c>
      <c r="AH816">
        <v>0</v>
      </c>
      <c r="AI816">
        <v>247</v>
      </c>
      <c r="AJ816">
        <v>20</v>
      </c>
      <c r="AK816">
        <v>826</v>
      </c>
      <c r="AL816">
        <v>1.29</v>
      </c>
    </row>
    <row r="817" spans="1:38" x14ac:dyDescent="0.3">
      <c r="A817" t="s">
        <v>1294</v>
      </c>
      <c r="B817">
        <v>2763</v>
      </c>
      <c r="C817">
        <v>2</v>
      </c>
      <c r="D817" t="s">
        <v>1355</v>
      </c>
      <c r="E817" t="s">
        <v>1356</v>
      </c>
      <c r="F817">
        <v>640</v>
      </c>
      <c r="G817">
        <v>32.01</v>
      </c>
      <c r="H817">
        <v>105.83</v>
      </c>
      <c r="I817">
        <v>25.68</v>
      </c>
      <c r="J817">
        <v>84.9</v>
      </c>
      <c r="K817">
        <v>146</v>
      </c>
      <c r="T817">
        <v>3</v>
      </c>
      <c r="U817">
        <v>2</v>
      </c>
      <c r="V817" t="s">
        <v>83</v>
      </c>
      <c r="W817">
        <v>105</v>
      </c>
      <c r="X817">
        <v>20</v>
      </c>
      <c r="Y817">
        <v>17</v>
      </c>
      <c r="Z817" t="s">
        <v>1357</v>
      </c>
      <c r="AA817" t="s">
        <v>1358</v>
      </c>
      <c r="AB817" t="s">
        <v>77</v>
      </c>
      <c r="AC817" t="s">
        <v>78</v>
      </c>
      <c r="AD817" t="s">
        <v>1298</v>
      </c>
      <c r="AG817" t="s">
        <v>1359</v>
      </c>
      <c r="AH817">
        <v>0</v>
      </c>
      <c r="AI817">
        <v>247</v>
      </c>
      <c r="AJ817">
        <v>20</v>
      </c>
      <c r="AK817">
        <v>826</v>
      </c>
      <c r="AL817">
        <v>1.29</v>
      </c>
    </row>
    <row r="818" spans="1:38" x14ac:dyDescent="0.3">
      <c r="A818" t="s">
        <v>1294</v>
      </c>
      <c r="B818">
        <v>2763</v>
      </c>
      <c r="C818">
        <v>3</v>
      </c>
      <c r="D818" t="s">
        <v>1355</v>
      </c>
      <c r="E818" t="s">
        <v>1356</v>
      </c>
      <c r="F818">
        <v>640</v>
      </c>
      <c r="G818">
        <v>36.85</v>
      </c>
      <c r="H818">
        <v>121.85</v>
      </c>
      <c r="I818">
        <v>30.23</v>
      </c>
      <c r="J818">
        <v>99.95</v>
      </c>
      <c r="K818">
        <v>140</v>
      </c>
      <c r="T818">
        <v>4</v>
      </c>
      <c r="U818">
        <v>2</v>
      </c>
      <c r="V818" t="s">
        <v>83</v>
      </c>
      <c r="W818" t="s">
        <v>1360</v>
      </c>
      <c r="X818">
        <v>20</v>
      </c>
      <c r="Y818">
        <v>17</v>
      </c>
      <c r="Z818" t="s">
        <v>1357</v>
      </c>
      <c r="AA818" t="s">
        <v>1358</v>
      </c>
      <c r="AB818" t="s">
        <v>77</v>
      </c>
      <c r="AC818" t="s">
        <v>78</v>
      </c>
      <c r="AD818" t="s">
        <v>1298</v>
      </c>
      <c r="AG818" t="s">
        <v>1359</v>
      </c>
      <c r="AH818">
        <v>0</v>
      </c>
      <c r="AI818">
        <v>247</v>
      </c>
      <c r="AJ818">
        <v>20</v>
      </c>
      <c r="AK818">
        <v>826</v>
      </c>
      <c r="AL818">
        <v>1.29</v>
      </c>
    </row>
    <row r="819" spans="1:38" x14ac:dyDescent="0.3">
      <c r="A819" t="s">
        <v>1294</v>
      </c>
      <c r="B819">
        <v>2763</v>
      </c>
      <c r="C819">
        <v>4</v>
      </c>
      <c r="D819" t="s">
        <v>1355</v>
      </c>
      <c r="E819" t="s">
        <v>1356</v>
      </c>
      <c r="F819">
        <v>640</v>
      </c>
      <c r="G819">
        <v>36.74</v>
      </c>
      <c r="H819">
        <v>121.46</v>
      </c>
      <c r="I819">
        <v>30.24</v>
      </c>
      <c r="J819">
        <v>99.98</v>
      </c>
      <c r="K819">
        <v>140</v>
      </c>
      <c r="T819">
        <v>4</v>
      </c>
      <c r="U819">
        <v>2</v>
      </c>
      <c r="V819" t="s">
        <v>83</v>
      </c>
      <c r="W819" t="s">
        <v>1361</v>
      </c>
      <c r="X819">
        <v>20</v>
      </c>
      <c r="Y819">
        <v>17</v>
      </c>
      <c r="Z819" t="s">
        <v>1357</v>
      </c>
      <c r="AA819" t="s">
        <v>1358</v>
      </c>
      <c r="AB819" t="s">
        <v>77</v>
      </c>
      <c r="AC819" t="s">
        <v>78</v>
      </c>
      <c r="AD819" t="s">
        <v>1298</v>
      </c>
      <c r="AG819" t="s">
        <v>1359</v>
      </c>
      <c r="AH819">
        <v>0</v>
      </c>
      <c r="AI819">
        <v>247</v>
      </c>
      <c r="AJ819">
        <v>20</v>
      </c>
      <c r="AK819">
        <v>826</v>
      </c>
      <c r="AL819">
        <v>1.29</v>
      </c>
    </row>
    <row r="820" spans="1:38" x14ac:dyDescent="0.3">
      <c r="A820" t="s">
        <v>1294</v>
      </c>
      <c r="B820">
        <v>2763</v>
      </c>
      <c r="C820">
        <v>5</v>
      </c>
      <c r="D820" t="s">
        <v>1355</v>
      </c>
      <c r="E820" t="s">
        <v>1356</v>
      </c>
      <c r="F820">
        <v>640</v>
      </c>
      <c r="G820">
        <v>48.19</v>
      </c>
      <c r="H820">
        <v>159.33000000000001</v>
      </c>
      <c r="I820">
        <v>40.520000000000003</v>
      </c>
      <c r="J820">
        <v>133.97999999999999</v>
      </c>
      <c r="K820">
        <v>34</v>
      </c>
      <c r="T820">
        <v>4</v>
      </c>
      <c r="U820">
        <v>2</v>
      </c>
      <c r="V820" t="s">
        <v>83</v>
      </c>
      <c r="W820" t="s">
        <v>1362</v>
      </c>
      <c r="X820">
        <v>20</v>
      </c>
      <c r="Y820">
        <v>17</v>
      </c>
      <c r="Z820" t="s">
        <v>1357</v>
      </c>
      <c r="AA820" t="s">
        <v>1358</v>
      </c>
      <c r="AB820" t="s">
        <v>77</v>
      </c>
      <c r="AC820" t="s">
        <v>78</v>
      </c>
      <c r="AD820" t="s">
        <v>1298</v>
      </c>
      <c r="AG820" t="s">
        <v>1359</v>
      </c>
      <c r="AH820">
        <v>0</v>
      </c>
      <c r="AI820">
        <v>247</v>
      </c>
      <c r="AJ820">
        <v>20</v>
      </c>
      <c r="AK820">
        <v>826</v>
      </c>
      <c r="AL820">
        <v>1.29</v>
      </c>
    </row>
    <row r="821" spans="1:38" x14ac:dyDescent="0.3">
      <c r="A821" t="s">
        <v>1294</v>
      </c>
      <c r="B821">
        <v>2763</v>
      </c>
      <c r="C821">
        <v>6</v>
      </c>
      <c r="D821" t="s">
        <v>1355</v>
      </c>
      <c r="E821" t="s">
        <v>1356</v>
      </c>
      <c r="F821">
        <v>640</v>
      </c>
      <c r="G821">
        <v>48.51</v>
      </c>
      <c r="H821">
        <v>160.38</v>
      </c>
      <c r="I821">
        <v>40.799999999999997</v>
      </c>
      <c r="J821">
        <v>134.88999999999999</v>
      </c>
      <c r="K821">
        <v>34</v>
      </c>
      <c r="T821">
        <v>4</v>
      </c>
      <c r="U821">
        <v>2</v>
      </c>
      <c r="V821" t="s">
        <v>83</v>
      </c>
      <c r="W821" t="s">
        <v>1363</v>
      </c>
      <c r="X821">
        <v>20</v>
      </c>
      <c r="Y821">
        <v>17</v>
      </c>
      <c r="Z821" t="s">
        <v>1357</v>
      </c>
      <c r="AA821" t="s">
        <v>1358</v>
      </c>
      <c r="AB821" t="s">
        <v>77</v>
      </c>
      <c r="AC821" t="s">
        <v>78</v>
      </c>
      <c r="AD821" t="s">
        <v>1298</v>
      </c>
      <c r="AG821" t="s">
        <v>1359</v>
      </c>
      <c r="AH821">
        <v>0</v>
      </c>
      <c r="AI821">
        <v>247</v>
      </c>
      <c r="AJ821">
        <v>20</v>
      </c>
      <c r="AK821">
        <v>826</v>
      </c>
      <c r="AL821">
        <v>1.29</v>
      </c>
    </row>
    <row r="822" spans="1:38" x14ac:dyDescent="0.3">
      <c r="A822" t="s">
        <v>1294</v>
      </c>
      <c r="B822">
        <v>2762</v>
      </c>
      <c r="C822">
        <v>1</v>
      </c>
      <c r="D822" t="s">
        <v>1364</v>
      </c>
      <c r="E822" t="s">
        <v>250</v>
      </c>
      <c r="F822">
        <v>1246</v>
      </c>
      <c r="G822">
        <v>23.76</v>
      </c>
      <c r="H822">
        <v>78.56</v>
      </c>
      <c r="I822">
        <v>18.13</v>
      </c>
      <c r="J822">
        <v>59.96</v>
      </c>
      <c r="K822">
        <v>654</v>
      </c>
      <c r="T822">
        <v>3</v>
      </c>
      <c r="U822">
        <v>2</v>
      </c>
      <c r="V822" t="s">
        <v>83</v>
      </c>
      <c r="W822" t="s">
        <v>1043</v>
      </c>
      <c r="X822">
        <v>18</v>
      </c>
      <c r="Y822">
        <v>15</v>
      </c>
      <c r="Z822" t="s">
        <v>1365</v>
      </c>
      <c r="AA822" t="s">
        <v>1366</v>
      </c>
      <c r="AB822" t="s">
        <v>77</v>
      </c>
      <c r="AC822" t="s">
        <v>78</v>
      </c>
      <c r="AD822" t="s">
        <v>1298</v>
      </c>
      <c r="AG822" t="s">
        <v>1367</v>
      </c>
      <c r="AH822">
        <v>0</v>
      </c>
      <c r="AI822">
        <v>247</v>
      </c>
      <c r="AJ822">
        <v>21</v>
      </c>
      <c r="AK822">
        <v>1310</v>
      </c>
      <c r="AL822">
        <v>1.05</v>
      </c>
    </row>
    <row r="823" spans="1:38" x14ac:dyDescent="0.3">
      <c r="A823" t="s">
        <v>1294</v>
      </c>
      <c r="B823">
        <v>2762</v>
      </c>
      <c r="C823">
        <v>2</v>
      </c>
      <c r="D823" t="s">
        <v>1364</v>
      </c>
      <c r="E823" t="s">
        <v>250</v>
      </c>
      <c r="F823">
        <v>1246</v>
      </c>
      <c r="G823">
        <v>23.92</v>
      </c>
      <c r="H823">
        <v>79.09</v>
      </c>
      <c r="I823">
        <v>18.07</v>
      </c>
      <c r="J823">
        <v>59.75</v>
      </c>
      <c r="K823">
        <v>142</v>
      </c>
      <c r="T823">
        <v>2</v>
      </c>
      <c r="U823">
        <v>1</v>
      </c>
      <c r="V823" t="s">
        <v>83</v>
      </c>
      <c r="W823" t="s">
        <v>134</v>
      </c>
      <c r="X823">
        <v>18</v>
      </c>
      <c r="Y823">
        <v>15</v>
      </c>
      <c r="Z823" t="s">
        <v>1365</v>
      </c>
      <c r="AA823" t="s">
        <v>1366</v>
      </c>
      <c r="AB823" t="s">
        <v>77</v>
      </c>
      <c r="AC823" t="s">
        <v>78</v>
      </c>
      <c r="AD823" t="s">
        <v>1298</v>
      </c>
      <c r="AG823" t="s">
        <v>1367</v>
      </c>
      <c r="AH823">
        <v>0</v>
      </c>
      <c r="AI823">
        <v>247</v>
      </c>
      <c r="AJ823">
        <v>21</v>
      </c>
      <c r="AK823">
        <v>1310</v>
      </c>
      <c r="AL823">
        <v>1.05</v>
      </c>
    </row>
    <row r="824" spans="1:38" x14ac:dyDescent="0.3">
      <c r="A824" t="s">
        <v>1294</v>
      </c>
      <c r="B824">
        <v>2762</v>
      </c>
      <c r="C824">
        <v>3</v>
      </c>
      <c r="D824" t="s">
        <v>1364</v>
      </c>
      <c r="E824" t="s">
        <v>250</v>
      </c>
      <c r="F824">
        <v>1246</v>
      </c>
      <c r="G824">
        <v>33.299999999999997</v>
      </c>
      <c r="H824">
        <v>110.11</v>
      </c>
      <c r="I824">
        <v>26.81</v>
      </c>
      <c r="J824">
        <v>88.63</v>
      </c>
      <c r="K824">
        <v>214</v>
      </c>
      <c r="T824">
        <v>3</v>
      </c>
      <c r="U824">
        <v>2</v>
      </c>
      <c r="V824" t="s">
        <v>83</v>
      </c>
      <c r="W824">
        <v>110</v>
      </c>
      <c r="X824">
        <v>18</v>
      </c>
      <c r="Y824">
        <v>15</v>
      </c>
      <c r="Z824" t="s">
        <v>1365</v>
      </c>
      <c r="AA824" t="s">
        <v>1366</v>
      </c>
      <c r="AB824" t="s">
        <v>77</v>
      </c>
      <c r="AC824" t="s">
        <v>78</v>
      </c>
      <c r="AD824" t="s">
        <v>1298</v>
      </c>
      <c r="AG824" t="s">
        <v>1367</v>
      </c>
      <c r="AH824">
        <v>0</v>
      </c>
      <c r="AI824">
        <v>247</v>
      </c>
      <c r="AJ824">
        <v>21</v>
      </c>
      <c r="AK824">
        <v>1310</v>
      </c>
      <c r="AL824">
        <v>1.05</v>
      </c>
    </row>
    <row r="825" spans="1:38" x14ac:dyDescent="0.3">
      <c r="A825" t="s">
        <v>1294</v>
      </c>
      <c r="B825">
        <v>2762</v>
      </c>
      <c r="C825">
        <v>4</v>
      </c>
      <c r="D825" t="s">
        <v>1364</v>
      </c>
      <c r="E825" t="s">
        <v>250</v>
      </c>
      <c r="F825">
        <v>1246</v>
      </c>
      <c r="G825">
        <v>37.42</v>
      </c>
      <c r="H825">
        <v>123.71</v>
      </c>
      <c r="I825">
        <v>30.24</v>
      </c>
      <c r="J825">
        <v>99.98</v>
      </c>
      <c r="K825">
        <v>130</v>
      </c>
      <c r="T825">
        <v>3</v>
      </c>
      <c r="U825">
        <v>2</v>
      </c>
      <c r="V825" t="s">
        <v>83</v>
      </c>
      <c r="W825">
        <v>123</v>
      </c>
      <c r="X825">
        <v>18</v>
      </c>
      <c r="Y825">
        <v>15</v>
      </c>
      <c r="Z825" t="s">
        <v>1365</v>
      </c>
      <c r="AA825" t="s">
        <v>1366</v>
      </c>
      <c r="AB825" t="s">
        <v>77</v>
      </c>
      <c r="AC825" t="s">
        <v>78</v>
      </c>
      <c r="AD825" t="s">
        <v>1298</v>
      </c>
      <c r="AG825" t="s">
        <v>1367</v>
      </c>
      <c r="AH825">
        <v>0</v>
      </c>
      <c r="AI825">
        <v>247</v>
      </c>
      <c r="AJ825">
        <v>21</v>
      </c>
      <c r="AK825">
        <v>1310</v>
      </c>
      <c r="AL825">
        <v>1.05</v>
      </c>
    </row>
    <row r="826" spans="1:38" x14ac:dyDescent="0.3">
      <c r="A826" t="s">
        <v>1294</v>
      </c>
      <c r="B826">
        <v>2762</v>
      </c>
      <c r="C826">
        <v>5</v>
      </c>
      <c r="D826" t="s">
        <v>1364</v>
      </c>
      <c r="E826" t="s">
        <v>250</v>
      </c>
      <c r="F826">
        <v>1246</v>
      </c>
      <c r="G826">
        <v>48.92</v>
      </c>
      <c r="H826">
        <v>161.72</v>
      </c>
      <c r="I826">
        <v>40.74</v>
      </c>
      <c r="J826">
        <v>134.68</v>
      </c>
      <c r="K826">
        <v>106</v>
      </c>
      <c r="T826">
        <v>4</v>
      </c>
      <c r="U826">
        <v>2</v>
      </c>
      <c r="V826" t="s">
        <v>83</v>
      </c>
      <c r="W826">
        <v>161</v>
      </c>
      <c r="X826">
        <v>18</v>
      </c>
      <c r="Y826">
        <v>15</v>
      </c>
      <c r="Z826" t="s">
        <v>1365</v>
      </c>
      <c r="AA826" t="s">
        <v>1366</v>
      </c>
      <c r="AB826" t="s">
        <v>77</v>
      </c>
      <c r="AC826" t="s">
        <v>78</v>
      </c>
      <c r="AD826" t="s">
        <v>1298</v>
      </c>
      <c r="AG826" t="s">
        <v>1367</v>
      </c>
      <c r="AH826">
        <v>0</v>
      </c>
      <c r="AI826">
        <v>247</v>
      </c>
      <c r="AJ826">
        <v>21</v>
      </c>
      <c r="AK826">
        <v>1310</v>
      </c>
      <c r="AL826">
        <v>1.05</v>
      </c>
    </row>
    <row r="827" spans="1:38" x14ac:dyDescent="0.3">
      <c r="A827" t="s">
        <v>1294</v>
      </c>
      <c r="B827">
        <v>4010</v>
      </c>
      <c r="C827">
        <v>1</v>
      </c>
      <c r="D827" t="s">
        <v>1368</v>
      </c>
      <c r="E827" t="s">
        <v>1369</v>
      </c>
      <c r="F827">
        <v>518</v>
      </c>
      <c r="G827">
        <v>28.71</v>
      </c>
      <c r="H827">
        <v>94.92</v>
      </c>
      <c r="I827">
        <v>21.17</v>
      </c>
      <c r="J827">
        <v>70.010000000000005</v>
      </c>
      <c r="K827">
        <v>78</v>
      </c>
      <c r="T827">
        <v>3</v>
      </c>
      <c r="U827">
        <v>2</v>
      </c>
      <c r="V827" t="s">
        <v>83</v>
      </c>
      <c r="W827">
        <v>94</v>
      </c>
      <c r="X827">
        <v>15</v>
      </c>
      <c r="Y827">
        <v>11</v>
      </c>
      <c r="Z827" t="s">
        <v>1370</v>
      </c>
      <c r="AA827" t="s">
        <v>1371</v>
      </c>
      <c r="AB827" t="s">
        <v>77</v>
      </c>
      <c r="AC827" t="s">
        <v>78</v>
      </c>
      <c r="AD827" t="s">
        <v>1298</v>
      </c>
      <c r="AG827" t="s">
        <v>1372</v>
      </c>
      <c r="AH827">
        <v>0</v>
      </c>
      <c r="AI827">
        <v>223</v>
      </c>
      <c r="AJ827">
        <v>23</v>
      </c>
      <c r="AK827">
        <v>522</v>
      </c>
      <c r="AL827">
        <v>1.01</v>
      </c>
    </row>
    <row r="828" spans="1:38" x14ac:dyDescent="0.3">
      <c r="A828" t="s">
        <v>1294</v>
      </c>
      <c r="B828">
        <v>4010</v>
      </c>
      <c r="C828">
        <v>2</v>
      </c>
      <c r="D828" t="s">
        <v>1368</v>
      </c>
      <c r="E828" t="s">
        <v>1369</v>
      </c>
      <c r="F828">
        <v>518</v>
      </c>
      <c r="G828">
        <v>32.07</v>
      </c>
      <c r="H828">
        <v>106.03</v>
      </c>
      <c r="I828">
        <v>24.11</v>
      </c>
      <c r="J828">
        <v>79.709999999999994</v>
      </c>
      <c r="K828">
        <v>318</v>
      </c>
      <c r="T828">
        <v>3</v>
      </c>
      <c r="U828">
        <v>2</v>
      </c>
      <c r="V828" t="s">
        <v>83</v>
      </c>
      <c r="W828">
        <v>106</v>
      </c>
      <c r="X828">
        <v>15</v>
      </c>
      <c r="Y828">
        <v>11</v>
      </c>
      <c r="Z828" t="s">
        <v>1370</v>
      </c>
      <c r="AA828" t="s">
        <v>1371</v>
      </c>
      <c r="AB828" t="s">
        <v>77</v>
      </c>
      <c r="AC828" t="s">
        <v>78</v>
      </c>
      <c r="AD828" t="s">
        <v>1298</v>
      </c>
      <c r="AG828" t="s">
        <v>1372</v>
      </c>
      <c r="AH828">
        <v>0</v>
      </c>
      <c r="AI828">
        <v>223</v>
      </c>
      <c r="AJ828">
        <v>23</v>
      </c>
      <c r="AK828">
        <v>522</v>
      </c>
      <c r="AL828">
        <v>1.01</v>
      </c>
    </row>
    <row r="829" spans="1:38" x14ac:dyDescent="0.3">
      <c r="A829" t="s">
        <v>1294</v>
      </c>
      <c r="B829">
        <v>4010</v>
      </c>
      <c r="C829">
        <v>3</v>
      </c>
      <c r="D829" t="s">
        <v>1368</v>
      </c>
      <c r="E829" t="s">
        <v>1369</v>
      </c>
      <c r="F829">
        <v>518</v>
      </c>
      <c r="G829">
        <v>33.04</v>
      </c>
      <c r="H829">
        <v>109.25</v>
      </c>
      <c r="I829">
        <v>24.07</v>
      </c>
      <c r="J829">
        <v>79.59</v>
      </c>
      <c r="K829">
        <v>122</v>
      </c>
      <c r="T829">
        <v>3</v>
      </c>
      <c r="U829">
        <v>2</v>
      </c>
      <c r="V829" t="s">
        <v>83</v>
      </c>
      <c r="W829">
        <v>109</v>
      </c>
      <c r="X829">
        <v>15</v>
      </c>
      <c r="Y829">
        <v>11</v>
      </c>
      <c r="Z829" t="s">
        <v>1370</v>
      </c>
      <c r="AA829" t="s">
        <v>1371</v>
      </c>
      <c r="AB829" t="s">
        <v>77</v>
      </c>
      <c r="AC829" t="s">
        <v>78</v>
      </c>
      <c r="AD829" t="s">
        <v>1298</v>
      </c>
      <c r="AG829" t="s">
        <v>1372</v>
      </c>
      <c r="AH829">
        <v>0</v>
      </c>
      <c r="AI829">
        <v>223</v>
      </c>
      <c r="AJ829">
        <v>23</v>
      </c>
      <c r="AK829">
        <v>522</v>
      </c>
      <c r="AL829">
        <v>1.01</v>
      </c>
    </row>
    <row r="830" spans="1:38" x14ac:dyDescent="0.3">
      <c r="A830" t="s">
        <v>1373</v>
      </c>
      <c r="B830">
        <v>121517</v>
      </c>
      <c r="C830">
        <v>1</v>
      </c>
      <c r="D830" t="s">
        <v>1374</v>
      </c>
      <c r="E830" t="s">
        <v>1375</v>
      </c>
      <c r="F830">
        <v>126</v>
      </c>
      <c r="G830">
        <v>6.62</v>
      </c>
      <c r="H830">
        <v>21.91</v>
      </c>
      <c r="I830">
        <v>4.3899999999999997</v>
      </c>
      <c r="J830">
        <v>14.53</v>
      </c>
      <c r="K830">
        <v>9</v>
      </c>
      <c r="T830">
        <v>1</v>
      </c>
      <c r="U830">
        <v>1</v>
      </c>
      <c r="V830" t="s">
        <v>74</v>
      </c>
      <c r="W830" t="s">
        <v>1376</v>
      </c>
      <c r="X830">
        <v>10</v>
      </c>
      <c r="Y830">
        <v>10</v>
      </c>
      <c r="Z830" t="s">
        <v>1377</v>
      </c>
      <c r="AA830" t="s">
        <v>1378</v>
      </c>
      <c r="AB830" t="s">
        <v>77</v>
      </c>
      <c r="AC830" t="s">
        <v>78</v>
      </c>
      <c r="AD830" t="s">
        <v>1379</v>
      </c>
      <c r="AG830" t="s">
        <v>1380</v>
      </c>
      <c r="AH830">
        <v>0</v>
      </c>
      <c r="AI830">
        <v>491</v>
      </c>
      <c r="AJ830">
        <v>61</v>
      </c>
      <c r="AK830">
        <v>35</v>
      </c>
      <c r="AL830">
        <v>0.28000000000000003</v>
      </c>
    </row>
    <row r="831" spans="1:38" x14ac:dyDescent="0.3">
      <c r="A831" t="s">
        <v>1373</v>
      </c>
      <c r="B831">
        <v>121517</v>
      </c>
      <c r="C831">
        <v>2</v>
      </c>
      <c r="D831" t="s">
        <v>1374</v>
      </c>
      <c r="E831" t="s">
        <v>1375</v>
      </c>
      <c r="F831">
        <v>126</v>
      </c>
      <c r="G831">
        <v>6.9</v>
      </c>
      <c r="H831">
        <v>22.83</v>
      </c>
      <c r="I831">
        <v>4.6100000000000003</v>
      </c>
      <c r="J831">
        <v>15.27</v>
      </c>
      <c r="K831">
        <v>81</v>
      </c>
      <c r="T831">
        <v>1</v>
      </c>
      <c r="U831">
        <v>1</v>
      </c>
      <c r="V831" t="s">
        <v>74</v>
      </c>
      <c r="W831" t="s">
        <v>1381</v>
      </c>
      <c r="X831">
        <v>10</v>
      </c>
      <c r="Y831">
        <v>10</v>
      </c>
      <c r="Z831" t="s">
        <v>1377</v>
      </c>
      <c r="AA831" t="s">
        <v>1378</v>
      </c>
      <c r="AB831" t="s">
        <v>77</v>
      </c>
      <c r="AC831" t="s">
        <v>78</v>
      </c>
      <c r="AD831" t="s">
        <v>1379</v>
      </c>
      <c r="AG831" t="s">
        <v>1380</v>
      </c>
      <c r="AH831">
        <v>0</v>
      </c>
      <c r="AI831">
        <v>491</v>
      </c>
      <c r="AJ831">
        <v>61</v>
      </c>
      <c r="AK831">
        <v>35</v>
      </c>
      <c r="AL831">
        <v>0.28000000000000003</v>
      </c>
    </row>
    <row r="832" spans="1:38" x14ac:dyDescent="0.3">
      <c r="A832" t="s">
        <v>1373</v>
      </c>
      <c r="B832">
        <v>121517</v>
      </c>
      <c r="C832">
        <v>3</v>
      </c>
      <c r="D832" t="s">
        <v>1374</v>
      </c>
      <c r="E832" t="s">
        <v>1375</v>
      </c>
      <c r="F832">
        <v>126</v>
      </c>
      <c r="G832">
        <v>7.51</v>
      </c>
      <c r="H832">
        <v>24.84</v>
      </c>
      <c r="I832">
        <v>5.04</v>
      </c>
      <c r="J832">
        <v>16.690000000000001</v>
      </c>
      <c r="K832">
        <v>9</v>
      </c>
      <c r="T832">
        <v>1</v>
      </c>
      <c r="U832">
        <v>1</v>
      </c>
      <c r="V832" t="s">
        <v>74</v>
      </c>
      <c r="W832" t="s">
        <v>185</v>
      </c>
      <c r="X832">
        <v>10</v>
      </c>
      <c r="Y832">
        <v>10</v>
      </c>
      <c r="Z832" t="s">
        <v>1377</v>
      </c>
      <c r="AA832" t="s">
        <v>1378</v>
      </c>
      <c r="AB832" t="s">
        <v>77</v>
      </c>
      <c r="AC832" t="s">
        <v>78</v>
      </c>
      <c r="AD832" t="s">
        <v>1379</v>
      </c>
      <c r="AG832" t="s">
        <v>1380</v>
      </c>
      <c r="AH832">
        <v>0</v>
      </c>
      <c r="AI832">
        <v>491</v>
      </c>
      <c r="AJ832">
        <v>61</v>
      </c>
      <c r="AK832">
        <v>35</v>
      </c>
      <c r="AL832">
        <v>0.28000000000000003</v>
      </c>
    </row>
    <row r="833" spans="1:38" x14ac:dyDescent="0.3">
      <c r="A833" t="s">
        <v>1373</v>
      </c>
      <c r="B833">
        <v>121517</v>
      </c>
      <c r="C833">
        <v>4</v>
      </c>
      <c r="D833" t="s">
        <v>1374</v>
      </c>
      <c r="E833" t="s">
        <v>1375</v>
      </c>
      <c r="F833">
        <v>126</v>
      </c>
      <c r="G833">
        <v>7.57</v>
      </c>
      <c r="H833">
        <v>25.05</v>
      </c>
      <c r="I833">
        <v>5.0199999999999996</v>
      </c>
      <c r="J833">
        <v>16.62</v>
      </c>
      <c r="K833">
        <v>9</v>
      </c>
      <c r="T833">
        <v>1</v>
      </c>
      <c r="U833">
        <v>1</v>
      </c>
      <c r="V833" t="s">
        <v>74</v>
      </c>
      <c r="W833" t="s">
        <v>187</v>
      </c>
      <c r="X833">
        <v>10</v>
      </c>
      <c r="Y833">
        <v>10</v>
      </c>
      <c r="Z833" t="s">
        <v>1377</v>
      </c>
      <c r="AA833" t="s">
        <v>1378</v>
      </c>
      <c r="AB833" t="s">
        <v>77</v>
      </c>
      <c r="AC833" t="s">
        <v>78</v>
      </c>
      <c r="AD833" t="s">
        <v>1379</v>
      </c>
      <c r="AG833" t="s">
        <v>1380</v>
      </c>
      <c r="AH833">
        <v>0</v>
      </c>
      <c r="AI833">
        <v>491</v>
      </c>
      <c r="AJ833">
        <v>61</v>
      </c>
      <c r="AK833">
        <v>35</v>
      </c>
      <c r="AL833">
        <v>0.28000000000000003</v>
      </c>
    </row>
    <row r="834" spans="1:38" x14ac:dyDescent="0.3">
      <c r="A834" t="s">
        <v>1373</v>
      </c>
      <c r="B834">
        <v>121517</v>
      </c>
      <c r="C834">
        <v>5</v>
      </c>
      <c r="D834" t="s">
        <v>1374</v>
      </c>
      <c r="E834" t="s">
        <v>1375</v>
      </c>
      <c r="F834">
        <v>126</v>
      </c>
      <c r="G834">
        <v>8.7100000000000009</v>
      </c>
      <c r="H834">
        <v>28.81</v>
      </c>
      <c r="I834">
        <v>5.86</v>
      </c>
      <c r="J834">
        <v>19.399999999999999</v>
      </c>
      <c r="K834">
        <v>9</v>
      </c>
      <c r="T834">
        <v>1</v>
      </c>
      <c r="U834">
        <v>1</v>
      </c>
      <c r="V834" t="s">
        <v>74</v>
      </c>
      <c r="W834">
        <v>28</v>
      </c>
      <c r="X834">
        <v>10</v>
      </c>
      <c r="Y834">
        <v>10</v>
      </c>
      <c r="Z834" t="s">
        <v>1377</v>
      </c>
      <c r="AA834" t="s">
        <v>1378</v>
      </c>
      <c r="AB834" t="s">
        <v>77</v>
      </c>
      <c r="AC834" t="s">
        <v>78</v>
      </c>
      <c r="AD834" t="s">
        <v>1379</v>
      </c>
      <c r="AG834" t="s">
        <v>1380</v>
      </c>
      <c r="AH834">
        <v>0</v>
      </c>
      <c r="AI834">
        <v>491</v>
      </c>
      <c r="AJ834">
        <v>61</v>
      </c>
      <c r="AK834">
        <v>35</v>
      </c>
      <c r="AL834">
        <v>0.28000000000000003</v>
      </c>
    </row>
    <row r="835" spans="1:38" x14ac:dyDescent="0.3">
      <c r="A835" t="s">
        <v>1373</v>
      </c>
      <c r="B835">
        <v>121517</v>
      </c>
      <c r="C835">
        <v>6</v>
      </c>
      <c r="D835" t="s">
        <v>1374</v>
      </c>
      <c r="E835" t="s">
        <v>1375</v>
      </c>
      <c r="F835">
        <v>126</v>
      </c>
      <c r="G835">
        <v>10.18</v>
      </c>
      <c r="H835">
        <v>33.67</v>
      </c>
      <c r="I835">
        <v>6.8</v>
      </c>
      <c r="J835">
        <v>22.48</v>
      </c>
      <c r="K835">
        <v>9</v>
      </c>
      <c r="T835">
        <v>1</v>
      </c>
      <c r="U835">
        <v>1</v>
      </c>
      <c r="V835" t="s">
        <v>74</v>
      </c>
      <c r="W835">
        <v>33</v>
      </c>
      <c r="X835">
        <v>10</v>
      </c>
      <c r="Y835">
        <v>10</v>
      </c>
      <c r="Z835" t="s">
        <v>1377</v>
      </c>
      <c r="AA835" t="s">
        <v>1378</v>
      </c>
      <c r="AB835" t="s">
        <v>77</v>
      </c>
      <c r="AC835" t="s">
        <v>78</v>
      </c>
      <c r="AD835" t="s">
        <v>1379</v>
      </c>
      <c r="AG835" t="s">
        <v>1380</v>
      </c>
      <c r="AH835">
        <v>0</v>
      </c>
      <c r="AI835">
        <v>491</v>
      </c>
      <c r="AJ835">
        <v>61</v>
      </c>
      <c r="AK835">
        <v>35</v>
      </c>
      <c r="AL835">
        <v>0.28000000000000003</v>
      </c>
    </row>
    <row r="836" spans="1:38" x14ac:dyDescent="0.3">
      <c r="A836" t="s">
        <v>1373</v>
      </c>
      <c r="B836">
        <v>19023</v>
      </c>
      <c r="C836">
        <v>1</v>
      </c>
      <c r="D836" t="s">
        <v>1382</v>
      </c>
      <c r="E836" t="s">
        <v>1383</v>
      </c>
      <c r="F836">
        <v>252</v>
      </c>
      <c r="G836">
        <v>14.49</v>
      </c>
      <c r="H836">
        <v>47.92</v>
      </c>
      <c r="I836">
        <v>10.6</v>
      </c>
      <c r="J836">
        <v>35.06</v>
      </c>
      <c r="K836">
        <v>2</v>
      </c>
      <c r="T836">
        <v>1</v>
      </c>
      <c r="U836">
        <v>1</v>
      </c>
      <c r="V836" t="s">
        <v>74</v>
      </c>
      <c r="W836">
        <v>47</v>
      </c>
      <c r="X836">
        <v>15</v>
      </c>
      <c r="Y836">
        <v>15</v>
      </c>
      <c r="Z836" t="s">
        <v>1384</v>
      </c>
      <c r="AA836" t="s">
        <v>1385</v>
      </c>
      <c r="AB836" t="s">
        <v>77</v>
      </c>
      <c r="AC836" t="s">
        <v>78</v>
      </c>
      <c r="AD836" t="s">
        <v>1379</v>
      </c>
      <c r="AG836" t="s">
        <v>1386</v>
      </c>
      <c r="AH836">
        <v>0</v>
      </c>
      <c r="AI836">
        <v>703</v>
      </c>
      <c r="AJ836">
        <v>58</v>
      </c>
      <c r="AK836">
        <v>164</v>
      </c>
      <c r="AL836">
        <v>0.65</v>
      </c>
    </row>
    <row r="837" spans="1:38" x14ac:dyDescent="0.3">
      <c r="A837" t="s">
        <v>1373</v>
      </c>
      <c r="B837">
        <v>19023</v>
      </c>
      <c r="C837">
        <v>2</v>
      </c>
      <c r="D837" t="s">
        <v>1382</v>
      </c>
      <c r="E837" t="s">
        <v>1383</v>
      </c>
      <c r="F837">
        <v>252</v>
      </c>
      <c r="G837">
        <v>18.420000000000002</v>
      </c>
      <c r="H837">
        <v>60.9</v>
      </c>
      <c r="I837">
        <v>13.47</v>
      </c>
      <c r="J837">
        <v>44.55</v>
      </c>
      <c r="K837">
        <v>54</v>
      </c>
      <c r="T837">
        <v>2</v>
      </c>
      <c r="U837">
        <v>1</v>
      </c>
      <c r="V837" t="s">
        <v>74</v>
      </c>
      <c r="W837">
        <v>60</v>
      </c>
      <c r="X837">
        <v>15</v>
      </c>
      <c r="Y837">
        <v>15</v>
      </c>
      <c r="Z837" t="s">
        <v>1384</v>
      </c>
      <c r="AA837" t="s">
        <v>1385</v>
      </c>
      <c r="AB837" t="s">
        <v>77</v>
      </c>
      <c r="AC837" t="s">
        <v>78</v>
      </c>
      <c r="AD837" t="s">
        <v>1379</v>
      </c>
      <c r="AG837" t="s">
        <v>1386</v>
      </c>
      <c r="AH837">
        <v>0</v>
      </c>
      <c r="AI837">
        <v>703</v>
      </c>
      <c r="AJ837">
        <v>58</v>
      </c>
      <c r="AK837">
        <v>164</v>
      </c>
      <c r="AL837">
        <v>0.65</v>
      </c>
    </row>
    <row r="838" spans="1:38" x14ac:dyDescent="0.3">
      <c r="A838" t="s">
        <v>1373</v>
      </c>
      <c r="B838">
        <v>19023</v>
      </c>
      <c r="C838">
        <v>3</v>
      </c>
      <c r="D838" t="s">
        <v>1382</v>
      </c>
      <c r="E838" t="s">
        <v>1383</v>
      </c>
      <c r="F838">
        <v>252</v>
      </c>
      <c r="G838">
        <v>24.49</v>
      </c>
      <c r="H838">
        <v>80.959999999999994</v>
      </c>
      <c r="I838">
        <v>17.91</v>
      </c>
      <c r="J838">
        <v>59.23</v>
      </c>
      <c r="K838">
        <v>140</v>
      </c>
      <c r="T838">
        <v>3</v>
      </c>
      <c r="U838">
        <v>1</v>
      </c>
      <c r="V838" t="s">
        <v>74</v>
      </c>
      <c r="W838" t="s">
        <v>786</v>
      </c>
      <c r="X838">
        <v>15</v>
      </c>
      <c r="Y838">
        <v>15</v>
      </c>
      <c r="Z838" t="s">
        <v>1384</v>
      </c>
      <c r="AA838" t="s">
        <v>1385</v>
      </c>
      <c r="AB838" t="s">
        <v>77</v>
      </c>
      <c r="AC838" t="s">
        <v>78</v>
      </c>
      <c r="AD838" t="s">
        <v>1379</v>
      </c>
      <c r="AG838" t="s">
        <v>1386</v>
      </c>
      <c r="AH838">
        <v>0</v>
      </c>
      <c r="AI838">
        <v>703</v>
      </c>
      <c r="AJ838">
        <v>58</v>
      </c>
      <c r="AK838">
        <v>164</v>
      </c>
      <c r="AL838">
        <v>0.65</v>
      </c>
    </row>
    <row r="839" spans="1:38" x14ac:dyDescent="0.3">
      <c r="A839" t="s">
        <v>1373</v>
      </c>
      <c r="B839">
        <v>19023</v>
      </c>
      <c r="C839">
        <v>4</v>
      </c>
      <c r="D839" t="s">
        <v>1382</v>
      </c>
      <c r="E839" t="s">
        <v>1383</v>
      </c>
      <c r="F839">
        <v>252</v>
      </c>
      <c r="G839">
        <v>24.58</v>
      </c>
      <c r="H839">
        <v>81.27</v>
      </c>
      <c r="I839">
        <v>17.98</v>
      </c>
      <c r="J839">
        <v>59.46</v>
      </c>
      <c r="K839">
        <v>56</v>
      </c>
      <c r="T839">
        <v>3</v>
      </c>
      <c r="U839">
        <v>1</v>
      </c>
      <c r="V839" t="s">
        <v>74</v>
      </c>
      <c r="W839" t="s">
        <v>723</v>
      </c>
      <c r="X839">
        <v>15</v>
      </c>
      <c r="Y839">
        <v>15</v>
      </c>
      <c r="Z839" t="s">
        <v>1384</v>
      </c>
      <c r="AA839" t="s">
        <v>1385</v>
      </c>
      <c r="AB839" t="s">
        <v>77</v>
      </c>
      <c r="AC839" t="s">
        <v>78</v>
      </c>
      <c r="AD839" t="s">
        <v>1379</v>
      </c>
      <c r="AG839" t="s">
        <v>1386</v>
      </c>
      <c r="AH839">
        <v>0</v>
      </c>
      <c r="AI839">
        <v>703</v>
      </c>
      <c r="AJ839">
        <v>58</v>
      </c>
      <c r="AK839">
        <v>164</v>
      </c>
      <c r="AL839">
        <v>0.65</v>
      </c>
    </row>
    <row r="840" spans="1:38" x14ac:dyDescent="0.3">
      <c r="A840" t="s">
        <v>1373</v>
      </c>
      <c r="B840">
        <v>19024</v>
      </c>
      <c r="C840">
        <v>1</v>
      </c>
      <c r="D840" t="s">
        <v>1387</v>
      </c>
      <c r="E840" t="s">
        <v>1383</v>
      </c>
      <c r="F840">
        <v>252</v>
      </c>
      <c r="G840">
        <v>14.32</v>
      </c>
      <c r="H840">
        <v>47.37</v>
      </c>
      <c r="I840">
        <v>10.6</v>
      </c>
      <c r="J840">
        <v>35.06</v>
      </c>
      <c r="K840">
        <v>10</v>
      </c>
      <c r="T840">
        <v>1</v>
      </c>
      <c r="U840">
        <v>1</v>
      </c>
      <c r="V840" t="s">
        <v>74</v>
      </c>
      <c r="W840">
        <v>47</v>
      </c>
      <c r="X840">
        <v>15</v>
      </c>
      <c r="Y840">
        <v>15</v>
      </c>
      <c r="Z840" t="s">
        <v>1388</v>
      </c>
      <c r="AA840" t="s">
        <v>1389</v>
      </c>
      <c r="AB840" t="s">
        <v>77</v>
      </c>
      <c r="AC840" t="s">
        <v>78</v>
      </c>
      <c r="AD840" t="s">
        <v>1379</v>
      </c>
      <c r="AG840" t="s">
        <v>1390</v>
      </c>
      <c r="AH840">
        <v>0</v>
      </c>
      <c r="AI840">
        <v>718</v>
      </c>
      <c r="AJ840">
        <v>63</v>
      </c>
      <c r="AK840">
        <v>193</v>
      </c>
      <c r="AL840">
        <v>0.77</v>
      </c>
    </row>
    <row r="841" spans="1:38" x14ac:dyDescent="0.3">
      <c r="A841" t="s">
        <v>1373</v>
      </c>
      <c r="B841">
        <v>19024</v>
      </c>
      <c r="C841">
        <v>2</v>
      </c>
      <c r="D841" t="s">
        <v>1387</v>
      </c>
      <c r="E841" t="s">
        <v>1383</v>
      </c>
      <c r="F841">
        <v>252</v>
      </c>
      <c r="G841">
        <v>18.21</v>
      </c>
      <c r="H841">
        <v>60.2</v>
      </c>
      <c r="I841">
        <v>13.47</v>
      </c>
      <c r="J841">
        <v>44.55</v>
      </c>
      <c r="K841">
        <v>19</v>
      </c>
      <c r="T841">
        <v>2</v>
      </c>
      <c r="U841">
        <v>1</v>
      </c>
      <c r="V841" t="s">
        <v>74</v>
      </c>
      <c r="W841">
        <v>60</v>
      </c>
      <c r="X841">
        <v>15</v>
      </c>
      <c r="Y841">
        <v>15</v>
      </c>
      <c r="Z841" t="s">
        <v>1388</v>
      </c>
      <c r="AA841" t="s">
        <v>1389</v>
      </c>
      <c r="AB841" t="s">
        <v>77</v>
      </c>
      <c r="AC841" t="s">
        <v>78</v>
      </c>
      <c r="AD841" t="s">
        <v>1379</v>
      </c>
      <c r="AG841" t="s">
        <v>1390</v>
      </c>
      <c r="AH841">
        <v>0</v>
      </c>
      <c r="AI841">
        <v>718</v>
      </c>
      <c r="AJ841">
        <v>63</v>
      </c>
      <c r="AK841">
        <v>193</v>
      </c>
      <c r="AL841">
        <v>0.77</v>
      </c>
    </row>
    <row r="842" spans="1:38" x14ac:dyDescent="0.3">
      <c r="A842" t="s">
        <v>1373</v>
      </c>
      <c r="B842">
        <v>19024</v>
      </c>
      <c r="C842">
        <v>3</v>
      </c>
      <c r="D842" t="s">
        <v>1387</v>
      </c>
      <c r="E842" t="s">
        <v>1383</v>
      </c>
      <c r="F842">
        <v>252</v>
      </c>
      <c r="G842">
        <v>19.690000000000001</v>
      </c>
      <c r="H842">
        <v>65.11</v>
      </c>
      <c r="I842">
        <v>14.57</v>
      </c>
      <c r="J842">
        <v>48.19</v>
      </c>
      <c r="K842">
        <v>1</v>
      </c>
      <c r="T842">
        <v>2</v>
      </c>
      <c r="U842">
        <v>1</v>
      </c>
      <c r="V842" t="s">
        <v>74</v>
      </c>
      <c r="W842">
        <v>65</v>
      </c>
      <c r="X842">
        <v>15</v>
      </c>
      <c r="Y842">
        <v>15</v>
      </c>
      <c r="Z842" t="s">
        <v>1388</v>
      </c>
      <c r="AA842" t="s">
        <v>1389</v>
      </c>
      <c r="AB842" t="s">
        <v>77</v>
      </c>
      <c r="AC842" t="s">
        <v>78</v>
      </c>
      <c r="AD842" t="s">
        <v>1379</v>
      </c>
      <c r="AG842" t="s">
        <v>1390</v>
      </c>
      <c r="AH842">
        <v>0</v>
      </c>
      <c r="AI842">
        <v>718</v>
      </c>
      <c r="AJ842">
        <v>63</v>
      </c>
      <c r="AK842">
        <v>193</v>
      </c>
      <c r="AL842">
        <v>0.77</v>
      </c>
    </row>
    <row r="843" spans="1:38" x14ac:dyDescent="0.3">
      <c r="A843" t="s">
        <v>1373</v>
      </c>
      <c r="B843">
        <v>19024</v>
      </c>
      <c r="C843">
        <v>4</v>
      </c>
      <c r="D843" t="s">
        <v>1387</v>
      </c>
      <c r="E843" t="s">
        <v>1383</v>
      </c>
      <c r="F843">
        <v>252</v>
      </c>
      <c r="G843">
        <v>23.93</v>
      </c>
      <c r="H843">
        <v>79.11</v>
      </c>
      <c r="I843">
        <v>17.71</v>
      </c>
      <c r="J843">
        <v>58.55</v>
      </c>
      <c r="K843">
        <v>13</v>
      </c>
      <c r="T843">
        <v>3</v>
      </c>
      <c r="U843">
        <v>1</v>
      </c>
      <c r="V843" t="s">
        <v>74</v>
      </c>
      <c r="W843">
        <v>79</v>
      </c>
      <c r="X843">
        <v>15</v>
      </c>
      <c r="Y843">
        <v>15</v>
      </c>
      <c r="Z843" t="s">
        <v>1388</v>
      </c>
      <c r="AA843" t="s">
        <v>1389</v>
      </c>
      <c r="AB843" t="s">
        <v>77</v>
      </c>
      <c r="AC843" t="s">
        <v>78</v>
      </c>
      <c r="AD843" t="s">
        <v>1379</v>
      </c>
      <c r="AG843" t="s">
        <v>1390</v>
      </c>
      <c r="AH843">
        <v>0</v>
      </c>
      <c r="AI843">
        <v>718</v>
      </c>
      <c r="AJ843">
        <v>63</v>
      </c>
      <c r="AK843">
        <v>193</v>
      </c>
      <c r="AL843">
        <v>0.77</v>
      </c>
    </row>
    <row r="844" spans="1:38" x14ac:dyDescent="0.3">
      <c r="A844" t="s">
        <v>1373</v>
      </c>
      <c r="B844">
        <v>19024</v>
      </c>
      <c r="C844">
        <v>5</v>
      </c>
      <c r="D844" t="s">
        <v>1387</v>
      </c>
      <c r="E844" t="s">
        <v>1383</v>
      </c>
      <c r="F844">
        <v>252</v>
      </c>
      <c r="G844">
        <v>24.2</v>
      </c>
      <c r="H844">
        <v>80.03</v>
      </c>
      <c r="I844">
        <v>17.91</v>
      </c>
      <c r="J844">
        <v>59.23</v>
      </c>
      <c r="K844">
        <v>153</v>
      </c>
      <c r="T844">
        <v>3</v>
      </c>
      <c r="U844">
        <v>1</v>
      </c>
      <c r="V844" t="s">
        <v>74</v>
      </c>
      <c r="W844" t="s">
        <v>786</v>
      </c>
      <c r="X844">
        <v>15</v>
      </c>
      <c r="Y844">
        <v>15</v>
      </c>
      <c r="Z844" t="s">
        <v>1388</v>
      </c>
      <c r="AA844" t="s">
        <v>1389</v>
      </c>
      <c r="AB844" t="s">
        <v>77</v>
      </c>
      <c r="AC844" t="s">
        <v>78</v>
      </c>
      <c r="AD844" t="s">
        <v>1379</v>
      </c>
      <c r="AG844" t="s">
        <v>1390</v>
      </c>
      <c r="AH844">
        <v>0</v>
      </c>
      <c r="AI844">
        <v>718</v>
      </c>
      <c r="AJ844">
        <v>63</v>
      </c>
      <c r="AK844">
        <v>193</v>
      </c>
      <c r="AL844">
        <v>0.77</v>
      </c>
    </row>
    <row r="845" spans="1:38" x14ac:dyDescent="0.3">
      <c r="A845" t="s">
        <v>1373</v>
      </c>
      <c r="B845">
        <v>19024</v>
      </c>
      <c r="C845">
        <v>6</v>
      </c>
      <c r="D845" t="s">
        <v>1387</v>
      </c>
      <c r="E845" t="s">
        <v>1383</v>
      </c>
      <c r="F845">
        <v>252</v>
      </c>
      <c r="G845">
        <v>24.3</v>
      </c>
      <c r="H845">
        <v>80.34</v>
      </c>
      <c r="I845">
        <v>17.98</v>
      </c>
      <c r="J845">
        <v>59.46</v>
      </c>
      <c r="K845">
        <v>56</v>
      </c>
      <c r="T845">
        <v>3</v>
      </c>
      <c r="U845">
        <v>1</v>
      </c>
      <c r="V845" t="s">
        <v>83</v>
      </c>
      <c r="W845" t="s">
        <v>482</v>
      </c>
      <c r="X845">
        <v>15</v>
      </c>
      <c r="Y845">
        <v>15</v>
      </c>
      <c r="Z845" t="s">
        <v>1388</v>
      </c>
      <c r="AA845" t="s">
        <v>1389</v>
      </c>
      <c r="AB845" t="s">
        <v>77</v>
      </c>
      <c r="AC845" t="s">
        <v>78</v>
      </c>
      <c r="AD845" t="s">
        <v>1379</v>
      </c>
      <c r="AG845" t="s">
        <v>1390</v>
      </c>
      <c r="AH845">
        <v>0</v>
      </c>
      <c r="AI845">
        <v>718</v>
      </c>
      <c r="AJ845">
        <v>63</v>
      </c>
      <c r="AK845">
        <v>193</v>
      </c>
      <c r="AL845">
        <v>0.77</v>
      </c>
    </row>
    <row r="846" spans="1:38" x14ac:dyDescent="0.3">
      <c r="A846" t="s">
        <v>1373</v>
      </c>
      <c r="B846">
        <v>119357</v>
      </c>
      <c r="C846">
        <v>1</v>
      </c>
      <c r="D846" t="s">
        <v>1391</v>
      </c>
      <c r="E846" t="s">
        <v>478</v>
      </c>
      <c r="F846">
        <v>891</v>
      </c>
      <c r="G846">
        <v>28.62</v>
      </c>
      <c r="H846">
        <v>94.63</v>
      </c>
      <c r="I846">
        <v>21.15</v>
      </c>
      <c r="J846">
        <v>69.95</v>
      </c>
      <c r="K846">
        <v>90</v>
      </c>
      <c r="T846">
        <v>3</v>
      </c>
      <c r="U846">
        <v>2</v>
      </c>
      <c r="V846" t="s">
        <v>83</v>
      </c>
      <c r="W846">
        <v>94</v>
      </c>
      <c r="X846">
        <v>25</v>
      </c>
      <c r="Y846">
        <v>21</v>
      </c>
      <c r="Z846" t="s">
        <v>1392</v>
      </c>
      <c r="AA846" t="s">
        <v>1393</v>
      </c>
      <c r="AB846" t="s">
        <v>77</v>
      </c>
      <c r="AC846" t="s">
        <v>78</v>
      </c>
      <c r="AD846" t="s">
        <v>1379</v>
      </c>
      <c r="AG846" t="s">
        <v>1394</v>
      </c>
      <c r="AH846">
        <v>0</v>
      </c>
      <c r="AI846">
        <v>193</v>
      </c>
      <c r="AJ846">
        <v>14</v>
      </c>
      <c r="AK846">
        <v>1426</v>
      </c>
      <c r="AL846">
        <v>1.6</v>
      </c>
    </row>
    <row r="847" spans="1:38" x14ac:dyDescent="0.3">
      <c r="A847" t="s">
        <v>1373</v>
      </c>
      <c r="B847">
        <v>119357</v>
      </c>
      <c r="C847">
        <v>2</v>
      </c>
      <c r="D847" t="s">
        <v>1391</v>
      </c>
      <c r="E847" t="s">
        <v>478</v>
      </c>
      <c r="F847">
        <v>891</v>
      </c>
      <c r="G847">
        <v>31.11</v>
      </c>
      <c r="H847">
        <v>102.85</v>
      </c>
      <c r="I847">
        <v>23.08</v>
      </c>
      <c r="J847">
        <v>76.33</v>
      </c>
      <c r="K847">
        <v>3</v>
      </c>
      <c r="T847">
        <v>3</v>
      </c>
      <c r="U847">
        <v>2</v>
      </c>
      <c r="V847" t="s">
        <v>83</v>
      </c>
      <c r="W847">
        <v>102</v>
      </c>
      <c r="X847">
        <v>25</v>
      </c>
      <c r="Y847">
        <v>21</v>
      </c>
      <c r="Z847" t="s">
        <v>1392</v>
      </c>
      <c r="AA847" t="s">
        <v>1393</v>
      </c>
      <c r="AB847" t="s">
        <v>77</v>
      </c>
      <c r="AC847" t="s">
        <v>78</v>
      </c>
      <c r="AD847" t="s">
        <v>1379</v>
      </c>
      <c r="AG847" t="s">
        <v>1394</v>
      </c>
      <c r="AH847">
        <v>0</v>
      </c>
      <c r="AI847">
        <v>193</v>
      </c>
      <c r="AJ847">
        <v>14</v>
      </c>
      <c r="AK847">
        <v>1426</v>
      </c>
      <c r="AL847">
        <v>1.6</v>
      </c>
    </row>
    <row r="848" spans="1:38" x14ac:dyDescent="0.3">
      <c r="A848" t="s">
        <v>1373</v>
      </c>
      <c r="B848">
        <v>119357</v>
      </c>
      <c r="C848">
        <v>3</v>
      </c>
      <c r="D848" t="s">
        <v>1391</v>
      </c>
      <c r="E848" t="s">
        <v>478</v>
      </c>
      <c r="F848">
        <v>891</v>
      </c>
      <c r="G848">
        <v>33.39</v>
      </c>
      <c r="H848">
        <v>110.4</v>
      </c>
      <c r="I848">
        <v>25.69</v>
      </c>
      <c r="J848">
        <v>84.94</v>
      </c>
      <c r="K848">
        <v>282</v>
      </c>
      <c r="T848">
        <v>3</v>
      </c>
      <c r="U848">
        <v>2</v>
      </c>
      <c r="V848" t="s">
        <v>83</v>
      </c>
      <c r="W848" t="s">
        <v>231</v>
      </c>
      <c r="X848">
        <v>25</v>
      </c>
      <c r="Y848">
        <v>21</v>
      </c>
      <c r="Z848" t="s">
        <v>1392</v>
      </c>
      <c r="AA848" t="s">
        <v>1393</v>
      </c>
      <c r="AB848" t="s">
        <v>77</v>
      </c>
      <c r="AC848" t="s">
        <v>78</v>
      </c>
      <c r="AD848" t="s">
        <v>1379</v>
      </c>
      <c r="AG848" t="s">
        <v>1394</v>
      </c>
      <c r="AH848">
        <v>0</v>
      </c>
      <c r="AI848">
        <v>193</v>
      </c>
      <c r="AJ848">
        <v>14</v>
      </c>
      <c r="AK848">
        <v>1426</v>
      </c>
      <c r="AL848">
        <v>1.6</v>
      </c>
    </row>
    <row r="849" spans="1:38" x14ac:dyDescent="0.3">
      <c r="A849" t="s">
        <v>1373</v>
      </c>
      <c r="B849">
        <v>119357</v>
      </c>
      <c r="C849">
        <v>4</v>
      </c>
      <c r="D849" t="s">
        <v>1391</v>
      </c>
      <c r="E849" t="s">
        <v>478</v>
      </c>
      <c r="F849">
        <v>891</v>
      </c>
      <c r="G849">
        <v>33.520000000000003</v>
      </c>
      <c r="H849">
        <v>110.81</v>
      </c>
      <c r="I849">
        <v>25.7</v>
      </c>
      <c r="J849">
        <v>84.96</v>
      </c>
      <c r="K849">
        <v>140</v>
      </c>
      <c r="T849">
        <v>3</v>
      </c>
      <c r="U849">
        <v>2</v>
      </c>
      <c r="V849" t="s">
        <v>83</v>
      </c>
      <c r="W849" t="s">
        <v>232</v>
      </c>
      <c r="X849">
        <v>25</v>
      </c>
      <c r="Y849">
        <v>21</v>
      </c>
      <c r="Z849" t="s">
        <v>1392</v>
      </c>
      <c r="AA849" t="s">
        <v>1393</v>
      </c>
      <c r="AB849" t="s">
        <v>77</v>
      </c>
      <c r="AC849" t="s">
        <v>78</v>
      </c>
      <c r="AD849" t="s">
        <v>1379</v>
      </c>
      <c r="AG849" t="s">
        <v>1394</v>
      </c>
      <c r="AH849">
        <v>0</v>
      </c>
      <c r="AI849">
        <v>193</v>
      </c>
      <c r="AJ849">
        <v>14</v>
      </c>
      <c r="AK849">
        <v>1426</v>
      </c>
      <c r="AL849">
        <v>1.6</v>
      </c>
    </row>
    <row r="850" spans="1:38" x14ac:dyDescent="0.3">
      <c r="A850" t="s">
        <v>1373</v>
      </c>
      <c r="B850">
        <v>119357</v>
      </c>
      <c r="C850">
        <v>5</v>
      </c>
      <c r="D850" t="s">
        <v>1391</v>
      </c>
      <c r="E850" t="s">
        <v>478</v>
      </c>
      <c r="F850">
        <v>891</v>
      </c>
      <c r="G850">
        <v>33.619999999999997</v>
      </c>
      <c r="H850">
        <v>111.15</v>
      </c>
      <c r="I850">
        <v>25.69</v>
      </c>
      <c r="J850">
        <v>84.94</v>
      </c>
      <c r="K850">
        <v>143</v>
      </c>
      <c r="T850">
        <v>3</v>
      </c>
      <c r="U850">
        <v>2</v>
      </c>
      <c r="V850" t="s">
        <v>83</v>
      </c>
      <c r="W850" t="s">
        <v>162</v>
      </c>
      <c r="X850">
        <v>25</v>
      </c>
      <c r="Y850">
        <v>21</v>
      </c>
      <c r="Z850" t="s">
        <v>1392</v>
      </c>
      <c r="AA850" t="s">
        <v>1393</v>
      </c>
      <c r="AB850" t="s">
        <v>77</v>
      </c>
      <c r="AC850" t="s">
        <v>78</v>
      </c>
      <c r="AD850" t="s">
        <v>1379</v>
      </c>
      <c r="AG850" t="s">
        <v>1394</v>
      </c>
      <c r="AH850">
        <v>0</v>
      </c>
      <c r="AI850">
        <v>193</v>
      </c>
      <c r="AJ850">
        <v>14</v>
      </c>
      <c r="AK850">
        <v>1426</v>
      </c>
      <c r="AL850">
        <v>1.6</v>
      </c>
    </row>
    <row r="851" spans="1:38" x14ac:dyDescent="0.3">
      <c r="A851" t="s">
        <v>1373</v>
      </c>
      <c r="B851">
        <v>119357</v>
      </c>
      <c r="C851">
        <v>6</v>
      </c>
      <c r="D851" t="s">
        <v>1391</v>
      </c>
      <c r="E851" t="s">
        <v>478</v>
      </c>
      <c r="F851">
        <v>891</v>
      </c>
      <c r="G851">
        <v>41.99</v>
      </c>
      <c r="H851">
        <v>138.83000000000001</v>
      </c>
      <c r="I851">
        <v>33.880000000000003</v>
      </c>
      <c r="J851">
        <v>112.02</v>
      </c>
      <c r="K851">
        <v>224</v>
      </c>
      <c r="T851">
        <v>3</v>
      </c>
      <c r="U851">
        <v>2</v>
      </c>
      <c r="V851" t="s">
        <v>83</v>
      </c>
      <c r="W851">
        <v>138</v>
      </c>
      <c r="X851">
        <v>25</v>
      </c>
      <c r="Y851">
        <v>21</v>
      </c>
      <c r="Z851" t="s">
        <v>1392</v>
      </c>
      <c r="AA851" t="s">
        <v>1393</v>
      </c>
      <c r="AB851" t="s">
        <v>77</v>
      </c>
      <c r="AC851" t="s">
        <v>78</v>
      </c>
      <c r="AD851" t="s">
        <v>1379</v>
      </c>
      <c r="AG851" t="s">
        <v>1394</v>
      </c>
      <c r="AH851">
        <v>0</v>
      </c>
      <c r="AI851">
        <v>193</v>
      </c>
      <c r="AJ851">
        <v>14</v>
      </c>
      <c r="AK851">
        <v>1426</v>
      </c>
      <c r="AL851">
        <v>1.6</v>
      </c>
    </row>
    <row r="852" spans="1:38" x14ac:dyDescent="0.3">
      <c r="A852" t="s">
        <v>1373</v>
      </c>
      <c r="B852">
        <v>119357</v>
      </c>
      <c r="C852">
        <v>7</v>
      </c>
      <c r="D852" t="s">
        <v>1391</v>
      </c>
      <c r="E852" t="s">
        <v>478</v>
      </c>
      <c r="F852">
        <v>891</v>
      </c>
      <c r="G852">
        <v>44.61</v>
      </c>
      <c r="H852">
        <v>147.49</v>
      </c>
      <c r="I852">
        <v>36.07</v>
      </c>
      <c r="J852">
        <v>119.24</v>
      </c>
      <c r="K852">
        <v>9</v>
      </c>
      <c r="T852">
        <v>3</v>
      </c>
      <c r="U852">
        <v>2</v>
      </c>
      <c r="V852" t="s">
        <v>83</v>
      </c>
      <c r="W852">
        <v>147</v>
      </c>
      <c r="X852">
        <v>25</v>
      </c>
      <c r="Y852">
        <v>21</v>
      </c>
      <c r="Z852" t="s">
        <v>1392</v>
      </c>
      <c r="AA852" t="s">
        <v>1393</v>
      </c>
      <c r="AB852" t="s">
        <v>77</v>
      </c>
      <c r="AC852" t="s">
        <v>78</v>
      </c>
      <c r="AD852" t="s">
        <v>1379</v>
      </c>
      <c r="AG852" t="s">
        <v>1394</v>
      </c>
      <c r="AH852">
        <v>0</v>
      </c>
      <c r="AI852">
        <v>193</v>
      </c>
      <c r="AJ852">
        <v>14</v>
      </c>
      <c r="AK852">
        <v>1426</v>
      </c>
      <c r="AL852">
        <v>1.6</v>
      </c>
    </row>
    <row r="853" spans="1:38" x14ac:dyDescent="0.3">
      <c r="A853" t="s">
        <v>1373</v>
      </c>
      <c r="B853">
        <v>13820</v>
      </c>
      <c r="C853">
        <v>1</v>
      </c>
      <c r="D853" t="s">
        <v>1395</v>
      </c>
      <c r="E853" t="s">
        <v>387</v>
      </c>
      <c r="F853">
        <v>104</v>
      </c>
      <c r="G853">
        <v>25.94</v>
      </c>
      <c r="H853">
        <v>85.77</v>
      </c>
      <c r="I853">
        <v>20.02</v>
      </c>
      <c r="J853">
        <v>66.19</v>
      </c>
      <c r="K853">
        <v>52</v>
      </c>
      <c r="T853">
        <v>3</v>
      </c>
      <c r="U853">
        <v>2</v>
      </c>
      <c r="V853" t="s">
        <v>74</v>
      </c>
      <c r="W853" t="s">
        <v>636</v>
      </c>
      <c r="X853">
        <v>15</v>
      </c>
      <c r="Y853">
        <v>15</v>
      </c>
      <c r="Z853" t="s">
        <v>1396</v>
      </c>
      <c r="AA853" t="s">
        <v>1397</v>
      </c>
      <c r="AB853" t="s">
        <v>77</v>
      </c>
      <c r="AC853" t="s">
        <v>78</v>
      </c>
      <c r="AD853" t="s">
        <v>1379</v>
      </c>
      <c r="AG853" t="s">
        <v>1398</v>
      </c>
      <c r="AH853">
        <v>0</v>
      </c>
      <c r="AI853">
        <v>779</v>
      </c>
      <c r="AJ853">
        <v>77</v>
      </c>
      <c r="AK853">
        <v>99</v>
      </c>
      <c r="AL853">
        <v>0.95</v>
      </c>
    </row>
    <row r="854" spans="1:38" x14ac:dyDescent="0.3">
      <c r="A854" t="s">
        <v>1373</v>
      </c>
      <c r="B854">
        <v>13820</v>
      </c>
      <c r="C854">
        <v>2</v>
      </c>
      <c r="D854" t="s">
        <v>1395</v>
      </c>
      <c r="E854" t="s">
        <v>387</v>
      </c>
      <c r="F854">
        <v>104</v>
      </c>
      <c r="G854">
        <v>25.99</v>
      </c>
      <c r="H854">
        <v>85.95</v>
      </c>
      <c r="I854">
        <v>20.059999999999999</v>
      </c>
      <c r="J854">
        <v>66.33</v>
      </c>
      <c r="K854">
        <v>4</v>
      </c>
      <c r="T854">
        <v>3</v>
      </c>
      <c r="U854">
        <v>2</v>
      </c>
      <c r="V854" t="s">
        <v>74</v>
      </c>
      <c r="W854" t="s">
        <v>641</v>
      </c>
      <c r="X854">
        <v>15</v>
      </c>
      <c r="Y854">
        <v>15</v>
      </c>
      <c r="Z854" t="s">
        <v>1396</v>
      </c>
      <c r="AA854" t="s">
        <v>1397</v>
      </c>
      <c r="AB854" t="s">
        <v>77</v>
      </c>
      <c r="AC854" t="s">
        <v>78</v>
      </c>
      <c r="AD854" t="s">
        <v>1379</v>
      </c>
      <c r="AG854" t="s">
        <v>1398</v>
      </c>
      <c r="AH854">
        <v>0</v>
      </c>
      <c r="AI854">
        <v>779</v>
      </c>
      <c r="AJ854">
        <v>77</v>
      </c>
      <c r="AK854">
        <v>99</v>
      </c>
      <c r="AL854">
        <v>0.95</v>
      </c>
    </row>
    <row r="855" spans="1:38" x14ac:dyDescent="0.3">
      <c r="A855" t="s">
        <v>1373</v>
      </c>
      <c r="B855">
        <v>13820</v>
      </c>
      <c r="C855">
        <v>3</v>
      </c>
      <c r="D855" t="s">
        <v>1395</v>
      </c>
      <c r="E855" t="s">
        <v>387</v>
      </c>
      <c r="F855">
        <v>104</v>
      </c>
      <c r="G855">
        <v>25.85</v>
      </c>
      <c r="H855">
        <v>85.46</v>
      </c>
      <c r="I855">
        <v>19.95</v>
      </c>
      <c r="J855">
        <v>65.959999999999994</v>
      </c>
      <c r="K855">
        <v>4</v>
      </c>
      <c r="T855">
        <v>3</v>
      </c>
      <c r="U855">
        <v>2</v>
      </c>
      <c r="V855" t="s">
        <v>83</v>
      </c>
      <c r="W855" t="s">
        <v>1399</v>
      </c>
      <c r="X855">
        <v>15</v>
      </c>
      <c r="Y855">
        <v>15</v>
      </c>
      <c r="Z855" t="s">
        <v>1396</v>
      </c>
      <c r="AA855" t="s">
        <v>1397</v>
      </c>
      <c r="AB855" t="s">
        <v>77</v>
      </c>
      <c r="AC855" t="s">
        <v>78</v>
      </c>
      <c r="AD855" t="s">
        <v>1379</v>
      </c>
      <c r="AG855" t="s">
        <v>1398</v>
      </c>
      <c r="AH855">
        <v>0</v>
      </c>
      <c r="AI855">
        <v>779</v>
      </c>
      <c r="AJ855">
        <v>77</v>
      </c>
      <c r="AK855">
        <v>99</v>
      </c>
      <c r="AL855">
        <v>0.95</v>
      </c>
    </row>
    <row r="856" spans="1:38" x14ac:dyDescent="0.3">
      <c r="A856" t="s">
        <v>1373</v>
      </c>
      <c r="B856">
        <v>13820</v>
      </c>
      <c r="C856">
        <v>4</v>
      </c>
      <c r="D856" t="s">
        <v>1395</v>
      </c>
      <c r="E856" t="s">
        <v>387</v>
      </c>
      <c r="F856">
        <v>104</v>
      </c>
      <c r="G856">
        <v>30.52</v>
      </c>
      <c r="H856">
        <v>100.92</v>
      </c>
      <c r="I856">
        <v>23.56</v>
      </c>
      <c r="J856">
        <v>77.89</v>
      </c>
      <c r="K856">
        <v>44</v>
      </c>
      <c r="T856">
        <v>3</v>
      </c>
      <c r="U856">
        <v>2</v>
      </c>
      <c r="V856" t="s">
        <v>74</v>
      </c>
      <c r="W856" t="s">
        <v>1400</v>
      </c>
      <c r="X856">
        <v>15</v>
      </c>
      <c r="Y856">
        <v>15</v>
      </c>
      <c r="Z856" t="s">
        <v>1396</v>
      </c>
      <c r="AA856" t="s">
        <v>1397</v>
      </c>
      <c r="AB856" t="s">
        <v>77</v>
      </c>
      <c r="AC856" t="s">
        <v>78</v>
      </c>
      <c r="AD856" t="s">
        <v>1379</v>
      </c>
      <c r="AG856" t="s">
        <v>1398</v>
      </c>
      <c r="AH856">
        <v>0</v>
      </c>
      <c r="AI856">
        <v>779</v>
      </c>
      <c r="AJ856">
        <v>77</v>
      </c>
      <c r="AK856">
        <v>99</v>
      </c>
      <c r="AL856">
        <v>0.95</v>
      </c>
    </row>
    <row r="857" spans="1:38" x14ac:dyDescent="0.3">
      <c r="A857" t="s">
        <v>1373</v>
      </c>
      <c r="B857">
        <v>130782</v>
      </c>
      <c r="C857">
        <v>1</v>
      </c>
      <c r="D857" t="s">
        <v>1401</v>
      </c>
      <c r="E857" t="s">
        <v>1309</v>
      </c>
      <c r="F857">
        <v>413</v>
      </c>
      <c r="G857">
        <v>23.58</v>
      </c>
      <c r="H857">
        <v>77.98</v>
      </c>
      <c r="I857">
        <v>16.82</v>
      </c>
      <c r="J857">
        <v>55.62</v>
      </c>
      <c r="K857">
        <v>97</v>
      </c>
      <c r="T857">
        <v>2</v>
      </c>
      <c r="U857">
        <v>2</v>
      </c>
      <c r="V857" t="s">
        <v>83</v>
      </c>
      <c r="W857" t="s">
        <v>354</v>
      </c>
      <c r="X857">
        <v>25</v>
      </c>
      <c r="Y857">
        <v>10</v>
      </c>
      <c r="Z857" t="s">
        <v>1402</v>
      </c>
      <c r="AA857" t="s">
        <v>1403</v>
      </c>
      <c r="AB857" t="s">
        <v>77</v>
      </c>
      <c r="AC857" t="s">
        <v>78</v>
      </c>
      <c r="AD857" t="s">
        <v>1379</v>
      </c>
      <c r="AG857" t="s">
        <v>137</v>
      </c>
      <c r="AH857">
        <v>137</v>
      </c>
      <c r="AI857">
        <v>0</v>
      </c>
      <c r="AJ857">
        <v>0</v>
      </c>
      <c r="AK857">
        <v>496</v>
      </c>
      <c r="AL857">
        <v>1.2</v>
      </c>
    </row>
    <row r="858" spans="1:38" x14ac:dyDescent="0.3">
      <c r="A858" t="s">
        <v>1373</v>
      </c>
      <c r="B858">
        <v>130782</v>
      </c>
      <c r="C858">
        <v>2</v>
      </c>
      <c r="D858" t="s">
        <v>1401</v>
      </c>
      <c r="E858" t="s">
        <v>1309</v>
      </c>
      <c r="F858">
        <v>413</v>
      </c>
      <c r="G858">
        <v>23.49</v>
      </c>
      <c r="H858">
        <v>77.67</v>
      </c>
      <c r="I858">
        <v>16.75</v>
      </c>
      <c r="J858">
        <v>55.4</v>
      </c>
      <c r="K858">
        <v>43</v>
      </c>
      <c r="T858">
        <v>2</v>
      </c>
      <c r="U858">
        <v>2</v>
      </c>
      <c r="V858" t="s">
        <v>83</v>
      </c>
      <c r="W858" t="s">
        <v>1404</v>
      </c>
      <c r="X858">
        <v>25</v>
      </c>
      <c r="Y858">
        <v>10</v>
      </c>
      <c r="Z858" t="s">
        <v>1402</v>
      </c>
      <c r="AA858" t="s">
        <v>1403</v>
      </c>
      <c r="AB858" t="s">
        <v>77</v>
      </c>
      <c r="AC858" t="s">
        <v>78</v>
      </c>
      <c r="AD858" t="s">
        <v>1379</v>
      </c>
      <c r="AG858" t="s">
        <v>137</v>
      </c>
      <c r="AH858">
        <v>137</v>
      </c>
      <c r="AI858">
        <v>0</v>
      </c>
      <c r="AJ858">
        <v>0</v>
      </c>
      <c r="AK858">
        <v>496</v>
      </c>
      <c r="AL858">
        <v>1.2</v>
      </c>
    </row>
    <row r="859" spans="1:38" x14ac:dyDescent="0.3">
      <c r="A859" t="s">
        <v>1373</v>
      </c>
      <c r="B859">
        <v>130782</v>
      </c>
      <c r="C859">
        <v>3</v>
      </c>
      <c r="D859" t="s">
        <v>1401</v>
      </c>
      <c r="E859" t="s">
        <v>1309</v>
      </c>
      <c r="F859">
        <v>413</v>
      </c>
      <c r="G859">
        <v>23.71</v>
      </c>
      <c r="H859">
        <v>78.41</v>
      </c>
      <c r="I859">
        <v>16.91</v>
      </c>
      <c r="J859">
        <v>55.93</v>
      </c>
      <c r="K859">
        <v>136</v>
      </c>
      <c r="T859">
        <v>2</v>
      </c>
      <c r="U859">
        <v>2</v>
      </c>
      <c r="V859" t="s">
        <v>83</v>
      </c>
      <c r="W859" t="s">
        <v>1405</v>
      </c>
      <c r="X859">
        <v>25</v>
      </c>
      <c r="Y859">
        <v>10</v>
      </c>
      <c r="Z859" t="s">
        <v>1402</v>
      </c>
      <c r="AA859" t="s">
        <v>1403</v>
      </c>
      <c r="AB859" t="s">
        <v>77</v>
      </c>
      <c r="AC859" t="s">
        <v>78</v>
      </c>
      <c r="AD859" t="s">
        <v>1379</v>
      </c>
      <c r="AG859" t="s">
        <v>137</v>
      </c>
      <c r="AH859">
        <v>137</v>
      </c>
      <c r="AI859">
        <v>0</v>
      </c>
      <c r="AJ859">
        <v>0</v>
      </c>
      <c r="AK859">
        <v>496</v>
      </c>
      <c r="AL859">
        <v>1.2</v>
      </c>
    </row>
    <row r="860" spans="1:38" x14ac:dyDescent="0.3">
      <c r="A860" t="s">
        <v>1373</v>
      </c>
      <c r="B860">
        <v>130787</v>
      </c>
      <c r="C860">
        <v>1</v>
      </c>
      <c r="D860" t="s">
        <v>1406</v>
      </c>
      <c r="E860" t="s">
        <v>1407</v>
      </c>
      <c r="F860">
        <v>546</v>
      </c>
      <c r="G860">
        <v>24.16</v>
      </c>
      <c r="H860">
        <v>79.900000000000006</v>
      </c>
      <c r="I860">
        <v>16.920000000000002</v>
      </c>
      <c r="J860">
        <v>55.94</v>
      </c>
      <c r="K860">
        <v>228</v>
      </c>
      <c r="T860">
        <v>2</v>
      </c>
      <c r="U860">
        <v>2</v>
      </c>
      <c r="V860" t="s">
        <v>83</v>
      </c>
      <c r="W860" t="s">
        <v>134</v>
      </c>
      <c r="X860">
        <v>20</v>
      </c>
      <c r="Y860">
        <v>11</v>
      </c>
      <c r="Z860" t="s">
        <v>1408</v>
      </c>
      <c r="AA860" t="s">
        <v>1409</v>
      </c>
      <c r="AB860" t="s">
        <v>77</v>
      </c>
      <c r="AC860" t="s">
        <v>78</v>
      </c>
      <c r="AD860" t="s">
        <v>1379</v>
      </c>
      <c r="AG860" t="s">
        <v>137</v>
      </c>
      <c r="AH860">
        <v>197</v>
      </c>
      <c r="AI860">
        <v>0</v>
      </c>
      <c r="AJ860">
        <v>0</v>
      </c>
      <c r="AK860">
        <v>656</v>
      </c>
      <c r="AL860">
        <v>1.2</v>
      </c>
    </row>
    <row r="861" spans="1:38" x14ac:dyDescent="0.3">
      <c r="A861" t="s">
        <v>1373</v>
      </c>
      <c r="B861">
        <v>130787</v>
      </c>
      <c r="C861">
        <v>2</v>
      </c>
      <c r="D861" t="s">
        <v>1406</v>
      </c>
      <c r="E861" t="s">
        <v>1407</v>
      </c>
      <c r="F861">
        <v>546</v>
      </c>
      <c r="G861">
        <v>24.18</v>
      </c>
      <c r="H861">
        <v>79.959999999999994</v>
      </c>
      <c r="I861">
        <v>16.93</v>
      </c>
      <c r="J861">
        <v>55.98</v>
      </c>
      <c r="K861">
        <v>121</v>
      </c>
      <c r="T861">
        <v>2</v>
      </c>
      <c r="U861">
        <v>2</v>
      </c>
      <c r="V861" t="s">
        <v>83</v>
      </c>
      <c r="W861" t="s">
        <v>138</v>
      </c>
      <c r="X861">
        <v>20</v>
      </c>
      <c r="Y861">
        <v>11</v>
      </c>
      <c r="Z861" t="s">
        <v>1408</v>
      </c>
      <c r="AA861" t="s">
        <v>1409</v>
      </c>
      <c r="AB861" t="s">
        <v>77</v>
      </c>
      <c r="AC861" t="s">
        <v>78</v>
      </c>
      <c r="AD861" t="s">
        <v>1379</v>
      </c>
      <c r="AG861" t="s">
        <v>137</v>
      </c>
      <c r="AH861">
        <v>197</v>
      </c>
      <c r="AI861">
        <v>0</v>
      </c>
      <c r="AJ861">
        <v>0</v>
      </c>
      <c r="AK861">
        <v>656</v>
      </c>
      <c r="AL861">
        <v>1.2</v>
      </c>
    </row>
    <row r="862" spans="1:38" x14ac:dyDescent="0.3">
      <c r="A862" t="s">
        <v>1373</v>
      </c>
      <c r="B862">
        <v>25111</v>
      </c>
      <c r="C862">
        <v>1</v>
      </c>
      <c r="D862" t="s">
        <v>1410</v>
      </c>
      <c r="E862" t="s">
        <v>1411</v>
      </c>
      <c r="F862">
        <v>48</v>
      </c>
      <c r="G862">
        <v>32.21</v>
      </c>
      <c r="H862">
        <v>106.48</v>
      </c>
      <c r="I862">
        <v>25.34</v>
      </c>
      <c r="J862">
        <v>83.8</v>
      </c>
      <c r="K862">
        <v>8</v>
      </c>
      <c r="T862">
        <v>3</v>
      </c>
      <c r="U862">
        <v>2</v>
      </c>
      <c r="V862" t="s">
        <v>83</v>
      </c>
      <c r="W862" t="s">
        <v>908</v>
      </c>
      <c r="X862">
        <v>10</v>
      </c>
      <c r="Y862">
        <v>10</v>
      </c>
      <c r="Z862" t="s">
        <v>1412</v>
      </c>
      <c r="AA862" t="s">
        <v>1413</v>
      </c>
      <c r="AB862" t="s">
        <v>77</v>
      </c>
      <c r="AC862" t="s">
        <v>78</v>
      </c>
      <c r="AD862" t="s">
        <v>1379</v>
      </c>
      <c r="AG862" t="s">
        <v>1414</v>
      </c>
      <c r="AH862">
        <v>0</v>
      </c>
      <c r="AI862">
        <v>526</v>
      </c>
      <c r="AJ862">
        <v>79</v>
      </c>
      <c r="AK862">
        <v>54</v>
      </c>
      <c r="AL862">
        <v>1.1200000000000001</v>
      </c>
    </row>
    <row r="863" spans="1:38" x14ac:dyDescent="0.3">
      <c r="A863" t="s">
        <v>1373</v>
      </c>
      <c r="B863">
        <v>25111</v>
      </c>
      <c r="C863">
        <v>2</v>
      </c>
      <c r="D863" t="s">
        <v>1410</v>
      </c>
      <c r="E863" t="s">
        <v>1411</v>
      </c>
      <c r="F863">
        <v>48</v>
      </c>
      <c r="G863">
        <v>32.619999999999997</v>
      </c>
      <c r="H863">
        <v>107.85</v>
      </c>
      <c r="I863">
        <v>25.67</v>
      </c>
      <c r="J863">
        <v>84.88</v>
      </c>
      <c r="K863">
        <v>8</v>
      </c>
      <c r="T863">
        <v>3</v>
      </c>
      <c r="U863">
        <v>2</v>
      </c>
      <c r="V863" t="s">
        <v>83</v>
      </c>
      <c r="W863" t="s">
        <v>495</v>
      </c>
      <c r="X863">
        <v>10</v>
      </c>
      <c r="Y863">
        <v>10</v>
      </c>
      <c r="Z863" t="s">
        <v>1412</v>
      </c>
      <c r="AA863" t="s">
        <v>1413</v>
      </c>
      <c r="AB863" t="s">
        <v>77</v>
      </c>
      <c r="AC863" t="s">
        <v>78</v>
      </c>
      <c r="AD863" t="s">
        <v>1379</v>
      </c>
      <c r="AG863" t="s">
        <v>1414</v>
      </c>
      <c r="AH863">
        <v>0</v>
      </c>
      <c r="AI863">
        <v>526</v>
      </c>
      <c r="AJ863">
        <v>79</v>
      </c>
      <c r="AK863">
        <v>54</v>
      </c>
      <c r="AL863">
        <v>1.1200000000000001</v>
      </c>
    </row>
    <row r="864" spans="1:38" x14ac:dyDescent="0.3">
      <c r="A864" t="s">
        <v>1373</v>
      </c>
      <c r="B864">
        <v>25111</v>
      </c>
      <c r="C864">
        <v>3</v>
      </c>
      <c r="D864" t="s">
        <v>1410</v>
      </c>
      <c r="E864" t="s">
        <v>1411</v>
      </c>
      <c r="F864">
        <v>48</v>
      </c>
      <c r="G864">
        <v>32.65</v>
      </c>
      <c r="H864">
        <v>107.95</v>
      </c>
      <c r="I864">
        <v>25.7</v>
      </c>
      <c r="J864">
        <v>84.96</v>
      </c>
      <c r="K864">
        <v>8</v>
      </c>
      <c r="T864">
        <v>3</v>
      </c>
      <c r="U864">
        <v>2</v>
      </c>
      <c r="V864" t="s">
        <v>74</v>
      </c>
      <c r="W864" t="s">
        <v>1415</v>
      </c>
      <c r="X864">
        <v>10</v>
      </c>
      <c r="Y864">
        <v>10</v>
      </c>
      <c r="Z864" t="s">
        <v>1412</v>
      </c>
      <c r="AA864" t="s">
        <v>1413</v>
      </c>
      <c r="AB864" t="s">
        <v>77</v>
      </c>
      <c r="AC864" t="s">
        <v>78</v>
      </c>
      <c r="AD864" t="s">
        <v>1379</v>
      </c>
      <c r="AG864" t="s">
        <v>1414</v>
      </c>
      <c r="AH864">
        <v>0</v>
      </c>
      <c r="AI864">
        <v>526</v>
      </c>
      <c r="AJ864">
        <v>79</v>
      </c>
      <c r="AK864">
        <v>54</v>
      </c>
      <c r="AL864">
        <v>1.1200000000000001</v>
      </c>
    </row>
    <row r="865" spans="1:38" x14ac:dyDescent="0.3">
      <c r="A865" t="s">
        <v>1373</v>
      </c>
      <c r="B865">
        <v>25111</v>
      </c>
      <c r="C865">
        <v>4</v>
      </c>
      <c r="D865" t="s">
        <v>1410</v>
      </c>
      <c r="E865" t="s">
        <v>1411</v>
      </c>
      <c r="F865">
        <v>48</v>
      </c>
      <c r="G865">
        <v>32.380000000000003</v>
      </c>
      <c r="H865">
        <v>107.05</v>
      </c>
      <c r="I865">
        <v>25.48</v>
      </c>
      <c r="J865">
        <v>84.25</v>
      </c>
      <c r="K865">
        <v>8</v>
      </c>
      <c r="T865">
        <v>3</v>
      </c>
      <c r="U865">
        <v>2</v>
      </c>
      <c r="V865" t="s">
        <v>83</v>
      </c>
      <c r="W865" t="s">
        <v>1415</v>
      </c>
      <c r="X865">
        <v>10</v>
      </c>
      <c r="Y865">
        <v>10</v>
      </c>
      <c r="Z865" t="s">
        <v>1412</v>
      </c>
      <c r="AA865" t="s">
        <v>1413</v>
      </c>
      <c r="AB865" t="s">
        <v>77</v>
      </c>
      <c r="AC865" t="s">
        <v>78</v>
      </c>
      <c r="AD865" t="s">
        <v>1379</v>
      </c>
      <c r="AG865" t="s">
        <v>1414</v>
      </c>
      <c r="AH865">
        <v>0</v>
      </c>
      <c r="AI865">
        <v>526</v>
      </c>
      <c r="AJ865">
        <v>79</v>
      </c>
      <c r="AK865">
        <v>54</v>
      </c>
      <c r="AL865">
        <v>1.1200000000000001</v>
      </c>
    </row>
    <row r="866" spans="1:38" x14ac:dyDescent="0.3">
      <c r="A866" t="s">
        <v>1373</v>
      </c>
      <c r="B866">
        <v>25111</v>
      </c>
      <c r="C866">
        <v>5</v>
      </c>
      <c r="D866" t="s">
        <v>1410</v>
      </c>
      <c r="E866" t="s">
        <v>1411</v>
      </c>
      <c r="F866">
        <v>48</v>
      </c>
      <c r="G866">
        <v>32.4</v>
      </c>
      <c r="H866">
        <v>107.14</v>
      </c>
      <c r="I866">
        <v>25.5</v>
      </c>
      <c r="J866">
        <v>84.32</v>
      </c>
      <c r="K866">
        <v>8</v>
      </c>
      <c r="T866">
        <v>3</v>
      </c>
      <c r="U866">
        <v>2</v>
      </c>
      <c r="V866" t="s">
        <v>83</v>
      </c>
      <c r="W866" t="s">
        <v>1416</v>
      </c>
      <c r="X866">
        <v>10</v>
      </c>
      <c r="Y866">
        <v>10</v>
      </c>
      <c r="Z866" t="s">
        <v>1412</v>
      </c>
      <c r="AA866" t="s">
        <v>1413</v>
      </c>
      <c r="AB866" t="s">
        <v>77</v>
      </c>
      <c r="AC866" t="s">
        <v>78</v>
      </c>
      <c r="AD866" t="s">
        <v>1379</v>
      </c>
      <c r="AG866" t="s">
        <v>1414</v>
      </c>
      <c r="AH866">
        <v>0</v>
      </c>
      <c r="AI866">
        <v>526</v>
      </c>
      <c r="AJ866">
        <v>79</v>
      </c>
      <c r="AK866">
        <v>54</v>
      </c>
      <c r="AL866">
        <v>1.1200000000000001</v>
      </c>
    </row>
    <row r="867" spans="1:38" x14ac:dyDescent="0.3">
      <c r="A867" t="s">
        <v>1373</v>
      </c>
      <c r="B867">
        <v>25111</v>
      </c>
      <c r="C867">
        <v>6</v>
      </c>
      <c r="D867" t="s">
        <v>1410</v>
      </c>
      <c r="E867" t="s">
        <v>1411</v>
      </c>
      <c r="F867">
        <v>48</v>
      </c>
      <c r="G867">
        <v>32.450000000000003</v>
      </c>
      <c r="H867">
        <v>107.29</v>
      </c>
      <c r="I867">
        <v>25.54</v>
      </c>
      <c r="J867">
        <v>84.44</v>
      </c>
      <c r="K867">
        <v>8</v>
      </c>
      <c r="T867">
        <v>3</v>
      </c>
      <c r="U867">
        <v>2</v>
      </c>
      <c r="V867" t="s">
        <v>83</v>
      </c>
      <c r="W867" t="s">
        <v>1417</v>
      </c>
      <c r="X867">
        <v>10</v>
      </c>
      <c r="Y867">
        <v>10</v>
      </c>
      <c r="Z867" t="s">
        <v>1412</v>
      </c>
      <c r="AA867" t="s">
        <v>1413</v>
      </c>
      <c r="AB867" t="s">
        <v>77</v>
      </c>
      <c r="AC867" t="s">
        <v>78</v>
      </c>
      <c r="AD867" t="s">
        <v>1379</v>
      </c>
      <c r="AG867" t="s">
        <v>1414</v>
      </c>
      <c r="AH867">
        <v>0</v>
      </c>
      <c r="AI867">
        <v>526</v>
      </c>
      <c r="AJ867">
        <v>79</v>
      </c>
      <c r="AK867">
        <v>54</v>
      </c>
      <c r="AL867">
        <v>1.1200000000000001</v>
      </c>
    </row>
    <row r="868" spans="1:38" x14ac:dyDescent="0.3">
      <c r="A868" t="s">
        <v>1373</v>
      </c>
      <c r="B868">
        <v>122648</v>
      </c>
      <c r="C868">
        <v>1</v>
      </c>
      <c r="D868" t="s">
        <v>1418</v>
      </c>
      <c r="E868" t="s">
        <v>478</v>
      </c>
      <c r="F868">
        <v>712</v>
      </c>
      <c r="G868">
        <v>29.46</v>
      </c>
      <c r="H868">
        <v>97.39</v>
      </c>
      <c r="I868">
        <v>22.32</v>
      </c>
      <c r="J868">
        <v>73.8</v>
      </c>
      <c r="K868">
        <v>144</v>
      </c>
      <c r="T868">
        <v>3</v>
      </c>
      <c r="U868">
        <v>2</v>
      </c>
      <c r="V868" t="s">
        <v>83</v>
      </c>
      <c r="W868">
        <v>97</v>
      </c>
      <c r="X868">
        <v>25</v>
      </c>
      <c r="Y868">
        <v>22</v>
      </c>
      <c r="Z868" t="s">
        <v>1419</v>
      </c>
      <c r="AA868" t="s">
        <v>1420</v>
      </c>
      <c r="AB868" t="s">
        <v>77</v>
      </c>
      <c r="AC868" t="s">
        <v>78</v>
      </c>
      <c r="AD868" t="s">
        <v>1379</v>
      </c>
      <c r="AG868" t="s">
        <v>1421</v>
      </c>
      <c r="AH868">
        <v>0</v>
      </c>
      <c r="AI868">
        <v>179</v>
      </c>
      <c r="AJ868">
        <v>13</v>
      </c>
      <c r="AK868">
        <v>1100</v>
      </c>
      <c r="AL868">
        <v>1.54</v>
      </c>
    </row>
    <row r="869" spans="1:38" x14ac:dyDescent="0.3">
      <c r="A869" t="s">
        <v>1373</v>
      </c>
      <c r="B869">
        <v>122648</v>
      </c>
      <c r="C869">
        <v>2</v>
      </c>
      <c r="D869" t="s">
        <v>1418</v>
      </c>
      <c r="E869" t="s">
        <v>478</v>
      </c>
      <c r="F869">
        <v>712</v>
      </c>
      <c r="G869">
        <v>33.75</v>
      </c>
      <c r="H869">
        <v>111.58</v>
      </c>
      <c r="I869">
        <v>25.7</v>
      </c>
      <c r="J869">
        <v>84.99</v>
      </c>
      <c r="K869">
        <v>568</v>
      </c>
      <c r="T869">
        <v>4</v>
      </c>
      <c r="U869">
        <v>2</v>
      </c>
      <c r="V869" t="s">
        <v>83</v>
      </c>
      <c r="W869">
        <v>111</v>
      </c>
      <c r="X869">
        <v>25</v>
      </c>
      <c r="Y869">
        <v>22</v>
      </c>
      <c r="Z869" t="s">
        <v>1419</v>
      </c>
      <c r="AA869" t="s">
        <v>1420</v>
      </c>
      <c r="AB869" t="s">
        <v>77</v>
      </c>
      <c r="AC869" t="s">
        <v>78</v>
      </c>
      <c r="AD869" t="s">
        <v>1379</v>
      </c>
      <c r="AG869" t="s">
        <v>1421</v>
      </c>
      <c r="AH869">
        <v>0</v>
      </c>
      <c r="AI869">
        <v>179</v>
      </c>
      <c r="AJ869">
        <v>13</v>
      </c>
      <c r="AK869">
        <v>1100</v>
      </c>
      <c r="AL869">
        <v>1.54</v>
      </c>
    </row>
    <row r="870" spans="1:38" x14ac:dyDescent="0.3">
      <c r="A870" t="s">
        <v>1373</v>
      </c>
      <c r="B870">
        <v>14450</v>
      </c>
      <c r="C870">
        <v>1</v>
      </c>
      <c r="D870" t="s">
        <v>1422</v>
      </c>
      <c r="E870" t="s">
        <v>1423</v>
      </c>
      <c r="F870">
        <v>66</v>
      </c>
      <c r="G870">
        <v>28.1</v>
      </c>
      <c r="H870">
        <v>92.92</v>
      </c>
      <c r="I870">
        <v>21.25</v>
      </c>
      <c r="J870">
        <v>70.27</v>
      </c>
      <c r="K870">
        <v>5</v>
      </c>
      <c r="T870">
        <v>3</v>
      </c>
      <c r="U870">
        <v>2</v>
      </c>
      <c r="V870" t="s">
        <v>83</v>
      </c>
      <c r="W870">
        <v>92</v>
      </c>
      <c r="X870">
        <v>15</v>
      </c>
      <c r="Y870">
        <v>11</v>
      </c>
      <c r="Z870" t="s">
        <v>1424</v>
      </c>
      <c r="AA870" t="s">
        <v>1425</v>
      </c>
      <c r="AB870" t="s">
        <v>77</v>
      </c>
      <c r="AC870" t="s">
        <v>78</v>
      </c>
      <c r="AD870" t="s">
        <v>1379</v>
      </c>
      <c r="AG870" t="s">
        <v>1426</v>
      </c>
      <c r="AH870">
        <v>0</v>
      </c>
      <c r="AI870">
        <v>649</v>
      </c>
      <c r="AJ870">
        <v>76</v>
      </c>
      <c r="AK870">
        <v>102</v>
      </c>
      <c r="AL870">
        <v>1.55</v>
      </c>
    </row>
    <row r="871" spans="1:38" x14ac:dyDescent="0.3">
      <c r="A871" t="s">
        <v>1373</v>
      </c>
      <c r="B871">
        <v>14450</v>
      </c>
      <c r="C871">
        <v>2</v>
      </c>
      <c r="D871" t="s">
        <v>1422</v>
      </c>
      <c r="E871" t="s">
        <v>1423</v>
      </c>
      <c r="F871">
        <v>66</v>
      </c>
      <c r="G871">
        <v>33.590000000000003</v>
      </c>
      <c r="H871">
        <v>111.06</v>
      </c>
      <c r="I871">
        <v>25.69</v>
      </c>
      <c r="J871">
        <v>84.94</v>
      </c>
      <c r="K871">
        <v>26</v>
      </c>
      <c r="T871">
        <v>3</v>
      </c>
      <c r="U871">
        <v>2</v>
      </c>
      <c r="V871" t="s">
        <v>83</v>
      </c>
      <c r="W871" t="s">
        <v>139</v>
      </c>
      <c r="X871">
        <v>15</v>
      </c>
      <c r="Y871">
        <v>11</v>
      </c>
      <c r="Z871" t="s">
        <v>1424</v>
      </c>
      <c r="AA871" t="s">
        <v>1425</v>
      </c>
      <c r="AB871" t="s">
        <v>77</v>
      </c>
      <c r="AC871" t="s">
        <v>78</v>
      </c>
      <c r="AD871" t="s">
        <v>1379</v>
      </c>
      <c r="AG871" t="s">
        <v>1426</v>
      </c>
      <c r="AH871">
        <v>0</v>
      </c>
      <c r="AI871">
        <v>649</v>
      </c>
      <c r="AJ871">
        <v>76</v>
      </c>
      <c r="AK871">
        <v>102</v>
      </c>
      <c r="AL871">
        <v>1.55</v>
      </c>
    </row>
    <row r="872" spans="1:38" x14ac:dyDescent="0.3">
      <c r="A872" t="s">
        <v>1373</v>
      </c>
      <c r="B872">
        <v>14450</v>
      </c>
      <c r="C872">
        <v>3</v>
      </c>
      <c r="D872" t="s">
        <v>1422</v>
      </c>
      <c r="E872" t="s">
        <v>1423</v>
      </c>
      <c r="F872">
        <v>66</v>
      </c>
      <c r="G872">
        <v>33.880000000000003</v>
      </c>
      <c r="H872">
        <v>112</v>
      </c>
      <c r="I872">
        <v>25.7</v>
      </c>
      <c r="J872">
        <v>84.99</v>
      </c>
      <c r="K872">
        <v>35</v>
      </c>
      <c r="T872">
        <v>3</v>
      </c>
      <c r="U872">
        <v>2</v>
      </c>
      <c r="V872" t="s">
        <v>83</v>
      </c>
      <c r="W872" t="s">
        <v>320</v>
      </c>
      <c r="X872">
        <v>15</v>
      </c>
      <c r="Y872">
        <v>11</v>
      </c>
      <c r="Z872" t="s">
        <v>1424</v>
      </c>
      <c r="AA872" t="s">
        <v>1425</v>
      </c>
      <c r="AB872" t="s">
        <v>77</v>
      </c>
      <c r="AC872" t="s">
        <v>78</v>
      </c>
      <c r="AD872" t="s">
        <v>1379</v>
      </c>
      <c r="AG872" t="s">
        <v>1426</v>
      </c>
      <c r="AH872">
        <v>0</v>
      </c>
      <c r="AI872">
        <v>649</v>
      </c>
      <c r="AJ872">
        <v>76</v>
      </c>
      <c r="AK872">
        <v>102</v>
      </c>
      <c r="AL872">
        <v>1.55</v>
      </c>
    </row>
    <row r="873" spans="1:38" x14ac:dyDescent="0.3">
      <c r="A873" t="s">
        <v>1373</v>
      </c>
      <c r="B873">
        <v>121989</v>
      </c>
      <c r="C873">
        <v>1</v>
      </c>
      <c r="D873" t="s">
        <v>1427</v>
      </c>
      <c r="E873" t="s">
        <v>1428</v>
      </c>
      <c r="F873">
        <v>489</v>
      </c>
      <c r="G873">
        <v>29.68</v>
      </c>
      <c r="H873">
        <v>98.12</v>
      </c>
      <c r="I873">
        <v>22.72</v>
      </c>
      <c r="J873">
        <v>75.11</v>
      </c>
      <c r="K873">
        <v>148</v>
      </c>
      <c r="T873">
        <v>3</v>
      </c>
      <c r="U873">
        <v>2</v>
      </c>
      <c r="V873" t="s">
        <v>83</v>
      </c>
      <c r="W873">
        <v>98</v>
      </c>
      <c r="X873">
        <v>25</v>
      </c>
      <c r="Y873">
        <v>24</v>
      </c>
      <c r="Z873" t="s">
        <v>1429</v>
      </c>
      <c r="AA873" t="s">
        <v>1430</v>
      </c>
      <c r="AB873" t="s">
        <v>77</v>
      </c>
      <c r="AC873" t="s">
        <v>78</v>
      </c>
      <c r="AD873" t="s">
        <v>1379</v>
      </c>
      <c r="AG873" t="s">
        <v>1431</v>
      </c>
      <c r="AH873">
        <v>0</v>
      </c>
      <c r="AI873">
        <v>180</v>
      </c>
      <c r="AJ873">
        <v>15</v>
      </c>
      <c r="AK873">
        <v>730</v>
      </c>
      <c r="AL873">
        <v>1.49</v>
      </c>
    </row>
    <row r="874" spans="1:38" x14ac:dyDescent="0.3">
      <c r="A874" t="s">
        <v>1373</v>
      </c>
      <c r="B874">
        <v>121989</v>
      </c>
      <c r="C874">
        <v>2</v>
      </c>
      <c r="D874" t="s">
        <v>1427</v>
      </c>
      <c r="E874" t="s">
        <v>1428</v>
      </c>
      <c r="F874">
        <v>489</v>
      </c>
      <c r="G874">
        <v>33.43</v>
      </c>
      <c r="H874">
        <v>110.54</v>
      </c>
      <c r="I874">
        <v>25.68</v>
      </c>
      <c r="J874">
        <v>84.92</v>
      </c>
      <c r="K874">
        <v>341</v>
      </c>
      <c r="T874">
        <v>3</v>
      </c>
      <c r="U874">
        <v>2</v>
      </c>
      <c r="V874" t="s">
        <v>83</v>
      </c>
      <c r="W874">
        <v>110</v>
      </c>
      <c r="X874">
        <v>25</v>
      </c>
      <c r="Y874">
        <v>24</v>
      </c>
      <c r="Z874" t="s">
        <v>1429</v>
      </c>
      <c r="AA874" t="s">
        <v>1430</v>
      </c>
      <c r="AB874" t="s">
        <v>77</v>
      </c>
      <c r="AC874" t="s">
        <v>78</v>
      </c>
      <c r="AD874" t="s">
        <v>1379</v>
      </c>
      <c r="AG874" t="s">
        <v>1431</v>
      </c>
      <c r="AH874">
        <v>0</v>
      </c>
      <c r="AI874">
        <v>180</v>
      </c>
      <c r="AJ874">
        <v>15</v>
      </c>
      <c r="AK874">
        <v>730</v>
      </c>
      <c r="AL874">
        <v>1.49</v>
      </c>
    </row>
    <row r="875" spans="1:38" x14ac:dyDescent="0.3">
      <c r="A875" t="s">
        <v>1373</v>
      </c>
      <c r="B875">
        <v>4012</v>
      </c>
      <c r="C875">
        <v>1</v>
      </c>
      <c r="D875" t="s">
        <v>1432</v>
      </c>
      <c r="E875" t="s">
        <v>250</v>
      </c>
      <c r="F875">
        <v>958</v>
      </c>
      <c r="G875">
        <v>23.71</v>
      </c>
      <c r="H875">
        <v>78.39</v>
      </c>
      <c r="I875">
        <v>18.12</v>
      </c>
      <c r="J875">
        <v>59.91</v>
      </c>
      <c r="K875">
        <v>120</v>
      </c>
      <c r="T875">
        <v>3</v>
      </c>
      <c r="U875">
        <v>2</v>
      </c>
      <c r="V875" t="s">
        <v>83</v>
      </c>
      <c r="W875" t="s">
        <v>507</v>
      </c>
      <c r="X875">
        <v>20</v>
      </c>
      <c r="Y875">
        <v>18</v>
      </c>
      <c r="Z875" t="s">
        <v>1433</v>
      </c>
      <c r="AA875" t="s">
        <v>1434</v>
      </c>
      <c r="AB875" t="s">
        <v>77</v>
      </c>
      <c r="AC875" t="s">
        <v>78</v>
      </c>
      <c r="AD875" t="s">
        <v>1379</v>
      </c>
      <c r="AG875" t="s">
        <v>1435</v>
      </c>
      <c r="AH875">
        <v>0</v>
      </c>
      <c r="AI875">
        <v>233</v>
      </c>
      <c r="AJ875">
        <v>17</v>
      </c>
      <c r="AK875">
        <v>1007</v>
      </c>
      <c r="AL875">
        <v>1.05</v>
      </c>
    </row>
    <row r="876" spans="1:38" x14ac:dyDescent="0.3">
      <c r="A876" t="s">
        <v>1373</v>
      </c>
      <c r="B876">
        <v>4012</v>
      </c>
      <c r="C876">
        <v>2</v>
      </c>
      <c r="D876" t="s">
        <v>1432</v>
      </c>
      <c r="E876" t="s">
        <v>250</v>
      </c>
      <c r="F876">
        <v>958</v>
      </c>
      <c r="G876">
        <v>23.71</v>
      </c>
      <c r="H876">
        <v>78.400000000000006</v>
      </c>
      <c r="I876">
        <v>18.14</v>
      </c>
      <c r="J876">
        <v>59.99</v>
      </c>
      <c r="K876">
        <v>118</v>
      </c>
      <c r="T876">
        <v>2</v>
      </c>
      <c r="U876">
        <v>1</v>
      </c>
      <c r="V876" t="s">
        <v>83</v>
      </c>
      <c r="W876" t="s">
        <v>1043</v>
      </c>
      <c r="X876">
        <v>20</v>
      </c>
      <c r="Y876">
        <v>18</v>
      </c>
      <c r="Z876" t="s">
        <v>1433</v>
      </c>
      <c r="AA876" t="s">
        <v>1434</v>
      </c>
      <c r="AB876" t="s">
        <v>77</v>
      </c>
      <c r="AC876" t="s">
        <v>78</v>
      </c>
      <c r="AD876" t="s">
        <v>1379</v>
      </c>
      <c r="AG876" t="s">
        <v>1435</v>
      </c>
      <c r="AH876">
        <v>0</v>
      </c>
      <c r="AI876">
        <v>233</v>
      </c>
      <c r="AJ876">
        <v>17</v>
      </c>
      <c r="AK876">
        <v>1007</v>
      </c>
      <c r="AL876">
        <v>1.05</v>
      </c>
    </row>
    <row r="877" spans="1:38" x14ac:dyDescent="0.3">
      <c r="A877" t="s">
        <v>1373</v>
      </c>
      <c r="B877">
        <v>4012</v>
      </c>
      <c r="C877">
        <v>3</v>
      </c>
      <c r="D877" t="s">
        <v>1432</v>
      </c>
      <c r="E877" t="s">
        <v>250</v>
      </c>
      <c r="F877">
        <v>958</v>
      </c>
      <c r="G877">
        <v>24.62</v>
      </c>
      <c r="H877">
        <v>81.41</v>
      </c>
      <c r="I877">
        <v>18.100000000000001</v>
      </c>
      <c r="J877">
        <v>59.85</v>
      </c>
      <c r="K877">
        <v>120</v>
      </c>
      <c r="T877">
        <v>3</v>
      </c>
      <c r="U877">
        <v>2</v>
      </c>
      <c r="V877" t="s">
        <v>83</v>
      </c>
      <c r="W877" t="s">
        <v>723</v>
      </c>
      <c r="X877">
        <v>20</v>
      </c>
      <c r="Y877">
        <v>18</v>
      </c>
      <c r="Z877" t="s">
        <v>1433</v>
      </c>
      <c r="AA877" t="s">
        <v>1434</v>
      </c>
      <c r="AB877" t="s">
        <v>77</v>
      </c>
      <c r="AC877" t="s">
        <v>78</v>
      </c>
      <c r="AD877" t="s">
        <v>1379</v>
      </c>
      <c r="AG877" t="s">
        <v>1435</v>
      </c>
      <c r="AH877">
        <v>0</v>
      </c>
      <c r="AI877">
        <v>233</v>
      </c>
      <c r="AJ877">
        <v>17</v>
      </c>
      <c r="AK877">
        <v>1007</v>
      </c>
      <c r="AL877">
        <v>1.05</v>
      </c>
    </row>
    <row r="878" spans="1:38" x14ac:dyDescent="0.3">
      <c r="A878" t="s">
        <v>1373</v>
      </c>
      <c r="B878">
        <v>4012</v>
      </c>
      <c r="C878">
        <v>4</v>
      </c>
      <c r="D878" t="s">
        <v>1432</v>
      </c>
      <c r="E878" t="s">
        <v>250</v>
      </c>
      <c r="F878">
        <v>958</v>
      </c>
      <c r="G878">
        <v>24.99</v>
      </c>
      <c r="H878">
        <v>82.64</v>
      </c>
      <c r="I878">
        <v>18.13</v>
      </c>
      <c r="J878">
        <v>59.96</v>
      </c>
      <c r="K878">
        <v>120</v>
      </c>
      <c r="T878">
        <v>2</v>
      </c>
      <c r="U878">
        <v>2</v>
      </c>
      <c r="V878" t="s">
        <v>83</v>
      </c>
      <c r="W878" t="s">
        <v>1436</v>
      </c>
      <c r="X878">
        <v>20</v>
      </c>
      <c r="Y878">
        <v>18</v>
      </c>
      <c r="Z878" t="s">
        <v>1433</v>
      </c>
      <c r="AA878" t="s">
        <v>1434</v>
      </c>
      <c r="AB878" t="s">
        <v>77</v>
      </c>
      <c r="AC878" t="s">
        <v>78</v>
      </c>
      <c r="AD878" t="s">
        <v>1379</v>
      </c>
      <c r="AG878" t="s">
        <v>1435</v>
      </c>
      <c r="AH878">
        <v>0</v>
      </c>
      <c r="AI878">
        <v>233</v>
      </c>
      <c r="AJ878">
        <v>17</v>
      </c>
      <c r="AK878">
        <v>1007</v>
      </c>
      <c r="AL878">
        <v>1.05</v>
      </c>
    </row>
    <row r="879" spans="1:38" x14ac:dyDescent="0.3">
      <c r="A879" t="s">
        <v>1373</v>
      </c>
      <c r="B879">
        <v>4012</v>
      </c>
      <c r="C879">
        <v>5</v>
      </c>
      <c r="D879" t="s">
        <v>1432</v>
      </c>
      <c r="E879" t="s">
        <v>250</v>
      </c>
      <c r="F879">
        <v>958</v>
      </c>
      <c r="G879">
        <v>28.58</v>
      </c>
      <c r="H879">
        <v>94.48</v>
      </c>
      <c r="I879">
        <v>22.7</v>
      </c>
      <c r="J879">
        <v>75.06</v>
      </c>
      <c r="K879">
        <v>40</v>
      </c>
      <c r="T879">
        <v>3</v>
      </c>
      <c r="U879">
        <v>2</v>
      </c>
      <c r="V879" t="s">
        <v>83</v>
      </c>
      <c r="W879">
        <v>94</v>
      </c>
      <c r="X879">
        <v>20</v>
      </c>
      <c r="Y879">
        <v>18</v>
      </c>
      <c r="Z879" t="s">
        <v>1433</v>
      </c>
      <c r="AA879" t="s">
        <v>1434</v>
      </c>
      <c r="AB879" t="s">
        <v>77</v>
      </c>
      <c r="AC879" t="s">
        <v>78</v>
      </c>
      <c r="AD879" t="s">
        <v>1379</v>
      </c>
      <c r="AG879" t="s">
        <v>1435</v>
      </c>
      <c r="AH879">
        <v>0</v>
      </c>
      <c r="AI879">
        <v>233</v>
      </c>
      <c r="AJ879">
        <v>17</v>
      </c>
      <c r="AK879">
        <v>1007</v>
      </c>
      <c r="AL879">
        <v>1.05</v>
      </c>
    </row>
    <row r="880" spans="1:38" x14ac:dyDescent="0.3">
      <c r="A880" t="s">
        <v>1373</v>
      </c>
      <c r="B880">
        <v>4012</v>
      </c>
      <c r="C880">
        <v>6</v>
      </c>
      <c r="D880" t="s">
        <v>1432</v>
      </c>
      <c r="E880" t="s">
        <v>250</v>
      </c>
      <c r="F880">
        <v>958</v>
      </c>
      <c r="G880">
        <v>29.92</v>
      </c>
      <c r="H880">
        <v>98.92</v>
      </c>
      <c r="I880">
        <v>22.82</v>
      </c>
      <c r="J880">
        <v>75.44</v>
      </c>
      <c r="K880">
        <v>40</v>
      </c>
      <c r="T880">
        <v>3</v>
      </c>
      <c r="U880">
        <v>2</v>
      </c>
      <c r="V880" t="s">
        <v>83</v>
      </c>
      <c r="W880">
        <v>98</v>
      </c>
      <c r="X880">
        <v>20</v>
      </c>
      <c r="Y880">
        <v>18</v>
      </c>
      <c r="Z880" t="s">
        <v>1433</v>
      </c>
      <c r="AA880" t="s">
        <v>1434</v>
      </c>
      <c r="AB880" t="s">
        <v>77</v>
      </c>
      <c r="AC880" t="s">
        <v>78</v>
      </c>
      <c r="AD880" t="s">
        <v>1379</v>
      </c>
      <c r="AG880" t="s">
        <v>1435</v>
      </c>
      <c r="AH880">
        <v>0</v>
      </c>
      <c r="AI880">
        <v>233</v>
      </c>
      <c r="AJ880">
        <v>17</v>
      </c>
      <c r="AK880">
        <v>1007</v>
      </c>
      <c r="AL880">
        <v>1.05</v>
      </c>
    </row>
    <row r="881" spans="1:38" x14ac:dyDescent="0.3">
      <c r="A881" t="s">
        <v>1373</v>
      </c>
      <c r="B881">
        <v>4012</v>
      </c>
      <c r="C881">
        <v>7</v>
      </c>
      <c r="D881" t="s">
        <v>1432</v>
      </c>
      <c r="E881" t="s">
        <v>250</v>
      </c>
      <c r="F881">
        <v>958</v>
      </c>
      <c r="G881">
        <v>32.29</v>
      </c>
      <c r="H881">
        <v>106.77</v>
      </c>
      <c r="I881">
        <v>25.7</v>
      </c>
      <c r="J881">
        <v>84.97</v>
      </c>
      <c r="K881">
        <v>40</v>
      </c>
      <c r="T881">
        <v>3</v>
      </c>
      <c r="U881">
        <v>2</v>
      </c>
      <c r="V881" t="s">
        <v>83</v>
      </c>
      <c r="W881" t="s">
        <v>1437</v>
      </c>
      <c r="X881">
        <v>20</v>
      </c>
      <c r="Y881">
        <v>18</v>
      </c>
      <c r="Z881" t="s">
        <v>1433</v>
      </c>
      <c r="AA881" t="s">
        <v>1434</v>
      </c>
      <c r="AB881" t="s">
        <v>77</v>
      </c>
      <c r="AC881" t="s">
        <v>78</v>
      </c>
      <c r="AD881" t="s">
        <v>1379</v>
      </c>
      <c r="AG881" t="s">
        <v>1435</v>
      </c>
      <c r="AH881">
        <v>0</v>
      </c>
      <c r="AI881">
        <v>233</v>
      </c>
      <c r="AJ881">
        <v>17</v>
      </c>
      <c r="AK881">
        <v>1007</v>
      </c>
      <c r="AL881">
        <v>1.05</v>
      </c>
    </row>
    <row r="882" spans="1:38" x14ac:dyDescent="0.3">
      <c r="A882" t="s">
        <v>1373</v>
      </c>
      <c r="B882">
        <v>4012</v>
      </c>
      <c r="C882">
        <v>8</v>
      </c>
      <c r="D882" t="s">
        <v>1432</v>
      </c>
      <c r="E882" t="s">
        <v>250</v>
      </c>
      <c r="F882">
        <v>958</v>
      </c>
      <c r="G882">
        <v>32.409999999999997</v>
      </c>
      <c r="H882">
        <v>107.15</v>
      </c>
      <c r="I882">
        <v>25.61</v>
      </c>
      <c r="J882">
        <v>84.68</v>
      </c>
      <c r="K882">
        <v>80</v>
      </c>
      <c r="T882">
        <v>3</v>
      </c>
      <c r="U882">
        <v>2</v>
      </c>
      <c r="V882" t="s">
        <v>83</v>
      </c>
      <c r="W882" t="s">
        <v>495</v>
      </c>
      <c r="X882">
        <v>20</v>
      </c>
      <c r="Y882">
        <v>18</v>
      </c>
      <c r="Z882" t="s">
        <v>1433</v>
      </c>
      <c r="AA882" t="s">
        <v>1434</v>
      </c>
      <c r="AB882" t="s">
        <v>77</v>
      </c>
      <c r="AC882" t="s">
        <v>78</v>
      </c>
      <c r="AD882" t="s">
        <v>1379</v>
      </c>
      <c r="AG882" t="s">
        <v>1435</v>
      </c>
      <c r="AH882">
        <v>0</v>
      </c>
      <c r="AI882">
        <v>233</v>
      </c>
      <c r="AJ882">
        <v>17</v>
      </c>
      <c r="AK882">
        <v>1007</v>
      </c>
      <c r="AL882">
        <v>1.05</v>
      </c>
    </row>
    <row r="883" spans="1:38" x14ac:dyDescent="0.3">
      <c r="A883" t="s">
        <v>1373</v>
      </c>
      <c r="B883">
        <v>4012</v>
      </c>
      <c r="C883">
        <v>9</v>
      </c>
      <c r="D883" t="s">
        <v>1432</v>
      </c>
      <c r="E883" t="s">
        <v>250</v>
      </c>
      <c r="F883">
        <v>958</v>
      </c>
      <c r="G883">
        <v>32.49</v>
      </c>
      <c r="H883">
        <v>107.43</v>
      </c>
      <c r="I883">
        <v>25.68</v>
      </c>
      <c r="J883">
        <v>84.92</v>
      </c>
      <c r="K883">
        <v>40</v>
      </c>
      <c r="T883">
        <v>3</v>
      </c>
      <c r="U883">
        <v>2</v>
      </c>
      <c r="V883" t="s">
        <v>83</v>
      </c>
      <c r="W883" t="s">
        <v>1415</v>
      </c>
      <c r="X883">
        <v>20</v>
      </c>
      <c r="Y883">
        <v>18</v>
      </c>
      <c r="Z883" t="s">
        <v>1433</v>
      </c>
      <c r="AA883" t="s">
        <v>1434</v>
      </c>
      <c r="AB883" t="s">
        <v>77</v>
      </c>
      <c r="AC883" t="s">
        <v>78</v>
      </c>
      <c r="AD883" t="s">
        <v>1379</v>
      </c>
      <c r="AG883" t="s">
        <v>1435</v>
      </c>
      <c r="AH883">
        <v>0</v>
      </c>
      <c r="AI883">
        <v>233</v>
      </c>
      <c r="AJ883">
        <v>17</v>
      </c>
      <c r="AK883">
        <v>1007</v>
      </c>
      <c r="AL883">
        <v>1.05</v>
      </c>
    </row>
    <row r="884" spans="1:38" x14ac:dyDescent="0.3">
      <c r="A884" t="s">
        <v>1373</v>
      </c>
      <c r="B884">
        <v>4012</v>
      </c>
      <c r="C884">
        <v>10</v>
      </c>
      <c r="D884" t="s">
        <v>1432</v>
      </c>
      <c r="E884" t="s">
        <v>250</v>
      </c>
      <c r="F884">
        <v>958</v>
      </c>
      <c r="G884">
        <v>32.700000000000003</v>
      </c>
      <c r="H884">
        <v>108.1</v>
      </c>
      <c r="I884">
        <v>25.68</v>
      </c>
      <c r="J884">
        <v>84.91</v>
      </c>
      <c r="K884">
        <v>160</v>
      </c>
      <c r="T884">
        <v>3</v>
      </c>
      <c r="U884">
        <v>2</v>
      </c>
      <c r="V884" t="s">
        <v>83</v>
      </c>
      <c r="W884">
        <v>108</v>
      </c>
      <c r="X884">
        <v>20</v>
      </c>
      <c r="Y884">
        <v>18</v>
      </c>
      <c r="Z884" t="s">
        <v>1433</v>
      </c>
      <c r="AA884" t="s">
        <v>1434</v>
      </c>
      <c r="AB884" t="s">
        <v>77</v>
      </c>
      <c r="AC884" t="s">
        <v>78</v>
      </c>
      <c r="AD884" t="s">
        <v>1379</v>
      </c>
      <c r="AG884" t="s">
        <v>1435</v>
      </c>
      <c r="AH884">
        <v>0</v>
      </c>
      <c r="AI884">
        <v>233</v>
      </c>
      <c r="AJ884">
        <v>17</v>
      </c>
      <c r="AK884">
        <v>1007</v>
      </c>
      <c r="AL884">
        <v>1.05</v>
      </c>
    </row>
    <row r="885" spans="1:38" x14ac:dyDescent="0.3">
      <c r="A885" t="s">
        <v>1373</v>
      </c>
      <c r="B885">
        <v>4012</v>
      </c>
      <c r="C885">
        <v>11</v>
      </c>
      <c r="D885" t="s">
        <v>1432</v>
      </c>
      <c r="E885" t="s">
        <v>250</v>
      </c>
      <c r="F885">
        <v>958</v>
      </c>
      <c r="G885">
        <v>41.24</v>
      </c>
      <c r="H885">
        <v>136.35</v>
      </c>
      <c r="I885">
        <v>34.78</v>
      </c>
      <c r="J885">
        <v>114.99</v>
      </c>
      <c r="K885">
        <v>40</v>
      </c>
      <c r="T885">
        <v>3</v>
      </c>
      <c r="U885">
        <v>2</v>
      </c>
      <c r="V885" t="s">
        <v>83</v>
      </c>
      <c r="W885">
        <v>136</v>
      </c>
      <c r="X885">
        <v>20</v>
      </c>
      <c r="Y885">
        <v>18</v>
      </c>
      <c r="Z885" t="s">
        <v>1433</v>
      </c>
      <c r="AA885" t="s">
        <v>1434</v>
      </c>
      <c r="AB885" t="s">
        <v>77</v>
      </c>
      <c r="AC885" t="s">
        <v>78</v>
      </c>
      <c r="AD885" t="s">
        <v>1379</v>
      </c>
      <c r="AG885" t="s">
        <v>1435</v>
      </c>
      <c r="AH885">
        <v>0</v>
      </c>
      <c r="AI885">
        <v>233</v>
      </c>
      <c r="AJ885">
        <v>17</v>
      </c>
      <c r="AK885">
        <v>1007</v>
      </c>
      <c r="AL885">
        <v>1.05</v>
      </c>
    </row>
    <row r="886" spans="1:38" x14ac:dyDescent="0.3">
      <c r="A886" t="s">
        <v>1373</v>
      </c>
      <c r="B886">
        <v>4012</v>
      </c>
      <c r="C886">
        <v>12</v>
      </c>
      <c r="D886" t="s">
        <v>1432</v>
      </c>
      <c r="E886" t="s">
        <v>250</v>
      </c>
      <c r="F886">
        <v>958</v>
      </c>
      <c r="G886">
        <v>42.55</v>
      </c>
      <c r="H886">
        <v>140.66999999999999</v>
      </c>
      <c r="I886">
        <v>34.65</v>
      </c>
      <c r="J886">
        <v>114.55</v>
      </c>
      <c r="K886">
        <v>40</v>
      </c>
      <c r="T886">
        <v>3</v>
      </c>
      <c r="U886">
        <v>2</v>
      </c>
      <c r="V886" t="s">
        <v>83</v>
      </c>
      <c r="W886">
        <v>140</v>
      </c>
      <c r="X886">
        <v>20</v>
      </c>
      <c r="Y886">
        <v>18</v>
      </c>
      <c r="Z886" t="s">
        <v>1433</v>
      </c>
      <c r="AA886" t="s">
        <v>1434</v>
      </c>
      <c r="AB886" t="s">
        <v>77</v>
      </c>
      <c r="AC886" t="s">
        <v>78</v>
      </c>
      <c r="AD886" t="s">
        <v>1379</v>
      </c>
      <c r="AG886" t="s">
        <v>1435</v>
      </c>
      <c r="AH886">
        <v>0</v>
      </c>
      <c r="AI886">
        <v>233</v>
      </c>
      <c r="AJ886">
        <v>17</v>
      </c>
      <c r="AK886">
        <v>1007</v>
      </c>
      <c r="AL886">
        <v>1.05</v>
      </c>
    </row>
    <row r="887" spans="1:38" x14ac:dyDescent="0.3">
      <c r="A887" t="s">
        <v>1373</v>
      </c>
      <c r="B887">
        <v>120057</v>
      </c>
      <c r="C887">
        <v>1</v>
      </c>
      <c r="D887" t="s">
        <v>1438</v>
      </c>
      <c r="E887" t="s">
        <v>478</v>
      </c>
      <c r="F887">
        <v>928</v>
      </c>
      <c r="G887">
        <v>33.130000000000003</v>
      </c>
      <c r="H887">
        <v>109.54</v>
      </c>
      <c r="I887">
        <v>25.7</v>
      </c>
      <c r="J887">
        <v>84.96</v>
      </c>
      <c r="K887">
        <v>620</v>
      </c>
      <c r="T887">
        <v>4</v>
      </c>
      <c r="U887">
        <v>2</v>
      </c>
      <c r="V887" t="s">
        <v>83</v>
      </c>
      <c r="W887" t="s">
        <v>159</v>
      </c>
      <c r="X887">
        <v>25</v>
      </c>
      <c r="Y887">
        <v>23</v>
      </c>
      <c r="Z887" t="s">
        <v>1439</v>
      </c>
      <c r="AA887" t="s">
        <v>1440</v>
      </c>
      <c r="AB887" t="s">
        <v>77</v>
      </c>
      <c r="AC887" t="s">
        <v>78</v>
      </c>
      <c r="AD887" t="s">
        <v>1379</v>
      </c>
      <c r="AG887" t="s">
        <v>1441</v>
      </c>
      <c r="AH887">
        <v>0</v>
      </c>
      <c r="AI887">
        <v>192</v>
      </c>
      <c r="AJ887">
        <v>13</v>
      </c>
      <c r="AK887">
        <v>1516</v>
      </c>
      <c r="AL887">
        <v>1.63</v>
      </c>
    </row>
    <row r="888" spans="1:38" x14ac:dyDescent="0.3">
      <c r="A888" t="s">
        <v>1373</v>
      </c>
      <c r="B888">
        <v>120057</v>
      </c>
      <c r="C888">
        <v>2</v>
      </c>
      <c r="D888" t="s">
        <v>1438</v>
      </c>
      <c r="E888" t="s">
        <v>478</v>
      </c>
      <c r="F888">
        <v>928</v>
      </c>
      <c r="G888">
        <v>33.22</v>
      </c>
      <c r="H888">
        <v>109.85</v>
      </c>
      <c r="I888">
        <v>25.7</v>
      </c>
      <c r="J888">
        <v>84.96</v>
      </c>
      <c r="K888">
        <v>65</v>
      </c>
      <c r="T888">
        <v>4</v>
      </c>
      <c r="U888">
        <v>2</v>
      </c>
      <c r="V888" t="s">
        <v>83</v>
      </c>
      <c r="W888" t="s">
        <v>242</v>
      </c>
      <c r="X888">
        <v>25</v>
      </c>
      <c r="Y888">
        <v>23</v>
      </c>
      <c r="Z888" t="s">
        <v>1439</v>
      </c>
      <c r="AA888" t="s">
        <v>1440</v>
      </c>
      <c r="AB888" t="s">
        <v>77</v>
      </c>
      <c r="AC888" t="s">
        <v>78</v>
      </c>
      <c r="AD888" t="s">
        <v>1379</v>
      </c>
      <c r="AG888" t="s">
        <v>1441</v>
      </c>
      <c r="AH888">
        <v>0</v>
      </c>
      <c r="AI888">
        <v>192</v>
      </c>
      <c r="AJ888">
        <v>13</v>
      </c>
      <c r="AK888">
        <v>1516</v>
      </c>
      <c r="AL888">
        <v>1.63</v>
      </c>
    </row>
    <row r="889" spans="1:38" x14ac:dyDescent="0.3">
      <c r="A889" t="s">
        <v>1373</v>
      </c>
      <c r="B889">
        <v>120057</v>
      </c>
      <c r="C889">
        <v>3</v>
      </c>
      <c r="D889" t="s">
        <v>1438</v>
      </c>
      <c r="E889" t="s">
        <v>478</v>
      </c>
      <c r="F889">
        <v>928</v>
      </c>
      <c r="G889">
        <v>39.96</v>
      </c>
      <c r="H889">
        <v>132.13</v>
      </c>
      <c r="I889">
        <v>32.049999999999997</v>
      </c>
      <c r="J889">
        <v>105.96</v>
      </c>
      <c r="K889">
        <v>243</v>
      </c>
      <c r="T889">
        <v>4</v>
      </c>
      <c r="U889">
        <v>2</v>
      </c>
      <c r="V889" t="s">
        <v>83</v>
      </c>
      <c r="W889">
        <v>132</v>
      </c>
      <c r="X889">
        <v>25</v>
      </c>
      <c r="Y889">
        <v>23</v>
      </c>
      <c r="Z889" t="s">
        <v>1439</v>
      </c>
      <c r="AA889" t="s">
        <v>1440</v>
      </c>
      <c r="AB889" t="s">
        <v>77</v>
      </c>
      <c r="AC889" t="s">
        <v>78</v>
      </c>
      <c r="AD889" t="s">
        <v>1379</v>
      </c>
      <c r="AG889" t="s">
        <v>1441</v>
      </c>
      <c r="AH889">
        <v>0</v>
      </c>
      <c r="AI889">
        <v>192</v>
      </c>
      <c r="AJ889">
        <v>13</v>
      </c>
      <c r="AK889">
        <v>1516</v>
      </c>
      <c r="AL889">
        <v>1.63</v>
      </c>
    </row>
    <row r="890" spans="1:38" x14ac:dyDescent="0.3">
      <c r="A890" t="s">
        <v>1442</v>
      </c>
      <c r="B890">
        <v>127554</v>
      </c>
      <c r="C890">
        <v>1</v>
      </c>
      <c r="D890" t="s">
        <v>1443</v>
      </c>
      <c r="E890" t="s">
        <v>103</v>
      </c>
      <c r="F890">
        <v>299</v>
      </c>
      <c r="G890">
        <v>6.27</v>
      </c>
      <c r="H890">
        <v>20.74</v>
      </c>
      <c r="I890">
        <v>3.91</v>
      </c>
      <c r="J890">
        <v>12.95</v>
      </c>
      <c r="K890">
        <v>286</v>
      </c>
      <c r="T890">
        <v>1</v>
      </c>
      <c r="U890">
        <v>1</v>
      </c>
      <c r="V890" t="s">
        <v>83</v>
      </c>
      <c r="W890">
        <v>20</v>
      </c>
      <c r="X890">
        <v>14</v>
      </c>
      <c r="Y890">
        <v>14</v>
      </c>
      <c r="Z890" t="s">
        <v>1444</v>
      </c>
      <c r="AA890" t="s">
        <v>1445</v>
      </c>
      <c r="AB890" t="s">
        <v>77</v>
      </c>
      <c r="AC890" t="s">
        <v>78</v>
      </c>
      <c r="AD890" t="s">
        <v>1446</v>
      </c>
      <c r="AG890" t="s">
        <v>1447</v>
      </c>
      <c r="AH890">
        <v>0</v>
      </c>
      <c r="AI890">
        <v>245</v>
      </c>
      <c r="AJ890">
        <v>39</v>
      </c>
      <c r="AK890">
        <v>137</v>
      </c>
      <c r="AL890">
        <v>0.46</v>
      </c>
    </row>
    <row r="891" spans="1:38" x14ac:dyDescent="0.3">
      <c r="A891" t="s">
        <v>1442</v>
      </c>
      <c r="B891">
        <v>127554</v>
      </c>
      <c r="C891">
        <v>2</v>
      </c>
      <c r="D891" t="s">
        <v>1443</v>
      </c>
      <c r="E891" t="s">
        <v>103</v>
      </c>
      <c r="F891">
        <v>299</v>
      </c>
      <c r="G891">
        <v>6.86</v>
      </c>
      <c r="H891">
        <v>22.71</v>
      </c>
      <c r="I891">
        <v>4.32</v>
      </c>
      <c r="J891">
        <v>14.31</v>
      </c>
      <c r="K891">
        <v>13</v>
      </c>
      <c r="T891">
        <v>1</v>
      </c>
      <c r="U891">
        <v>1</v>
      </c>
      <c r="V891" t="s">
        <v>83</v>
      </c>
      <c r="W891">
        <v>22</v>
      </c>
      <c r="X891">
        <v>14</v>
      </c>
      <c r="Y891">
        <v>14</v>
      </c>
      <c r="Z891" t="s">
        <v>1444</v>
      </c>
      <c r="AA891" t="s">
        <v>1445</v>
      </c>
      <c r="AB891" t="s">
        <v>77</v>
      </c>
      <c r="AC891" t="s">
        <v>78</v>
      </c>
      <c r="AD891" t="s">
        <v>1446</v>
      </c>
      <c r="AG891" t="s">
        <v>1447</v>
      </c>
      <c r="AH891">
        <v>0</v>
      </c>
      <c r="AI891">
        <v>245</v>
      </c>
      <c r="AJ891">
        <v>39</v>
      </c>
      <c r="AK891">
        <v>137</v>
      </c>
      <c r="AL891">
        <v>0.46</v>
      </c>
    </row>
    <row r="892" spans="1:38" x14ac:dyDescent="0.3">
      <c r="A892" t="s">
        <v>1442</v>
      </c>
      <c r="B892">
        <v>7992</v>
      </c>
      <c r="C892">
        <v>1</v>
      </c>
      <c r="D892" t="s">
        <v>1448</v>
      </c>
      <c r="E892" t="s">
        <v>543</v>
      </c>
      <c r="F892">
        <v>240</v>
      </c>
      <c r="G892">
        <v>33.54</v>
      </c>
      <c r="H892">
        <v>110.89</v>
      </c>
      <c r="I892">
        <v>25.69</v>
      </c>
      <c r="J892">
        <v>84.93</v>
      </c>
      <c r="K892">
        <v>240</v>
      </c>
      <c r="T892">
        <v>3</v>
      </c>
      <c r="U892">
        <v>2</v>
      </c>
      <c r="V892" t="s">
        <v>83</v>
      </c>
      <c r="W892">
        <v>110</v>
      </c>
      <c r="X892">
        <v>10</v>
      </c>
      <c r="Y892">
        <v>10</v>
      </c>
      <c r="Z892" t="s">
        <v>1449</v>
      </c>
      <c r="AA892" t="s">
        <v>1450</v>
      </c>
      <c r="AB892" t="s">
        <v>77</v>
      </c>
      <c r="AC892" t="s">
        <v>78</v>
      </c>
      <c r="AD892" t="s">
        <v>1446</v>
      </c>
      <c r="AG892" t="s">
        <v>1451</v>
      </c>
      <c r="AH892">
        <v>0</v>
      </c>
      <c r="AI892">
        <v>146</v>
      </c>
      <c r="AJ892">
        <v>21</v>
      </c>
      <c r="AK892">
        <v>325</v>
      </c>
      <c r="AL892">
        <v>1.35</v>
      </c>
    </row>
    <row r="893" spans="1:38" x14ac:dyDescent="0.3">
      <c r="A893" t="s">
        <v>1442</v>
      </c>
      <c r="B893">
        <v>2500</v>
      </c>
      <c r="C893">
        <v>1</v>
      </c>
      <c r="D893" t="s">
        <v>1452</v>
      </c>
      <c r="E893" t="s">
        <v>489</v>
      </c>
      <c r="F893">
        <v>240</v>
      </c>
      <c r="G893">
        <v>36.42</v>
      </c>
      <c r="H893">
        <v>120.4</v>
      </c>
      <c r="I893">
        <v>28.78</v>
      </c>
      <c r="J893">
        <v>95.16</v>
      </c>
      <c r="K893">
        <v>80</v>
      </c>
      <c r="T893">
        <v>3</v>
      </c>
      <c r="U893">
        <v>2</v>
      </c>
      <c r="V893" t="s">
        <v>83</v>
      </c>
      <c r="W893">
        <v>120</v>
      </c>
      <c r="X893">
        <v>10</v>
      </c>
      <c r="Y893">
        <v>10</v>
      </c>
      <c r="Z893" t="s">
        <v>1453</v>
      </c>
      <c r="AA893" t="s">
        <v>1454</v>
      </c>
      <c r="AB893" t="s">
        <v>77</v>
      </c>
      <c r="AC893" t="s">
        <v>78</v>
      </c>
      <c r="AD893" t="s">
        <v>1446</v>
      </c>
      <c r="AG893" t="s">
        <v>1455</v>
      </c>
      <c r="AH893">
        <v>0</v>
      </c>
      <c r="AI893">
        <v>159</v>
      </c>
      <c r="AJ893">
        <v>20</v>
      </c>
      <c r="AK893">
        <v>416</v>
      </c>
      <c r="AL893">
        <v>1.73</v>
      </c>
    </row>
    <row r="894" spans="1:38" x14ac:dyDescent="0.3">
      <c r="A894" t="s">
        <v>1442</v>
      </c>
      <c r="B894">
        <v>2500</v>
      </c>
      <c r="C894">
        <v>2</v>
      </c>
      <c r="D894" t="s">
        <v>1452</v>
      </c>
      <c r="E894" t="s">
        <v>489</v>
      </c>
      <c r="F894">
        <v>240</v>
      </c>
      <c r="G894">
        <v>43.02</v>
      </c>
      <c r="H894">
        <v>142.22</v>
      </c>
      <c r="I894">
        <v>34.78</v>
      </c>
      <c r="J894">
        <v>115</v>
      </c>
      <c r="K894">
        <v>160</v>
      </c>
      <c r="T894">
        <v>4</v>
      </c>
      <c r="U894">
        <v>2</v>
      </c>
      <c r="V894" t="s">
        <v>83</v>
      </c>
      <c r="W894">
        <v>142</v>
      </c>
      <c r="X894">
        <v>10</v>
      </c>
      <c r="Y894">
        <v>10</v>
      </c>
      <c r="Z894" t="s">
        <v>1453</v>
      </c>
      <c r="AA894" t="s">
        <v>1454</v>
      </c>
      <c r="AB894" t="s">
        <v>77</v>
      </c>
      <c r="AC894" t="s">
        <v>78</v>
      </c>
      <c r="AD894" t="s">
        <v>1446</v>
      </c>
      <c r="AG894" t="s">
        <v>1455</v>
      </c>
      <c r="AH894">
        <v>0</v>
      </c>
      <c r="AI894">
        <v>159</v>
      </c>
      <c r="AJ894">
        <v>20</v>
      </c>
      <c r="AK894">
        <v>416</v>
      </c>
      <c r="AL894">
        <v>1.73</v>
      </c>
    </row>
    <row r="895" spans="1:38" x14ac:dyDescent="0.3">
      <c r="A895" t="s">
        <v>1442</v>
      </c>
      <c r="B895">
        <v>1907</v>
      </c>
      <c r="C895">
        <v>1</v>
      </c>
      <c r="D895" t="s">
        <v>1456</v>
      </c>
      <c r="E895" t="s">
        <v>454</v>
      </c>
      <c r="F895">
        <v>820</v>
      </c>
      <c r="G895">
        <v>11.75</v>
      </c>
      <c r="H895">
        <v>38.86</v>
      </c>
      <c r="I895">
        <v>8.1300000000000008</v>
      </c>
      <c r="J895">
        <v>26.88</v>
      </c>
      <c r="K895">
        <v>140</v>
      </c>
      <c r="T895">
        <v>1</v>
      </c>
      <c r="U895">
        <v>1</v>
      </c>
      <c r="V895" t="s">
        <v>74</v>
      </c>
      <c r="W895">
        <v>38</v>
      </c>
      <c r="X895">
        <v>10</v>
      </c>
      <c r="Y895">
        <v>5</v>
      </c>
      <c r="Z895" t="s">
        <v>1457</v>
      </c>
      <c r="AA895" t="s">
        <v>1458</v>
      </c>
      <c r="AB895" t="s">
        <v>77</v>
      </c>
      <c r="AC895" t="s">
        <v>78</v>
      </c>
      <c r="AD895" t="s">
        <v>1446</v>
      </c>
      <c r="AG895" t="s">
        <v>1459</v>
      </c>
      <c r="AH895">
        <v>0</v>
      </c>
      <c r="AI895">
        <v>106</v>
      </c>
      <c r="AJ895">
        <v>20</v>
      </c>
      <c r="AK895">
        <v>786</v>
      </c>
      <c r="AL895">
        <v>0.96</v>
      </c>
    </row>
    <row r="896" spans="1:38" x14ac:dyDescent="0.3">
      <c r="A896" t="s">
        <v>1442</v>
      </c>
      <c r="B896">
        <v>1907</v>
      </c>
      <c r="C896">
        <v>2</v>
      </c>
      <c r="D896" t="s">
        <v>1456</v>
      </c>
      <c r="E896" t="s">
        <v>454</v>
      </c>
      <c r="F896">
        <v>820</v>
      </c>
      <c r="G896">
        <v>22.71</v>
      </c>
      <c r="H896">
        <v>75.08</v>
      </c>
      <c r="I896">
        <v>18.14</v>
      </c>
      <c r="J896">
        <v>59.99</v>
      </c>
      <c r="K896">
        <v>160</v>
      </c>
      <c r="T896">
        <v>3</v>
      </c>
      <c r="U896">
        <v>2</v>
      </c>
      <c r="V896" t="s">
        <v>83</v>
      </c>
      <c r="W896" t="s">
        <v>1460</v>
      </c>
      <c r="X896">
        <v>10</v>
      </c>
      <c r="Y896">
        <v>5</v>
      </c>
      <c r="Z896" t="s">
        <v>1457</v>
      </c>
      <c r="AA896" t="s">
        <v>1458</v>
      </c>
      <c r="AB896" t="s">
        <v>77</v>
      </c>
      <c r="AC896" t="s">
        <v>78</v>
      </c>
      <c r="AD896" t="s">
        <v>1446</v>
      </c>
      <c r="AG896" t="s">
        <v>1459</v>
      </c>
      <c r="AH896">
        <v>0</v>
      </c>
      <c r="AI896">
        <v>106</v>
      </c>
      <c r="AJ896">
        <v>20</v>
      </c>
      <c r="AK896">
        <v>786</v>
      </c>
      <c r="AL896">
        <v>0.96</v>
      </c>
    </row>
    <row r="897" spans="1:38" x14ac:dyDescent="0.3">
      <c r="A897" t="s">
        <v>1442</v>
      </c>
      <c r="B897">
        <v>1907</v>
      </c>
      <c r="C897">
        <v>3</v>
      </c>
      <c r="D897" t="s">
        <v>1456</v>
      </c>
      <c r="E897" t="s">
        <v>454</v>
      </c>
      <c r="F897">
        <v>820</v>
      </c>
      <c r="G897">
        <v>24.48</v>
      </c>
      <c r="H897">
        <v>80.94</v>
      </c>
      <c r="I897">
        <v>18.14</v>
      </c>
      <c r="J897">
        <v>59.99</v>
      </c>
      <c r="K897">
        <v>520</v>
      </c>
      <c r="T897">
        <v>3</v>
      </c>
      <c r="U897">
        <v>2</v>
      </c>
      <c r="V897" t="s">
        <v>83</v>
      </c>
      <c r="W897" t="s">
        <v>786</v>
      </c>
      <c r="X897">
        <v>10</v>
      </c>
      <c r="Y897">
        <v>5</v>
      </c>
      <c r="Z897" t="s">
        <v>1457</v>
      </c>
      <c r="AA897" t="s">
        <v>1458</v>
      </c>
      <c r="AB897" t="s">
        <v>77</v>
      </c>
      <c r="AC897" t="s">
        <v>78</v>
      </c>
      <c r="AD897" t="s">
        <v>1446</v>
      </c>
      <c r="AG897" t="s">
        <v>1459</v>
      </c>
      <c r="AH897">
        <v>0</v>
      </c>
      <c r="AI897">
        <v>106</v>
      </c>
      <c r="AJ897">
        <v>20</v>
      </c>
      <c r="AK897">
        <v>786</v>
      </c>
      <c r="AL897">
        <v>0.96</v>
      </c>
    </row>
    <row r="898" spans="1:38" x14ac:dyDescent="0.3">
      <c r="A898" t="s">
        <v>1442</v>
      </c>
      <c r="B898">
        <v>1910</v>
      </c>
      <c r="C898">
        <v>1</v>
      </c>
      <c r="D898" t="s">
        <v>1461</v>
      </c>
      <c r="E898" t="s">
        <v>1232</v>
      </c>
      <c r="F898">
        <v>610</v>
      </c>
      <c r="G898">
        <v>22.07</v>
      </c>
      <c r="H898">
        <v>72.959999999999994</v>
      </c>
      <c r="I898">
        <v>18.02</v>
      </c>
      <c r="J898">
        <v>59.59</v>
      </c>
      <c r="K898">
        <v>116</v>
      </c>
      <c r="T898">
        <v>3</v>
      </c>
      <c r="U898">
        <v>1</v>
      </c>
      <c r="V898" t="s">
        <v>83</v>
      </c>
      <c r="W898">
        <v>72</v>
      </c>
      <c r="X898">
        <v>10</v>
      </c>
      <c r="Y898">
        <v>5</v>
      </c>
      <c r="Z898" t="s">
        <v>1462</v>
      </c>
      <c r="AA898" t="s">
        <v>1463</v>
      </c>
      <c r="AB898" t="s">
        <v>77</v>
      </c>
      <c r="AC898" t="s">
        <v>78</v>
      </c>
      <c r="AD898" t="s">
        <v>1446</v>
      </c>
      <c r="AG898" t="s">
        <v>1464</v>
      </c>
      <c r="AH898">
        <v>0</v>
      </c>
      <c r="AI898">
        <v>117</v>
      </c>
      <c r="AJ898">
        <v>19</v>
      </c>
      <c r="AK898">
        <v>624</v>
      </c>
      <c r="AL898">
        <v>1.02</v>
      </c>
    </row>
    <row r="899" spans="1:38" x14ac:dyDescent="0.3">
      <c r="A899" t="s">
        <v>1442</v>
      </c>
      <c r="B899">
        <v>1910</v>
      </c>
      <c r="C899">
        <v>2</v>
      </c>
      <c r="D899" t="s">
        <v>1461</v>
      </c>
      <c r="E899" t="s">
        <v>1232</v>
      </c>
      <c r="F899">
        <v>610</v>
      </c>
      <c r="G899">
        <v>22.85</v>
      </c>
      <c r="H899">
        <v>75.56</v>
      </c>
      <c r="I899">
        <v>18.03</v>
      </c>
      <c r="J899">
        <v>59.62</v>
      </c>
      <c r="K899">
        <v>128</v>
      </c>
      <c r="T899">
        <v>3</v>
      </c>
      <c r="U899">
        <v>1</v>
      </c>
      <c r="V899" t="s">
        <v>83</v>
      </c>
      <c r="W899">
        <v>75</v>
      </c>
      <c r="X899">
        <v>10</v>
      </c>
      <c r="Y899">
        <v>5</v>
      </c>
      <c r="Z899" t="s">
        <v>1462</v>
      </c>
      <c r="AA899" t="s">
        <v>1463</v>
      </c>
      <c r="AB899" t="s">
        <v>77</v>
      </c>
      <c r="AC899" t="s">
        <v>78</v>
      </c>
      <c r="AD899" t="s">
        <v>1446</v>
      </c>
      <c r="AG899" t="s">
        <v>1464</v>
      </c>
      <c r="AH899">
        <v>0</v>
      </c>
      <c r="AI899">
        <v>117</v>
      </c>
      <c r="AJ899">
        <v>19</v>
      </c>
      <c r="AK899">
        <v>624</v>
      </c>
      <c r="AL899">
        <v>1.02</v>
      </c>
    </row>
    <row r="900" spans="1:38" x14ac:dyDescent="0.3">
      <c r="A900" t="s">
        <v>1442</v>
      </c>
      <c r="B900">
        <v>1910</v>
      </c>
      <c r="C900">
        <v>3</v>
      </c>
      <c r="D900" t="s">
        <v>1461</v>
      </c>
      <c r="E900" t="s">
        <v>1232</v>
      </c>
      <c r="F900">
        <v>610</v>
      </c>
      <c r="G900">
        <v>23.58</v>
      </c>
      <c r="H900">
        <v>77.959999999999994</v>
      </c>
      <c r="I900">
        <v>18.010000000000002</v>
      </c>
      <c r="J900">
        <v>59.56</v>
      </c>
      <c r="K900">
        <v>116</v>
      </c>
      <c r="T900">
        <v>3</v>
      </c>
      <c r="U900">
        <v>1</v>
      </c>
      <c r="V900" t="s">
        <v>83</v>
      </c>
      <c r="W900" t="s">
        <v>1404</v>
      </c>
      <c r="X900">
        <v>10</v>
      </c>
      <c r="Y900">
        <v>5</v>
      </c>
      <c r="Z900" t="s">
        <v>1462</v>
      </c>
      <c r="AA900" t="s">
        <v>1463</v>
      </c>
      <c r="AB900" t="s">
        <v>77</v>
      </c>
      <c r="AC900" t="s">
        <v>78</v>
      </c>
      <c r="AD900" t="s">
        <v>1446</v>
      </c>
      <c r="AG900" t="s">
        <v>1464</v>
      </c>
      <c r="AH900">
        <v>0</v>
      </c>
      <c r="AI900">
        <v>117</v>
      </c>
      <c r="AJ900">
        <v>19</v>
      </c>
      <c r="AK900">
        <v>624</v>
      </c>
      <c r="AL900">
        <v>1.02</v>
      </c>
    </row>
    <row r="901" spans="1:38" x14ac:dyDescent="0.3">
      <c r="A901" t="s">
        <v>1442</v>
      </c>
      <c r="B901">
        <v>1910</v>
      </c>
      <c r="C901">
        <v>4</v>
      </c>
      <c r="D901" t="s">
        <v>1461</v>
      </c>
      <c r="E901" t="s">
        <v>1232</v>
      </c>
      <c r="F901">
        <v>610</v>
      </c>
      <c r="G901">
        <v>23.62</v>
      </c>
      <c r="H901">
        <v>78.09</v>
      </c>
      <c r="I901">
        <v>18.04</v>
      </c>
      <c r="J901">
        <v>59.66</v>
      </c>
      <c r="K901">
        <v>70</v>
      </c>
      <c r="T901">
        <v>3</v>
      </c>
      <c r="U901">
        <v>1</v>
      </c>
      <c r="V901" t="s">
        <v>83</v>
      </c>
      <c r="W901" t="s">
        <v>507</v>
      </c>
      <c r="X901">
        <v>10</v>
      </c>
      <c r="Y901">
        <v>5</v>
      </c>
      <c r="Z901" t="s">
        <v>1462</v>
      </c>
      <c r="AA901" t="s">
        <v>1463</v>
      </c>
      <c r="AB901" t="s">
        <v>77</v>
      </c>
      <c r="AC901" t="s">
        <v>78</v>
      </c>
      <c r="AD901" t="s">
        <v>1446</v>
      </c>
      <c r="AG901" t="s">
        <v>1464</v>
      </c>
      <c r="AH901">
        <v>0</v>
      </c>
      <c r="AI901">
        <v>117</v>
      </c>
      <c r="AJ901">
        <v>19</v>
      </c>
      <c r="AK901">
        <v>624</v>
      </c>
      <c r="AL901">
        <v>1.02</v>
      </c>
    </row>
    <row r="902" spans="1:38" x14ac:dyDescent="0.3">
      <c r="A902" t="s">
        <v>1442</v>
      </c>
      <c r="B902">
        <v>1910</v>
      </c>
      <c r="C902">
        <v>5</v>
      </c>
      <c r="D902" t="s">
        <v>1461</v>
      </c>
      <c r="E902" t="s">
        <v>1232</v>
      </c>
      <c r="F902">
        <v>610</v>
      </c>
      <c r="G902">
        <v>32.18</v>
      </c>
      <c r="H902">
        <v>106.41</v>
      </c>
      <c r="I902">
        <v>25.66</v>
      </c>
      <c r="J902">
        <v>84.84</v>
      </c>
      <c r="K902">
        <v>180</v>
      </c>
      <c r="T902">
        <v>3</v>
      </c>
      <c r="U902">
        <v>2</v>
      </c>
      <c r="V902" t="s">
        <v>83</v>
      </c>
      <c r="W902">
        <v>106</v>
      </c>
      <c r="X902">
        <v>10</v>
      </c>
      <c r="Y902">
        <v>5</v>
      </c>
      <c r="Z902" t="s">
        <v>1462</v>
      </c>
      <c r="AA902" t="s">
        <v>1463</v>
      </c>
      <c r="AB902" t="s">
        <v>77</v>
      </c>
      <c r="AC902" t="s">
        <v>78</v>
      </c>
      <c r="AD902" t="s">
        <v>1446</v>
      </c>
      <c r="AG902" t="s">
        <v>1464</v>
      </c>
      <c r="AH902">
        <v>0</v>
      </c>
      <c r="AI902">
        <v>117</v>
      </c>
      <c r="AJ902">
        <v>19</v>
      </c>
      <c r="AK902">
        <v>624</v>
      </c>
      <c r="AL902">
        <v>1.02</v>
      </c>
    </row>
    <row r="903" spans="1:38" x14ac:dyDescent="0.3">
      <c r="A903" t="s">
        <v>1442</v>
      </c>
      <c r="B903">
        <v>1878</v>
      </c>
      <c r="C903">
        <v>1</v>
      </c>
      <c r="D903" t="s">
        <v>1465</v>
      </c>
      <c r="E903" t="s">
        <v>454</v>
      </c>
      <c r="F903">
        <v>770</v>
      </c>
      <c r="G903">
        <v>22.17</v>
      </c>
      <c r="H903">
        <v>73.31</v>
      </c>
      <c r="I903">
        <v>18.14</v>
      </c>
      <c r="J903">
        <v>59.99</v>
      </c>
      <c r="K903">
        <v>170</v>
      </c>
      <c r="T903">
        <v>3</v>
      </c>
      <c r="U903">
        <v>1</v>
      </c>
      <c r="V903" t="s">
        <v>83</v>
      </c>
      <c r="W903">
        <v>73</v>
      </c>
      <c r="X903">
        <v>10</v>
      </c>
      <c r="Y903">
        <v>5</v>
      </c>
      <c r="Z903" t="s">
        <v>1466</v>
      </c>
      <c r="AA903" t="s">
        <v>1467</v>
      </c>
      <c r="AB903" t="s">
        <v>77</v>
      </c>
      <c r="AC903" t="s">
        <v>78</v>
      </c>
      <c r="AD903" t="s">
        <v>1446</v>
      </c>
      <c r="AG903" t="s">
        <v>1468</v>
      </c>
      <c r="AH903">
        <v>0</v>
      </c>
      <c r="AI903">
        <v>129</v>
      </c>
      <c r="AJ903">
        <v>21</v>
      </c>
      <c r="AK903">
        <v>690</v>
      </c>
      <c r="AL903">
        <v>0.9</v>
      </c>
    </row>
    <row r="904" spans="1:38" x14ac:dyDescent="0.3">
      <c r="A904" t="s">
        <v>1442</v>
      </c>
      <c r="B904">
        <v>1878</v>
      </c>
      <c r="C904">
        <v>2</v>
      </c>
      <c r="D904" t="s">
        <v>1465</v>
      </c>
      <c r="E904" t="s">
        <v>454</v>
      </c>
      <c r="F904">
        <v>770</v>
      </c>
      <c r="G904">
        <v>23.23</v>
      </c>
      <c r="H904">
        <v>76.819999999999993</v>
      </c>
      <c r="I904">
        <v>18.14</v>
      </c>
      <c r="J904">
        <v>59.98</v>
      </c>
      <c r="K904">
        <v>100</v>
      </c>
      <c r="T904">
        <v>3</v>
      </c>
      <c r="U904">
        <v>1</v>
      </c>
      <c r="V904" t="s">
        <v>83</v>
      </c>
      <c r="W904" t="s">
        <v>1155</v>
      </c>
      <c r="X904">
        <v>10</v>
      </c>
      <c r="Y904">
        <v>5</v>
      </c>
      <c r="Z904" t="s">
        <v>1466</v>
      </c>
      <c r="AA904" t="s">
        <v>1467</v>
      </c>
      <c r="AB904" t="s">
        <v>77</v>
      </c>
      <c r="AC904" t="s">
        <v>78</v>
      </c>
      <c r="AD904" t="s">
        <v>1446</v>
      </c>
      <c r="AG904" t="s">
        <v>1468</v>
      </c>
      <c r="AH904">
        <v>0</v>
      </c>
      <c r="AI904">
        <v>129</v>
      </c>
      <c r="AJ904">
        <v>21</v>
      </c>
      <c r="AK904">
        <v>690</v>
      </c>
      <c r="AL904">
        <v>0.9</v>
      </c>
    </row>
    <row r="905" spans="1:38" x14ac:dyDescent="0.3">
      <c r="A905" t="s">
        <v>1442</v>
      </c>
      <c r="B905">
        <v>1878</v>
      </c>
      <c r="C905">
        <v>3</v>
      </c>
      <c r="D905" t="s">
        <v>1465</v>
      </c>
      <c r="E905" t="s">
        <v>454</v>
      </c>
      <c r="F905">
        <v>770</v>
      </c>
      <c r="G905">
        <v>23.17</v>
      </c>
      <c r="H905">
        <v>76.62</v>
      </c>
      <c r="I905">
        <v>18.09</v>
      </c>
      <c r="J905">
        <v>59.82</v>
      </c>
      <c r="K905">
        <v>100</v>
      </c>
      <c r="T905">
        <v>3</v>
      </c>
      <c r="U905">
        <v>1</v>
      </c>
      <c r="V905" t="s">
        <v>83</v>
      </c>
      <c r="W905" t="s">
        <v>1159</v>
      </c>
      <c r="X905">
        <v>10</v>
      </c>
      <c r="Y905">
        <v>5</v>
      </c>
      <c r="Z905" t="s">
        <v>1466</v>
      </c>
      <c r="AA905" t="s">
        <v>1467</v>
      </c>
      <c r="AB905" t="s">
        <v>77</v>
      </c>
      <c r="AC905" t="s">
        <v>78</v>
      </c>
      <c r="AD905" t="s">
        <v>1446</v>
      </c>
      <c r="AG905" t="s">
        <v>1468</v>
      </c>
      <c r="AH905">
        <v>0</v>
      </c>
      <c r="AI905">
        <v>129</v>
      </c>
      <c r="AJ905">
        <v>21</v>
      </c>
      <c r="AK905">
        <v>690</v>
      </c>
      <c r="AL905">
        <v>0.9</v>
      </c>
    </row>
    <row r="906" spans="1:38" x14ac:dyDescent="0.3">
      <c r="A906" t="s">
        <v>1442</v>
      </c>
      <c r="B906">
        <v>1878</v>
      </c>
      <c r="C906">
        <v>4</v>
      </c>
      <c r="D906" t="s">
        <v>1465</v>
      </c>
      <c r="E906" t="s">
        <v>454</v>
      </c>
      <c r="F906">
        <v>770</v>
      </c>
      <c r="G906">
        <v>32.89</v>
      </c>
      <c r="H906">
        <v>108.74</v>
      </c>
      <c r="I906">
        <v>25.69</v>
      </c>
      <c r="J906">
        <v>84.93</v>
      </c>
      <c r="K906">
        <v>400</v>
      </c>
      <c r="T906">
        <v>3</v>
      </c>
      <c r="U906">
        <v>2</v>
      </c>
      <c r="V906" t="s">
        <v>83</v>
      </c>
      <c r="W906">
        <v>108</v>
      </c>
      <c r="X906">
        <v>10</v>
      </c>
      <c r="Y906">
        <v>5</v>
      </c>
      <c r="Z906" t="s">
        <v>1466</v>
      </c>
      <c r="AA906" t="s">
        <v>1467</v>
      </c>
      <c r="AB906" t="s">
        <v>77</v>
      </c>
      <c r="AC906" t="s">
        <v>78</v>
      </c>
      <c r="AD906" t="s">
        <v>1446</v>
      </c>
      <c r="AG906" t="s">
        <v>1468</v>
      </c>
      <c r="AH906">
        <v>0</v>
      </c>
      <c r="AI906">
        <v>129</v>
      </c>
      <c r="AJ906">
        <v>21</v>
      </c>
      <c r="AK906">
        <v>690</v>
      </c>
      <c r="AL906">
        <v>0.9</v>
      </c>
    </row>
    <row r="907" spans="1:38" x14ac:dyDescent="0.3">
      <c r="A907" t="s">
        <v>1442</v>
      </c>
      <c r="B907">
        <v>133968</v>
      </c>
      <c r="C907">
        <v>1</v>
      </c>
      <c r="D907" t="s">
        <v>1469</v>
      </c>
      <c r="E907" t="s">
        <v>1470</v>
      </c>
      <c r="F907">
        <v>656</v>
      </c>
      <c r="G907">
        <v>23.77</v>
      </c>
      <c r="H907">
        <v>78.59</v>
      </c>
      <c r="I907">
        <v>18.05</v>
      </c>
      <c r="J907">
        <v>59.7</v>
      </c>
      <c r="K907">
        <v>318</v>
      </c>
      <c r="T907">
        <v>3</v>
      </c>
      <c r="U907">
        <v>2</v>
      </c>
      <c r="V907" t="s">
        <v>83</v>
      </c>
      <c r="W907">
        <v>78</v>
      </c>
      <c r="X907">
        <v>29</v>
      </c>
      <c r="Y907">
        <v>25</v>
      </c>
      <c r="Z907" t="s">
        <v>1471</v>
      </c>
      <c r="AA907" t="s">
        <v>1472</v>
      </c>
      <c r="AB907" t="s">
        <v>77</v>
      </c>
      <c r="AC907" t="s">
        <v>78</v>
      </c>
      <c r="AD907" t="s">
        <v>1446</v>
      </c>
      <c r="AG907" t="s">
        <v>137</v>
      </c>
      <c r="AH907">
        <v>0</v>
      </c>
      <c r="AI907">
        <v>199</v>
      </c>
      <c r="AJ907">
        <v>16</v>
      </c>
      <c r="AK907">
        <v>1010</v>
      </c>
      <c r="AL907">
        <v>1.54</v>
      </c>
    </row>
    <row r="908" spans="1:38" x14ac:dyDescent="0.3">
      <c r="A908" t="s">
        <v>1442</v>
      </c>
      <c r="B908">
        <v>133968</v>
      </c>
      <c r="C908">
        <v>2</v>
      </c>
      <c r="D908" t="s">
        <v>1469</v>
      </c>
      <c r="E908" t="s">
        <v>1470</v>
      </c>
      <c r="F908">
        <v>656</v>
      </c>
      <c r="G908">
        <v>33.31</v>
      </c>
      <c r="H908">
        <v>110.12</v>
      </c>
      <c r="I908">
        <v>25.7</v>
      </c>
      <c r="J908">
        <v>84.96</v>
      </c>
      <c r="K908">
        <v>169</v>
      </c>
      <c r="T908">
        <v>3</v>
      </c>
      <c r="U908">
        <v>2</v>
      </c>
      <c r="V908" t="s">
        <v>83</v>
      </c>
      <c r="W908" t="s">
        <v>231</v>
      </c>
      <c r="X908">
        <v>29</v>
      </c>
      <c r="Y908">
        <v>25</v>
      </c>
      <c r="Z908" t="s">
        <v>1471</v>
      </c>
      <c r="AA908" t="s">
        <v>1472</v>
      </c>
      <c r="AB908" t="s">
        <v>77</v>
      </c>
      <c r="AC908" t="s">
        <v>78</v>
      </c>
      <c r="AD908" t="s">
        <v>1446</v>
      </c>
      <c r="AG908" t="s">
        <v>137</v>
      </c>
      <c r="AH908">
        <v>0</v>
      </c>
      <c r="AI908">
        <v>199</v>
      </c>
      <c r="AJ908">
        <v>16</v>
      </c>
      <c r="AK908">
        <v>1010</v>
      </c>
      <c r="AL908">
        <v>1.54</v>
      </c>
    </row>
    <row r="909" spans="1:38" x14ac:dyDescent="0.3">
      <c r="A909" t="s">
        <v>1442</v>
      </c>
      <c r="B909">
        <v>133968</v>
      </c>
      <c r="C909">
        <v>3</v>
      </c>
      <c r="D909" t="s">
        <v>1469</v>
      </c>
      <c r="E909" t="s">
        <v>1470</v>
      </c>
      <c r="F909">
        <v>656</v>
      </c>
      <c r="G909">
        <v>33.36</v>
      </c>
      <c r="H909">
        <v>110.31</v>
      </c>
      <c r="I909">
        <v>25.68</v>
      </c>
      <c r="J909">
        <v>84.92</v>
      </c>
      <c r="K909">
        <v>169</v>
      </c>
      <c r="T909">
        <v>3</v>
      </c>
      <c r="U909">
        <v>2</v>
      </c>
      <c r="V909" t="s">
        <v>83</v>
      </c>
      <c r="W909" t="s">
        <v>232</v>
      </c>
      <c r="X909">
        <v>29</v>
      </c>
      <c r="Y909">
        <v>25</v>
      </c>
      <c r="Z909" t="s">
        <v>1471</v>
      </c>
      <c r="AA909" t="s">
        <v>1472</v>
      </c>
      <c r="AB909" t="s">
        <v>77</v>
      </c>
      <c r="AC909" t="s">
        <v>78</v>
      </c>
      <c r="AD909" t="s">
        <v>1446</v>
      </c>
      <c r="AG909" t="s">
        <v>137</v>
      </c>
      <c r="AH909">
        <v>0</v>
      </c>
      <c r="AI909">
        <v>199</v>
      </c>
      <c r="AJ909">
        <v>16</v>
      </c>
      <c r="AK909">
        <v>1010</v>
      </c>
      <c r="AL909">
        <v>1.54</v>
      </c>
    </row>
    <row r="910" spans="1:38" x14ac:dyDescent="0.3">
      <c r="A910" t="s">
        <v>1442</v>
      </c>
      <c r="B910">
        <v>1915</v>
      </c>
      <c r="C910">
        <v>1</v>
      </c>
      <c r="D910" t="s">
        <v>1473</v>
      </c>
      <c r="E910" t="s">
        <v>489</v>
      </c>
      <c r="F910">
        <v>420</v>
      </c>
      <c r="G910">
        <v>32.22</v>
      </c>
      <c r="H910">
        <v>106.54</v>
      </c>
      <c r="I910">
        <v>25.68</v>
      </c>
      <c r="J910">
        <v>84.9</v>
      </c>
      <c r="K910">
        <v>300</v>
      </c>
      <c r="T910">
        <v>3</v>
      </c>
      <c r="U910">
        <v>2</v>
      </c>
      <c r="V910" t="s">
        <v>83</v>
      </c>
      <c r="W910">
        <v>106</v>
      </c>
      <c r="X910">
        <v>10</v>
      </c>
      <c r="Y910">
        <v>10</v>
      </c>
      <c r="Z910" t="s">
        <v>1474</v>
      </c>
      <c r="AA910" t="s">
        <v>1475</v>
      </c>
      <c r="AB910" t="s">
        <v>77</v>
      </c>
      <c r="AC910" t="s">
        <v>78</v>
      </c>
      <c r="AD910" t="s">
        <v>1446</v>
      </c>
      <c r="AG910" t="s">
        <v>1476</v>
      </c>
      <c r="AH910">
        <v>0</v>
      </c>
      <c r="AI910">
        <v>158</v>
      </c>
      <c r="AJ910">
        <v>20</v>
      </c>
      <c r="AK910">
        <v>552</v>
      </c>
      <c r="AL910">
        <v>1.31</v>
      </c>
    </row>
    <row r="911" spans="1:38" x14ac:dyDescent="0.3">
      <c r="A911" t="s">
        <v>1442</v>
      </c>
      <c r="B911">
        <v>1915</v>
      </c>
      <c r="C911">
        <v>2</v>
      </c>
      <c r="D911" t="s">
        <v>1473</v>
      </c>
      <c r="E911" t="s">
        <v>489</v>
      </c>
      <c r="F911">
        <v>420</v>
      </c>
      <c r="G911">
        <v>46.64</v>
      </c>
      <c r="H911">
        <v>154.19999999999999</v>
      </c>
      <c r="I911">
        <v>38.85</v>
      </c>
      <c r="J911">
        <v>128.43</v>
      </c>
      <c r="K911">
        <v>120</v>
      </c>
      <c r="T911">
        <v>4</v>
      </c>
      <c r="U911">
        <v>2</v>
      </c>
      <c r="V911" t="s">
        <v>83</v>
      </c>
      <c r="W911">
        <v>154</v>
      </c>
      <c r="X911">
        <v>10</v>
      </c>
      <c r="Y911">
        <v>10</v>
      </c>
      <c r="Z911" t="s">
        <v>1474</v>
      </c>
      <c r="AA911" t="s">
        <v>1475</v>
      </c>
      <c r="AB911" t="s">
        <v>77</v>
      </c>
      <c r="AC911" t="s">
        <v>78</v>
      </c>
      <c r="AD911" t="s">
        <v>1446</v>
      </c>
      <c r="AG911" t="s">
        <v>1476</v>
      </c>
      <c r="AH911">
        <v>0</v>
      </c>
      <c r="AI911">
        <v>158</v>
      </c>
      <c r="AJ911">
        <v>20</v>
      </c>
      <c r="AK911">
        <v>552</v>
      </c>
      <c r="AL911">
        <v>1.31</v>
      </c>
    </row>
    <row r="912" spans="1:38" x14ac:dyDescent="0.3">
      <c r="A912" t="s">
        <v>1442</v>
      </c>
      <c r="B912">
        <v>2765</v>
      </c>
      <c r="C912">
        <v>1</v>
      </c>
      <c r="D912" t="s">
        <v>1477</v>
      </c>
      <c r="E912" t="s">
        <v>512</v>
      </c>
      <c r="F912">
        <v>400</v>
      </c>
      <c r="G912">
        <v>22.24</v>
      </c>
      <c r="H912">
        <v>73.55</v>
      </c>
      <c r="I912">
        <v>18.13</v>
      </c>
      <c r="J912">
        <v>59.96</v>
      </c>
      <c r="K912">
        <v>120</v>
      </c>
      <c r="T912">
        <v>3</v>
      </c>
      <c r="U912">
        <v>1</v>
      </c>
      <c r="V912" t="s">
        <v>83</v>
      </c>
      <c r="W912">
        <v>73</v>
      </c>
      <c r="X912">
        <v>10</v>
      </c>
      <c r="Y912">
        <v>5</v>
      </c>
      <c r="Z912" t="s">
        <v>1478</v>
      </c>
      <c r="AA912" t="s">
        <v>1479</v>
      </c>
      <c r="AB912" t="s">
        <v>77</v>
      </c>
      <c r="AC912" t="s">
        <v>78</v>
      </c>
      <c r="AD912" t="s">
        <v>1446</v>
      </c>
      <c r="AG912" t="s">
        <v>1480</v>
      </c>
      <c r="AH912">
        <v>0</v>
      </c>
      <c r="AI912">
        <v>130</v>
      </c>
      <c r="AJ912">
        <v>23</v>
      </c>
      <c r="AK912">
        <v>389</v>
      </c>
      <c r="AL912">
        <v>0.97</v>
      </c>
    </row>
    <row r="913" spans="1:38" x14ac:dyDescent="0.3">
      <c r="A913" t="s">
        <v>1442</v>
      </c>
      <c r="B913">
        <v>2765</v>
      </c>
      <c r="C913">
        <v>2</v>
      </c>
      <c r="D913" t="s">
        <v>1477</v>
      </c>
      <c r="E913" t="s">
        <v>512</v>
      </c>
      <c r="F913">
        <v>400</v>
      </c>
      <c r="G913">
        <v>32.979999999999997</v>
      </c>
      <c r="H913">
        <v>109.05</v>
      </c>
      <c r="I913">
        <v>25.7</v>
      </c>
      <c r="J913">
        <v>84.96</v>
      </c>
      <c r="K913">
        <v>280</v>
      </c>
      <c r="T913">
        <v>3</v>
      </c>
      <c r="U913">
        <v>2</v>
      </c>
      <c r="V913" t="s">
        <v>83</v>
      </c>
      <c r="W913">
        <v>109</v>
      </c>
      <c r="X913">
        <v>10</v>
      </c>
      <c r="Y913">
        <v>5</v>
      </c>
      <c r="Z913" t="s">
        <v>1478</v>
      </c>
      <c r="AA913" t="s">
        <v>1479</v>
      </c>
      <c r="AB913" t="s">
        <v>77</v>
      </c>
      <c r="AC913" t="s">
        <v>78</v>
      </c>
      <c r="AD913" t="s">
        <v>1446</v>
      </c>
      <c r="AG913" t="s">
        <v>1480</v>
      </c>
      <c r="AH913">
        <v>0</v>
      </c>
      <c r="AI913">
        <v>130</v>
      </c>
      <c r="AJ913">
        <v>23</v>
      </c>
      <c r="AK913">
        <v>389</v>
      </c>
      <c r="AL913">
        <v>0.97</v>
      </c>
    </row>
    <row r="914" spans="1:38" x14ac:dyDescent="0.3">
      <c r="A914" t="s">
        <v>1442</v>
      </c>
      <c r="B914">
        <v>1885</v>
      </c>
      <c r="C914">
        <v>1</v>
      </c>
      <c r="D914" t="s">
        <v>1481</v>
      </c>
      <c r="E914" t="s">
        <v>1482</v>
      </c>
      <c r="F914">
        <v>488</v>
      </c>
      <c r="G914">
        <v>19.809999999999999</v>
      </c>
      <c r="H914">
        <v>65.52</v>
      </c>
      <c r="I914">
        <v>16.52</v>
      </c>
      <c r="J914">
        <v>54.63</v>
      </c>
      <c r="K914">
        <v>128</v>
      </c>
      <c r="T914">
        <v>3</v>
      </c>
      <c r="U914">
        <v>1</v>
      </c>
      <c r="V914" t="s">
        <v>83</v>
      </c>
      <c r="W914">
        <v>65</v>
      </c>
      <c r="X914">
        <v>10</v>
      </c>
      <c r="Y914">
        <v>3</v>
      </c>
      <c r="Z914" t="s">
        <v>1483</v>
      </c>
      <c r="AA914" t="s">
        <v>1484</v>
      </c>
      <c r="AB914" t="s">
        <v>77</v>
      </c>
      <c r="AC914" t="s">
        <v>78</v>
      </c>
      <c r="AD914" t="s">
        <v>1446</v>
      </c>
      <c r="AG914" t="s">
        <v>1485</v>
      </c>
      <c r="AH914">
        <v>0</v>
      </c>
      <c r="AI914">
        <v>116</v>
      </c>
      <c r="AJ914">
        <v>18</v>
      </c>
      <c r="AK914">
        <v>417</v>
      </c>
      <c r="AL914">
        <v>0.85</v>
      </c>
    </row>
    <row r="915" spans="1:38" x14ac:dyDescent="0.3">
      <c r="A915" t="s">
        <v>1442</v>
      </c>
      <c r="B915">
        <v>1885</v>
      </c>
      <c r="C915">
        <v>2</v>
      </c>
      <c r="D915" t="s">
        <v>1481</v>
      </c>
      <c r="E915" t="s">
        <v>1482</v>
      </c>
      <c r="F915">
        <v>488</v>
      </c>
      <c r="G915">
        <v>23.29</v>
      </c>
      <c r="H915">
        <v>77</v>
      </c>
      <c r="I915">
        <v>18.02</v>
      </c>
      <c r="J915">
        <v>59.58</v>
      </c>
      <c r="K915">
        <v>360</v>
      </c>
      <c r="T915">
        <v>3</v>
      </c>
      <c r="U915">
        <v>1</v>
      </c>
      <c r="V915" t="s">
        <v>83</v>
      </c>
      <c r="W915">
        <v>77</v>
      </c>
      <c r="X915">
        <v>10</v>
      </c>
      <c r="Y915">
        <v>3</v>
      </c>
      <c r="Z915" t="s">
        <v>1483</v>
      </c>
      <c r="AA915" t="s">
        <v>1484</v>
      </c>
      <c r="AB915" t="s">
        <v>77</v>
      </c>
      <c r="AC915" t="s">
        <v>78</v>
      </c>
      <c r="AD915" t="s">
        <v>1446</v>
      </c>
      <c r="AG915" t="s">
        <v>1485</v>
      </c>
      <c r="AH915">
        <v>0</v>
      </c>
      <c r="AI915">
        <v>116</v>
      </c>
      <c r="AJ915">
        <v>18</v>
      </c>
      <c r="AK915">
        <v>417</v>
      </c>
      <c r="AL915">
        <v>0.85</v>
      </c>
    </row>
    <row r="916" spans="1:38" x14ac:dyDescent="0.3">
      <c r="A916" t="s">
        <v>1442</v>
      </c>
      <c r="B916">
        <v>1903</v>
      </c>
      <c r="C916">
        <v>1</v>
      </c>
      <c r="D916" t="s">
        <v>1486</v>
      </c>
      <c r="E916" t="s">
        <v>1487</v>
      </c>
      <c r="F916">
        <v>330</v>
      </c>
      <c r="G916">
        <v>31.52</v>
      </c>
      <c r="H916">
        <v>104.2</v>
      </c>
      <c r="I916">
        <v>25.7</v>
      </c>
      <c r="J916">
        <v>84.96</v>
      </c>
      <c r="K916">
        <v>91</v>
      </c>
      <c r="T916">
        <v>3</v>
      </c>
      <c r="U916">
        <v>2</v>
      </c>
      <c r="V916" t="s">
        <v>83</v>
      </c>
      <c r="W916">
        <v>104</v>
      </c>
      <c r="X916">
        <v>10</v>
      </c>
      <c r="Y916">
        <v>5</v>
      </c>
      <c r="Z916" t="s">
        <v>1488</v>
      </c>
      <c r="AA916" t="s">
        <v>1489</v>
      </c>
      <c r="AB916" t="s">
        <v>77</v>
      </c>
      <c r="AC916" t="s">
        <v>78</v>
      </c>
      <c r="AD916" t="s">
        <v>1446</v>
      </c>
      <c r="AG916" t="s">
        <v>1490</v>
      </c>
      <c r="AH916">
        <v>0</v>
      </c>
      <c r="AI916">
        <v>143</v>
      </c>
      <c r="AJ916">
        <v>23</v>
      </c>
      <c r="AK916">
        <v>484</v>
      </c>
      <c r="AL916">
        <v>1.47</v>
      </c>
    </row>
    <row r="917" spans="1:38" x14ac:dyDescent="0.3">
      <c r="A917" t="s">
        <v>1442</v>
      </c>
      <c r="B917">
        <v>1903</v>
      </c>
      <c r="C917">
        <v>2</v>
      </c>
      <c r="D917" t="s">
        <v>1486</v>
      </c>
      <c r="E917" t="s">
        <v>1487</v>
      </c>
      <c r="F917">
        <v>330</v>
      </c>
      <c r="G917">
        <v>33.590000000000003</v>
      </c>
      <c r="H917">
        <v>111.07</v>
      </c>
      <c r="I917">
        <v>25.7</v>
      </c>
      <c r="J917">
        <v>84.98</v>
      </c>
      <c r="K917">
        <v>99</v>
      </c>
      <c r="T917">
        <v>3</v>
      </c>
      <c r="U917">
        <v>2</v>
      </c>
      <c r="V917" t="s">
        <v>83</v>
      </c>
      <c r="W917">
        <v>111</v>
      </c>
      <c r="X917">
        <v>10</v>
      </c>
      <c r="Y917">
        <v>5</v>
      </c>
      <c r="Z917" t="s">
        <v>1488</v>
      </c>
      <c r="AA917" t="s">
        <v>1489</v>
      </c>
      <c r="AB917" t="s">
        <v>77</v>
      </c>
      <c r="AC917" t="s">
        <v>78</v>
      </c>
      <c r="AD917" t="s">
        <v>1446</v>
      </c>
      <c r="AG917" t="s">
        <v>1490</v>
      </c>
      <c r="AH917">
        <v>0</v>
      </c>
      <c r="AI917">
        <v>143</v>
      </c>
      <c r="AJ917">
        <v>23</v>
      </c>
      <c r="AK917">
        <v>484</v>
      </c>
      <c r="AL917">
        <v>1.47</v>
      </c>
    </row>
    <row r="918" spans="1:38" x14ac:dyDescent="0.3">
      <c r="A918" t="s">
        <v>1442</v>
      </c>
      <c r="B918">
        <v>1903</v>
      </c>
      <c r="C918">
        <v>3</v>
      </c>
      <c r="D918" t="s">
        <v>1486</v>
      </c>
      <c r="E918" t="s">
        <v>1487</v>
      </c>
      <c r="F918">
        <v>330</v>
      </c>
      <c r="G918">
        <v>39.19</v>
      </c>
      <c r="H918">
        <v>129.58000000000001</v>
      </c>
      <c r="I918">
        <v>30.83</v>
      </c>
      <c r="J918">
        <v>101.95</v>
      </c>
      <c r="K918">
        <v>80</v>
      </c>
      <c r="T918">
        <v>4</v>
      </c>
      <c r="U918">
        <v>2</v>
      </c>
      <c r="V918" t="s">
        <v>83</v>
      </c>
      <c r="W918">
        <v>129</v>
      </c>
      <c r="X918">
        <v>10</v>
      </c>
      <c r="Y918">
        <v>5</v>
      </c>
      <c r="Z918" t="s">
        <v>1488</v>
      </c>
      <c r="AA918" t="s">
        <v>1489</v>
      </c>
      <c r="AB918" t="s">
        <v>77</v>
      </c>
      <c r="AC918" t="s">
        <v>78</v>
      </c>
      <c r="AD918" t="s">
        <v>1446</v>
      </c>
      <c r="AG918" t="s">
        <v>1490</v>
      </c>
      <c r="AH918">
        <v>0</v>
      </c>
      <c r="AI918">
        <v>143</v>
      </c>
      <c r="AJ918">
        <v>23</v>
      </c>
      <c r="AK918">
        <v>484</v>
      </c>
      <c r="AL918">
        <v>1.47</v>
      </c>
    </row>
    <row r="919" spans="1:38" x14ac:dyDescent="0.3">
      <c r="A919" t="s">
        <v>1442</v>
      </c>
      <c r="B919">
        <v>1903</v>
      </c>
      <c r="C919">
        <v>4</v>
      </c>
      <c r="D919" t="s">
        <v>1486</v>
      </c>
      <c r="E919" t="s">
        <v>1487</v>
      </c>
      <c r="F919">
        <v>330</v>
      </c>
      <c r="G919">
        <v>50.52</v>
      </c>
      <c r="H919">
        <v>167.03</v>
      </c>
      <c r="I919">
        <v>40.81</v>
      </c>
      <c r="J919">
        <v>134.91</v>
      </c>
      <c r="K919">
        <v>60</v>
      </c>
      <c r="T919">
        <v>4</v>
      </c>
      <c r="U919">
        <v>2</v>
      </c>
      <c r="V919" t="s">
        <v>83</v>
      </c>
      <c r="W919">
        <v>167</v>
      </c>
      <c r="X919">
        <v>10</v>
      </c>
      <c r="Y919">
        <v>5</v>
      </c>
      <c r="Z919" t="s">
        <v>1488</v>
      </c>
      <c r="AA919" t="s">
        <v>1489</v>
      </c>
      <c r="AB919" t="s">
        <v>77</v>
      </c>
      <c r="AC919" t="s">
        <v>78</v>
      </c>
      <c r="AD919" t="s">
        <v>1446</v>
      </c>
      <c r="AG919" t="s">
        <v>1490</v>
      </c>
      <c r="AH919">
        <v>0</v>
      </c>
      <c r="AI919">
        <v>143</v>
      </c>
      <c r="AJ919">
        <v>23</v>
      </c>
      <c r="AK919">
        <v>484</v>
      </c>
      <c r="AL919">
        <v>1.47</v>
      </c>
    </row>
    <row r="920" spans="1:38" x14ac:dyDescent="0.3">
      <c r="A920" t="s">
        <v>1442</v>
      </c>
      <c r="B920">
        <v>1902</v>
      </c>
      <c r="C920">
        <v>1</v>
      </c>
      <c r="D920" t="s">
        <v>1491</v>
      </c>
      <c r="E920" t="s">
        <v>1492</v>
      </c>
      <c r="F920">
        <v>520</v>
      </c>
      <c r="G920">
        <v>22.11</v>
      </c>
      <c r="H920">
        <v>73.099999999999994</v>
      </c>
      <c r="I920">
        <v>18.14</v>
      </c>
      <c r="J920">
        <v>59.98</v>
      </c>
      <c r="K920">
        <v>179</v>
      </c>
      <c r="T920">
        <v>3</v>
      </c>
      <c r="U920">
        <v>1</v>
      </c>
      <c r="V920" t="s">
        <v>83</v>
      </c>
      <c r="W920">
        <v>73</v>
      </c>
      <c r="X920">
        <v>10</v>
      </c>
      <c r="Y920">
        <v>5</v>
      </c>
      <c r="Z920" t="s">
        <v>1493</v>
      </c>
      <c r="AA920" t="s">
        <v>1494</v>
      </c>
      <c r="AB920" t="s">
        <v>77</v>
      </c>
      <c r="AC920" t="s">
        <v>78</v>
      </c>
      <c r="AD920" t="s">
        <v>1446</v>
      </c>
      <c r="AG920" t="s">
        <v>1495</v>
      </c>
      <c r="AH920">
        <v>0</v>
      </c>
      <c r="AI920">
        <v>129</v>
      </c>
      <c r="AJ920">
        <v>19</v>
      </c>
      <c r="AK920">
        <v>350</v>
      </c>
      <c r="AL920">
        <v>0.67</v>
      </c>
    </row>
    <row r="921" spans="1:38" x14ac:dyDescent="0.3">
      <c r="A921" t="s">
        <v>1442</v>
      </c>
      <c r="B921">
        <v>1902</v>
      </c>
      <c r="C921">
        <v>2</v>
      </c>
      <c r="D921" t="s">
        <v>1491</v>
      </c>
      <c r="E921" t="s">
        <v>1492</v>
      </c>
      <c r="F921">
        <v>520</v>
      </c>
      <c r="G921">
        <v>23.84</v>
      </c>
      <c r="H921">
        <v>78.84</v>
      </c>
      <c r="I921">
        <v>18.11</v>
      </c>
      <c r="J921">
        <v>59.9</v>
      </c>
      <c r="K921">
        <v>341</v>
      </c>
      <c r="T921">
        <v>3</v>
      </c>
      <c r="U921">
        <v>1</v>
      </c>
      <c r="V921" t="s">
        <v>83</v>
      </c>
      <c r="W921">
        <v>78</v>
      </c>
      <c r="X921">
        <v>10</v>
      </c>
      <c r="Y921">
        <v>5</v>
      </c>
      <c r="Z921" t="s">
        <v>1493</v>
      </c>
      <c r="AA921" t="s">
        <v>1494</v>
      </c>
      <c r="AB921" t="s">
        <v>77</v>
      </c>
      <c r="AC921" t="s">
        <v>78</v>
      </c>
      <c r="AD921" t="s">
        <v>1446</v>
      </c>
      <c r="AG921" t="s">
        <v>1495</v>
      </c>
      <c r="AH921">
        <v>0</v>
      </c>
      <c r="AI921">
        <v>129</v>
      </c>
      <c r="AJ921">
        <v>19</v>
      </c>
      <c r="AK921">
        <v>350</v>
      </c>
      <c r="AL921">
        <v>0.67</v>
      </c>
    </row>
    <row r="922" spans="1:38" x14ac:dyDescent="0.3">
      <c r="A922" t="s">
        <v>1442</v>
      </c>
      <c r="B922">
        <v>8074</v>
      </c>
      <c r="C922">
        <v>1</v>
      </c>
      <c r="D922" t="s">
        <v>1496</v>
      </c>
      <c r="E922" t="s">
        <v>250</v>
      </c>
      <c r="F922">
        <v>750</v>
      </c>
      <c r="G922">
        <v>18.239999999999998</v>
      </c>
      <c r="H922">
        <v>60.33</v>
      </c>
      <c r="I922">
        <v>14.65</v>
      </c>
      <c r="J922">
        <v>48.45</v>
      </c>
      <c r="K922">
        <v>230</v>
      </c>
      <c r="T922">
        <v>3</v>
      </c>
      <c r="U922">
        <v>1</v>
      </c>
      <c r="V922" t="s">
        <v>74</v>
      </c>
      <c r="W922">
        <v>60</v>
      </c>
      <c r="X922">
        <v>10</v>
      </c>
      <c r="Y922">
        <v>5</v>
      </c>
      <c r="Z922" t="s">
        <v>1497</v>
      </c>
      <c r="AA922" t="s">
        <v>1498</v>
      </c>
      <c r="AB922" t="s">
        <v>77</v>
      </c>
      <c r="AC922" t="s">
        <v>78</v>
      </c>
      <c r="AD922" t="s">
        <v>1446</v>
      </c>
      <c r="AG922" t="s">
        <v>1499</v>
      </c>
      <c r="AH922">
        <v>0</v>
      </c>
      <c r="AI922">
        <v>107</v>
      </c>
      <c r="AJ922">
        <v>17</v>
      </c>
      <c r="AK922">
        <v>707</v>
      </c>
      <c r="AL922">
        <v>0.94</v>
      </c>
    </row>
    <row r="923" spans="1:38" x14ac:dyDescent="0.3">
      <c r="A923" t="s">
        <v>1442</v>
      </c>
      <c r="B923">
        <v>8074</v>
      </c>
      <c r="C923">
        <v>2</v>
      </c>
      <c r="D923" t="s">
        <v>1496</v>
      </c>
      <c r="E923" t="s">
        <v>250</v>
      </c>
      <c r="F923">
        <v>750</v>
      </c>
      <c r="G923">
        <v>19.23</v>
      </c>
      <c r="H923">
        <v>63.58</v>
      </c>
      <c r="I923">
        <v>14.65</v>
      </c>
      <c r="J923">
        <v>48.45</v>
      </c>
      <c r="K923">
        <v>520</v>
      </c>
      <c r="T923">
        <v>3</v>
      </c>
      <c r="U923">
        <v>1</v>
      </c>
      <c r="V923" t="s">
        <v>74</v>
      </c>
      <c r="W923">
        <v>63</v>
      </c>
      <c r="X923">
        <v>10</v>
      </c>
      <c r="Y923">
        <v>5</v>
      </c>
      <c r="Z923" t="s">
        <v>1497</v>
      </c>
      <c r="AA923" t="s">
        <v>1498</v>
      </c>
      <c r="AB923" t="s">
        <v>77</v>
      </c>
      <c r="AC923" t="s">
        <v>78</v>
      </c>
      <c r="AD923" t="s">
        <v>1446</v>
      </c>
      <c r="AG923" t="s">
        <v>1499</v>
      </c>
      <c r="AH923">
        <v>0</v>
      </c>
      <c r="AI923">
        <v>107</v>
      </c>
      <c r="AJ923">
        <v>17</v>
      </c>
      <c r="AK923">
        <v>707</v>
      </c>
      <c r="AL923">
        <v>0.94</v>
      </c>
    </row>
    <row r="924" spans="1:38" x14ac:dyDescent="0.3">
      <c r="A924" t="s">
        <v>1442</v>
      </c>
      <c r="B924">
        <v>1892</v>
      </c>
      <c r="C924">
        <v>1</v>
      </c>
      <c r="D924" t="s">
        <v>1500</v>
      </c>
      <c r="E924" t="s">
        <v>454</v>
      </c>
      <c r="F924">
        <v>386</v>
      </c>
      <c r="G924">
        <v>19.829999999999998</v>
      </c>
      <c r="H924">
        <v>65.569999999999993</v>
      </c>
      <c r="I924">
        <v>15</v>
      </c>
      <c r="J924">
        <v>49.59</v>
      </c>
      <c r="K924">
        <v>6</v>
      </c>
      <c r="T924">
        <v>2</v>
      </c>
      <c r="U924">
        <v>1</v>
      </c>
      <c r="V924" t="s">
        <v>83</v>
      </c>
      <c r="W924">
        <v>65</v>
      </c>
      <c r="X924">
        <v>10</v>
      </c>
      <c r="Y924">
        <v>5</v>
      </c>
      <c r="Z924" t="s">
        <v>1501</v>
      </c>
      <c r="AA924" t="s">
        <v>1502</v>
      </c>
      <c r="AB924" t="s">
        <v>77</v>
      </c>
      <c r="AC924" t="s">
        <v>78</v>
      </c>
      <c r="AD924" t="s">
        <v>1446</v>
      </c>
      <c r="AG924" t="s">
        <v>1503</v>
      </c>
      <c r="AH924">
        <v>0</v>
      </c>
      <c r="AI924">
        <v>138</v>
      </c>
      <c r="AJ924">
        <v>20</v>
      </c>
      <c r="AK924">
        <v>314</v>
      </c>
      <c r="AL924">
        <v>0.81</v>
      </c>
    </row>
    <row r="925" spans="1:38" x14ac:dyDescent="0.3">
      <c r="A925" t="s">
        <v>1442</v>
      </c>
      <c r="B925">
        <v>1892</v>
      </c>
      <c r="C925">
        <v>2</v>
      </c>
      <c r="D925" t="s">
        <v>1500</v>
      </c>
      <c r="E925" t="s">
        <v>454</v>
      </c>
      <c r="F925">
        <v>386</v>
      </c>
      <c r="G925">
        <v>23.98</v>
      </c>
      <c r="H925">
        <v>79.3</v>
      </c>
      <c r="I925">
        <v>18.14</v>
      </c>
      <c r="J925">
        <v>59.97</v>
      </c>
      <c r="K925">
        <v>380</v>
      </c>
      <c r="T925">
        <v>3</v>
      </c>
      <c r="U925">
        <v>1</v>
      </c>
      <c r="V925" t="s">
        <v>83</v>
      </c>
      <c r="W925">
        <v>79</v>
      </c>
      <c r="X925">
        <v>10</v>
      </c>
      <c r="Y925">
        <v>5</v>
      </c>
      <c r="Z925" t="s">
        <v>1501</v>
      </c>
      <c r="AA925" t="s">
        <v>1502</v>
      </c>
      <c r="AB925" t="s">
        <v>77</v>
      </c>
      <c r="AC925" t="s">
        <v>78</v>
      </c>
      <c r="AD925" t="s">
        <v>1446</v>
      </c>
      <c r="AG925" t="s">
        <v>1503</v>
      </c>
      <c r="AH925">
        <v>0</v>
      </c>
      <c r="AI925">
        <v>138</v>
      </c>
      <c r="AJ925">
        <v>20</v>
      </c>
      <c r="AK925">
        <v>314</v>
      </c>
      <c r="AL925">
        <v>0.81</v>
      </c>
    </row>
    <row r="926" spans="1:38" x14ac:dyDescent="0.3">
      <c r="A926" t="s">
        <v>1442</v>
      </c>
      <c r="B926">
        <v>1905</v>
      </c>
      <c r="C926">
        <v>1</v>
      </c>
      <c r="D926" t="s">
        <v>424</v>
      </c>
      <c r="E926" t="s">
        <v>1492</v>
      </c>
      <c r="F926">
        <v>600</v>
      </c>
      <c r="G926">
        <v>22.19</v>
      </c>
      <c r="H926">
        <v>73.36</v>
      </c>
      <c r="I926">
        <v>18.14</v>
      </c>
      <c r="J926">
        <v>59.98</v>
      </c>
      <c r="K926">
        <v>220</v>
      </c>
      <c r="T926">
        <v>3</v>
      </c>
      <c r="U926">
        <v>1</v>
      </c>
      <c r="V926" t="s">
        <v>83</v>
      </c>
      <c r="W926">
        <v>73</v>
      </c>
      <c r="X926">
        <v>10</v>
      </c>
      <c r="Y926">
        <v>5</v>
      </c>
      <c r="Z926" t="s">
        <v>1504</v>
      </c>
      <c r="AA926" t="s">
        <v>1505</v>
      </c>
      <c r="AB926" t="s">
        <v>77</v>
      </c>
      <c r="AC926" t="s">
        <v>78</v>
      </c>
      <c r="AD926" t="s">
        <v>1446</v>
      </c>
      <c r="AG926" t="s">
        <v>1506</v>
      </c>
      <c r="AH926">
        <v>0</v>
      </c>
      <c r="AI926">
        <v>132</v>
      </c>
      <c r="AJ926">
        <v>30</v>
      </c>
      <c r="AK926">
        <v>427</v>
      </c>
      <c r="AL926">
        <v>0.71</v>
      </c>
    </row>
    <row r="927" spans="1:38" x14ac:dyDescent="0.3">
      <c r="A927" t="s">
        <v>1442</v>
      </c>
      <c r="B927">
        <v>1905</v>
      </c>
      <c r="C927">
        <v>2</v>
      </c>
      <c r="D927" t="s">
        <v>424</v>
      </c>
      <c r="E927" t="s">
        <v>1492</v>
      </c>
      <c r="F927">
        <v>600</v>
      </c>
      <c r="G927">
        <v>23.82</v>
      </c>
      <c r="H927">
        <v>78.77</v>
      </c>
      <c r="I927">
        <v>18.11</v>
      </c>
      <c r="J927">
        <v>59.9</v>
      </c>
      <c r="K927">
        <v>380</v>
      </c>
      <c r="T927">
        <v>3</v>
      </c>
      <c r="U927">
        <v>1</v>
      </c>
      <c r="V927" t="s">
        <v>83</v>
      </c>
      <c r="W927">
        <v>78</v>
      </c>
      <c r="X927">
        <v>10</v>
      </c>
      <c r="Y927">
        <v>5</v>
      </c>
      <c r="Z927" t="s">
        <v>1504</v>
      </c>
      <c r="AA927" t="s">
        <v>1505</v>
      </c>
      <c r="AB927" t="s">
        <v>77</v>
      </c>
      <c r="AC927" t="s">
        <v>78</v>
      </c>
      <c r="AD927" t="s">
        <v>1446</v>
      </c>
      <c r="AG927" t="s">
        <v>1506</v>
      </c>
      <c r="AH927">
        <v>0</v>
      </c>
      <c r="AI927">
        <v>132</v>
      </c>
      <c r="AJ927">
        <v>30</v>
      </c>
      <c r="AK927">
        <v>427</v>
      </c>
      <c r="AL927">
        <v>0.71</v>
      </c>
    </row>
    <row r="928" spans="1:38" x14ac:dyDescent="0.3">
      <c r="A928" t="s">
        <v>1442</v>
      </c>
      <c r="B928">
        <v>8000</v>
      </c>
      <c r="C928">
        <v>1</v>
      </c>
      <c r="D928" t="s">
        <v>1507</v>
      </c>
      <c r="E928" t="s">
        <v>1012</v>
      </c>
      <c r="F928">
        <v>720</v>
      </c>
      <c r="G928">
        <v>17.579999999999998</v>
      </c>
      <c r="H928">
        <v>58.14</v>
      </c>
      <c r="I928">
        <v>14.2</v>
      </c>
      <c r="J928">
        <v>46.95</v>
      </c>
      <c r="K928">
        <v>280</v>
      </c>
      <c r="T928">
        <v>2</v>
      </c>
      <c r="U928">
        <v>1</v>
      </c>
      <c r="V928" t="s">
        <v>83</v>
      </c>
      <c r="W928">
        <v>58</v>
      </c>
      <c r="X928">
        <v>10</v>
      </c>
      <c r="Y928">
        <v>5</v>
      </c>
      <c r="Z928" t="s">
        <v>1508</v>
      </c>
      <c r="AA928" t="s">
        <v>1509</v>
      </c>
      <c r="AB928" t="s">
        <v>77</v>
      </c>
      <c r="AC928" t="s">
        <v>78</v>
      </c>
      <c r="AD928" t="s">
        <v>1446</v>
      </c>
      <c r="AG928" t="s">
        <v>1510</v>
      </c>
      <c r="AH928">
        <v>0</v>
      </c>
      <c r="AI928">
        <v>107</v>
      </c>
      <c r="AJ928">
        <v>20</v>
      </c>
      <c r="AK928">
        <v>709</v>
      </c>
      <c r="AL928">
        <v>0.98</v>
      </c>
    </row>
    <row r="929" spans="1:38" x14ac:dyDescent="0.3">
      <c r="A929" t="s">
        <v>1442</v>
      </c>
      <c r="B929">
        <v>8000</v>
      </c>
      <c r="C929">
        <v>2</v>
      </c>
      <c r="D929" t="s">
        <v>1507</v>
      </c>
      <c r="E929" t="s">
        <v>1012</v>
      </c>
      <c r="F929">
        <v>720</v>
      </c>
      <c r="G929">
        <v>23.16</v>
      </c>
      <c r="H929">
        <v>76.58</v>
      </c>
      <c r="I929">
        <v>17.850000000000001</v>
      </c>
      <c r="J929">
        <v>59.03</v>
      </c>
      <c r="K929">
        <v>440</v>
      </c>
      <c r="T929">
        <v>3</v>
      </c>
      <c r="U929">
        <v>1</v>
      </c>
      <c r="V929" t="s">
        <v>83</v>
      </c>
      <c r="W929">
        <v>76</v>
      </c>
      <c r="X929">
        <v>10</v>
      </c>
      <c r="Y929">
        <v>5</v>
      </c>
      <c r="Z929" t="s">
        <v>1508</v>
      </c>
      <c r="AA929" t="s">
        <v>1509</v>
      </c>
      <c r="AB929" t="s">
        <v>77</v>
      </c>
      <c r="AC929" t="s">
        <v>78</v>
      </c>
      <c r="AD929" t="s">
        <v>1446</v>
      </c>
      <c r="AG929" t="s">
        <v>1510</v>
      </c>
      <c r="AH929">
        <v>0</v>
      </c>
      <c r="AI929">
        <v>107</v>
      </c>
      <c r="AJ929">
        <v>20</v>
      </c>
      <c r="AK929">
        <v>709</v>
      </c>
      <c r="AL929">
        <v>0.98</v>
      </c>
    </row>
    <row r="930" spans="1:38" x14ac:dyDescent="0.3">
      <c r="A930" t="s">
        <v>1442</v>
      </c>
      <c r="B930">
        <v>133905</v>
      </c>
      <c r="C930">
        <v>1</v>
      </c>
      <c r="D930" t="s">
        <v>1511</v>
      </c>
      <c r="E930" t="s">
        <v>1470</v>
      </c>
      <c r="F930">
        <v>930</v>
      </c>
      <c r="G930">
        <v>23.99</v>
      </c>
      <c r="H930">
        <v>79.31</v>
      </c>
      <c r="I930">
        <v>18.14</v>
      </c>
      <c r="J930">
        <v>59.98</v>
      </c>
      <c r="K930">
        <v>449</v>
      </c>
      <c r="T930">
        <v>3</v>
      </c>
      <c r="U930">
        <v>2</v>
      </c>
      <c r="V930" t="s">
        <v>83</v>
      </c>
      <c r="W930" t="s">
        <v>134</v>
      </c>
      <c r="X930">
        <v>30</v>
      </c>
      <c r="Y930">
        <v>28</v>
      </c>
      <c r="Z930" t="s">
        <v>1512</v>
      </c>
      <c r="AA930" t="s">
        <v>1513</v>
      </c>
      <c r="AB930" t="s">
        <v>77</v>
      </c>
      <c r="AC930" t="s">
        <v>78</v>
      </c>
      <c r="AD930" t="s">
        <v>1446</v>
      </c>
      <c r="AG930" t="s">
        <v>137</v>
      </c>
      <c r="AH930">
        <v>0</v>
      </c>
      <c r="AI930">
        <v>0</v>
      </c>
      <c r="AJ930">
        <v>0</v>
      </c>
      <c r="AK930">
        <v>1404</v>
      </c>
      <c r="AL930">
        <v>1.51</v>
      </c>
    </row>
    <row r="931" spans="1:38" x14ac:dyDescent="0.3">
      <c r="A931" t="s">
        <v>1442</v>
      </c>
      <c r="B931">
        <v>133905</v>
      </c>
      <c r="C931">
        <v>2</v>
      </c>
      <c r="D931" t="s">
        <v>1511</v>
      </c>
      <c r="E931" t="s">
        <v>1470</v>
      </c>
      <c r="F931">
        <v>930</v>
      </c>
      <c r="G931">
        <v>24.02</v>
      </c>
      <c r="H931">
        <v>79.41</v>
      </c>
      <c r="I931">
        <v>18.170000000000002</v>
      </c>
      <c r="J931">
        <v>60.08</v>
      </c>
      <c r="K931">
        <v>13</v>
      </c>
      <c r="T931">
        <v>3</v>
      </c>
      <c r="U931">
        <v>2</v>
      </c>
      <c r="V931" t="s">
        <v>83</v>
      </c>
      <c r="W931" t="s">
        <v>138</v>
      </c>
      <c r="X931">
        <v>30</v>
      </c>
      <c r="Y931">
        <v>28</v>
      </c>
      <c r="Z931" t="s">
        <v>1512</v>
      </c>
      <c r="AA931" t="s">
        <v>1513</v>
      </c>
      <c r="AB931" t="s">
        <v>77</v>
      </c>
      <c r="AC931" t="s">
        <v>78</v>
      </c>
      <c r="AD931" t="s">
        <v>1446</v>
      </c>
      <c r="AG931" t="s">
        <v>137</v>
      </c>
      <c r="AH931">
        <v>0</v>
      </c>
      <c r="AI931">
        <v>0</v>
      </c>
      <c r="AJ931">
        <v>0</v>
      </c>
      <c r="AK931">
        <v>1404</v>
      </c>
      <c r="AL931">
        <v>1.51</v>
      </c>
    </row>
    <row r="932" spans="1:38" x14ac:dyDescent="0.3">
      <c r="A932" t="s">
        <v>1442</v>
      </c>
      <c r="B932">
        <v>133905</v>
      </c>
      <c r="C932">
        <v>3</v>
      </c>
      <c r="D932" t="s">
        <v>1511</v>
      </c>
      <c r="E932" t="s">
        <v>1470</v>
      </c>
      <c r="F932">
        <v>930</v>
      </c>
      <c r="G932">
        <v>33.450000000000003</v>
      </c>
      <c r="H932">
        <v>110.61</v>
      </c>
      <c r="I932">
        <v>25.68</v>
      </c>
      <c r="J932">
        <v>84.91</v>
      </c>
      <c r="K932">
        <v>350</v>
      </c>
      <c r="T932">
        <v>3</v>
      </c>
      <c r="U932">
        <v>2</v>
      </c>
      <c r="V932" t="s">
        <v>83</v>
      </c>
      <c r="W932" t="s">
        <v>231</v>
      </c>
      <c r="X932">
        <v>30</v>
      </c>
      <c r="Y932">
        <v>28</v>
      </c>
      <c r="Z932" t="s">
        <v>1512</v>
      </c>
      <c r="AA932" t="s">
        <v>1513</v>
      </c>
      <c r="AB932" t="s">
        <v>77</v>
      </c>
      <c r="AC932" t="s">
        <v>78</v>
      </c>
      <c r="AD932" t="s">
        <v>1446</v>
      </c>
      <c r="AG932" t="s">
        <v>137</v>
      </c>
      <c r="AH932">
        <v>0</v>
      </c>
      <c r="AI932">
        <v>0</v>
      </c>
      <c r="AJ932">
        <v>0</v>
      </c>
      <c r="AK932">
        <v>1404</v>
      </c>
      <c r="AL932">
        <v>1.51</v>
      </c>
    </row>
    <row r="933" spans="1:38" x14ac:dyDescent="0.3">
      <c r="A933" t="s">
        <v>1442</v>
      </c>
      <c r="B933">
        <v>133905</v>
      </c>
      <c r="C933">
        <v>4</v>
      </c>
      <c r="D933" t="s">
        <v>1511</v>
      </c>
      <c r="E933" t="s">
        <v>1470</v>
      </c>
      <c r="F933">
        <v>930</v>
      </c>
      <c r="G933">
        <v>33.32</v>
      </c>
      <c r="H933">
        <v>110.15</v>
      </c>
      <c r="I933">
        <v>25.49</v>
      </c>
      <c r="J933">
        <v>84.27</v>
      </c>
      <c r="K933">
        <v>60</v>
      </c>
      <c r="T933">
        <v>3</v>
      </c>
      <c r="U933">
        <v>2</v>
      </c>
      <c r="V933" t="s">
        <v>83</v>
      </c>
      <c r="W933" t="s">
        <v>232</v>
      </c>
      <c r="X933">
        <v>30</v>
      </c>
      <c r="Y933">
        <v>28</v>
      </c>
      <c r="Z933" t="s">
        <v>1512</v>
      </c>
      <c r="AA933" t="s">
        <v>1513</v>
      </c>
      <c r="AB933" t="s">
        <v>77</v>
      </c>
      <c r="AC933" t="s">
        <v>78</v>
      </c>
      <c r="AD933" t="s">
        <v>1446</v>
      </c>
      <c r="AG933" t="s">
        <v>137</v>
      </c>
      <c r="AH933">
        <v>0</v>
      </c>
      <c r="AI933">
        <v>0</v>
      </c>
      <c r="AJ933">
        <v>0</v>
      </c>
      <c r="AK933">
        <v>1404</v>
      </c>
      <c r="AL933">
        <v>1.51</v>
      </c>
    </row>
    <row r="934" spans="1:38" x14ac:dyDescent="0.3">
      <c r="A934" t="s">
        <v>1442</v>
      </c>
      <c r="B934">
        <v>133905</v>
      </c>
      <c r="C934">
        <v>5</v>
      </c>
      <c r="D934" t="s">
        <v>1511</v>
      </c>
      <c r="E934" t="s">
        <v>1470</v>
      </c>
      <c r="F934">
        <v>930</v>
      </c>
      <c r="G934">
        <v>33.76</v>
      </c>
      <c r="H934">
        <v>111.62</v>
      </c>
      <c r="I934">
        <v>25.69</v>
      </c>
      <c r="J934">
        <v>84.95</v>
      </c>
      <c r="K934">
        <v>58</v>
      </c>
      <c r="T934">
        <v>3</v>
      </c>
      <c r="U934">
        <v>2</v>
      </c>
      <c r="V934" t="s">
        <v>83</v>
      </c>
      <c r="W934" t="s">
        <v>162</v>
      </c>
      <c r="X934">
        <v>30</v>
      </c>
      <c r="Y934">
        <v>28</v>
      </c>
      <c r="Z934" t="s">
        <v>1512</v>
      </c>
      <c r="AA934" t="s">
        <v>1513</v>
      </c>
      <c r="AB934" t="s">
        <v>77</v>
      </c>
      <c r="AC934" t="s">
        <v>78</v>
      </c>
      <c r="AD934" t="s">
        <v>1446</v>
      </c>
      <c r="AG934" t="s">
        <v>137</v>
      </c>
      <c r="AH934">
        <v>0</v>
      </c>
      <c r="AI934">
        <v>0</v>
      </c>
      <c r="AJ934">
        <v>0</v>
      </c>
      <c r="AK934">
        <v>1404</v>
      </c>
      <c r="AL934">
        <v>1.51</v>
      </c>
    </row>
    <row r="935" spans="1:38" x14ac:dyDescent="0.3">
      <c r="A935" t="s">
        <v>1442</v>
      </c>
      <c r="B935">
        <v>7994</v>
      </c>
      <c r="C935">
        <v>1</v>
      </c>
      <c r="D935" t="s">
        <v>1514</v>
      </c>
      <c r="E935" t="s">
        <v>560</v>
      </c>
      <c r="F935">
        <v>140</v>
      </c>
      <c r="G935">
        <v>26.71</v>
      </c>
      <c r="H935">
        <v>88.32</v>
      </c>
      <c r="I935">
        <v>19.96</v>
      </c>
      <c r="J935">
        <v>66</v>
      </c>
      <c r="K935">
        <v>60</v>
      </c>
      <c r="T935">
        <v>3</v>
      </c>
      <c r="U935">
        <v>1</v>
      </c>
      <c r="V935" t="s">
        <v>83</v>
      </c>
      <c r="W935">
        <v>88</v>
      </c>
      <c r="X935">
        <v>10</v>
      </c>
      <c r="Y935">
        <v>10</v>
      </c>
      <c r="Z935" t="s">
        <v>1515</v>
      </c>
      <c r="AA935" t="s">
        <v>1516</v>
      </c>
      <c r="AB935" t="s">
        <v>77</v>
      </c>
      <c r="AC935" t="s">
        <v>78</v>
      </c>
      <c r="AD935" t="s">
        <v>1446</v>
      </c>
      <c r="AG935" t="s">
        <v>1517</v>
      </c>
      <c r="AH935">
        <v>0</v>
      </c>
      <c r="AI935">
        <v>148</v>
      </c>
      <c r="AJ935">
        <v>21</v>
      </c>
      <c r="AK935">
        <v>161</v>
      </c>
      <c r="AL935">
        <v>1.1499999999999999</v>
      </c>
    </row>
    <row r="936" spans="1:38" x14ac:dyDescent="0.3">
      <c r="A936" t="s">
        <v>1442</v>
      </c>
      <c r="B936">
        <v>7994</v>
      </c>
      <c r="C936">
        <v>2</v>
      </c>
      <c r="D936" t="s">
        <v>1514</v>
      </c>
      <c r="E936" t="s">
        <v>560</v>
      </c>
      <c r="F936">
        <v>140</v>
      </c>
      <c r="G936">
        <v>33.29</v>
      </c>
      <c r="H936">
        <v>110.06</v>
      </c>
      <c r="I936">
        <v>25.69</v>
      </c>
      <c r="J936">
        <v>84.93</v>
      </c>
      <c r="K936">
        <v>80</v>
      </c>
      <c r="T936">
        <v>3</v>
      </c>
      <c r="U936">
        <v>2</v>
      </c>
      <c r="V936" t="s">
        <v>83</v>
      </c>
      <c r="W936">
        <v>110</v>
      </c>
      <c r="X936">
        <v>10</v>
      </c>
      <c r="Y936">
        <v>10</v>
      </c>
      <c r="Z936" t="s">
        <v>1515</v>
      </c>
      <c r="AA936" t="s">
        <v>1516</v>
      </c>
      <c r="AB936" t="s">
        <v>77</v>
      </c>
      <c r="AC936" t="s">
        <v>78</v>
      </c>
      <c r="AD936" t="s">
        <v>1446</v>
      </c>
      <c r="AG936" t="s">
        <v>1517</v>
      </c>
      <c r="AH936">
        <v>0</v>
      </c>
      <c r="AI936">
        <v>148</v>
      </c>
      <c r="AJ936">
        <v>21</v>
      </c>
      <c r="AK936">
        <v>161</v>
      </c>
      <c r="AL936">
        <v>1.1499999999999999</v>
      </c>
    </row>
    <row r="937" spans="1:38" x14ac:dyDescent="0.3">
      <c r="A937" t="s">
        <v>1442</v>
      </c>
      <c r="B937">
        <v>7995</v>
      </c>
      <c r="C937">
        <v>1</v>
      </c>
      <c r="D937" t="s">
        <v>1518</v>
      </c>
      <c r="E937" t="s">
        <v>1519</v>
      </c>
      <c r="F937">
        <v>490</v>
      </c>
      <c r="G937">
        <v>22.08</v>
      </c>
      <c r="H937">
        <v>73.02</v>
      </c>
      <c r="I937">
        <v>18.14</v>
      </c>
      <c r="J937">
        <v>59.98</v>
      </c>
      <c r="K937">
        <v>50</v>
      </c>
      <c r="T937">
        <v>3</v>
      </c>
      <c r="U937">
        <v>1</v>
      </c>
      <c r="V937" t="s">
        <v>83</v>
      </c>
      <c r="W937" t="s">
        <v>1520</v>
      </c>
      <c r="X937">
        <v>10</v>
      </c>
      <c r="Y937">
        <v>5</v>
      </c>
      <c r="Z937" t="s">
        <v>1521</v>
      </c>
      <c r="AA937" t="s">
        <v>1522</v>
      </c>
      <c r="AB937" t="s">
        <v>77</v>
      </c>
      <c r="AC937" t="s">
        <v>78</v>
      </c>
      <c r="AD937" t="s">
        <v>1446</v>
      </c>
      <c r="AG937" t="s">
        <v>1523</v>
      </c>
      <c r="AH937">
        <v>0</v>
      </c>
      <c r="AI937">
        <v>119</v>
      </c>
      <c r="AJ937">
        <v>21</v>
      </c>
      <c r="AK937">
        <v>502</v>
      </c>
      <c r="AL937">
        <v>1.02</v>
      </c>
    </row>
    <row r="938" spans="1:38" x14ac:dyDescent="0.3">
      <c r="A938" t="s">
        <v>1442</v>
      </c>
      <c r="B938">
        <v>7995</v>
      </c>
      <c r="C938">
        <v>2</v>
      </c>
      <c r="D938" t="s">
        <v>1518</v>
      </c>
      <c r="E938" t="s">
        <v>1519</v>
      </c>
      <c r="F938">
        <v>490</v>
      </c>
      <c r="G938">
        <v>22.22</v>
      </c>
      <c r="H938">
        <v>73.48</v>
      </c>
      <c r="I938">
        <v>18.13</v>
      </c>
      <c r="J938">
        <v>59.95</v>
      </c>
      <c r="K938">
        <v>40</v>
      </c>
      <c r="T938">
        <v>3</v>
      </c>
      <c r="U938">
        <v>1</v>
      </c>
      <c r="V938" t="s">
        <v>83</v>
      </c>
      <c r="W938" t="s">
        <v>977</v>
      </c>
      <c r="X938">
        <v>10</v>
      </c>
      <c r="Y938">
        <v>5</v>
      </c>
      <c r="Z938" t="s">
        <v>1521</v>
      </c>
      <c r="AA938" t="s">
        <v>1522</v>
      </c>
      <c r="AB938" t="s">
        <v>77</v>
      </c>
      <c r="AC938" t="s">
        <v>78</v>
      </c>
      <c r="AD938" t="s">
        <v>1446</v>
      </c>
      <c r="AG938" t="s">
        <v>1523</v>
      </c>
      <c r="AH938">
        <v>0</v>
      </c>
      <c r="AI938">
        <v>119</v>
      </c>
      <c r="AJ938">
        <v>21</v>
      </c>
      <c r="AK938">
        <v>502</v>
      </c>
      <c r="AL938">
        <v>1.02</v>
      </c>
    </row>
    <row r="939" spans="1:38" x14ac:dyDescent="0.3">
      <c r="A939" t="s">
        <v>1442</v>
      </c>
      <c r="B939">
        <v>7995</v>
      </c>
      <c r="C939">
        <v>3</v>
      </c>
      <c r="D939" t="s">
        <v>1518</v>
      </c>
      <c r="E939" t="s">
        <v>1519</v>
      </c>
      <c r="F939">
        <v>490</v>
      </c>
      <c r="G939">
        <v>23.11</v>
      </c>
      <c r="H939">
        <v>76.41</v>
      </c>
      <c r="I939">
        <v>18.13</v>
      </c>
      <c r="J939">
        <v>59.95</v>
      </c>
      <c r="K939">
        <v>60</v>
      </c>
      <c r="T939">
        <v>3</v>
      </c>
      <c r="U939">
        <v>1</v>
      </c>
      <c r="V939" t="s">
        <v>83</v>
      </c>
      <c r="W939">
        <v>76</v>
      </c>
      <c r="X939">
        <v>10</v>
      </c>
      <c r="Y939">
        <v>5</v>
      </c>
      <c r="Z939" t="s">
        <v>1521</v>
      </c>
      <c r="AA939" t="s">
        <v>1522</v>
      </c>
      <c r="AB939" t="s">
        <v>77</v>
      </c>
      <c r="AC939" t="s">
        <v>78</v>
      </c>
      <c r="AD939" t="s">
        <v>1446</v>
      </c>
      <c r="AG939" t="s">
        <v>1523</v>
      </c>
      <c r="AH939">
        <v>0</v>
      </c>
      <c r="AI939">
        <v>119</v>
      </c>
      <c r="AJ939">
        <v>21</v>
      </c>
      <c r="AK939">
        <v>502</v>
      </c>
      <c r="AL939">
        <v>1.02</v>
      </c>
    </row>
    <row r="940" spans="1:38" x14ac:dyDescent="0.3">
      <c r="A940" t="s">
        <v>1442</v>
      </c>
      <c r="B940">
        <v>7995</v>
      </c>
      <c r="C940">
        <v>4</v>
      </c>
      <c r="D940" t="s">
        <v>1518</v>
      </c>
      <c r="E940" t="s">
        <v>1519</v>
      </c>
      <c r="F940">
        <v>490</v>
      </c>
      <c r="G940">
        <v>23.71</v>
      </c>
      <c r="H940">
        <v>78.39</v>
      </c>
      <c r="I940">
        <v>18.13</v>
      </c>
      <c r="J940">
        <v>59.94</v>
      </c>
      <c r="K940">
        <v>280</v>
      </c>
      <c r="T940">
        <v>3</v>
      </c>
      <c r="U940">
        <v>1</v>
      </c>
      <c r="V940" t="s">
        <v>83</v>
      </c>
      <c r="W940">
        <v>78</v>
      </c>
      <c r="X940">
        <v>10</v>
      </c>
      <c r="Y940">
        <v>5</v>
      </c>
      <c r="Z940" t="s">
        <v>1521</v>
      </c>
      <c r="AA940" t="s">
        <v>1522</v>
      </c>
      <c r="AB940" t="s">
        <v>77</v>
      </c>
      <c r="AC940" t="s">
        <v>78</v>
      </c>
      <c r="AD940" t="s">
        <v>1446</v>
      </c>
      <c r="AG940" t="s">
        <v>1523</v>
      </c>
      <c r="AH940">
        <v>0</v>
      </c>
      <c r="AI940">
        <v>119</v>
      </c>
      <c r="AJ940">
        <v>21</v>
      </c>
      <c r="AK940">
        <v>502</v>
      </c>
      <c r="AL940">
        <v>1.02</v>
      </c>
    </row>
    <row r="941" spans="1:38" x14ac:dyDescent="0.3">
      <c r="A941" t="s">
        <v>1442</v>
      </c>
      <c r="B941">
        <v>7995</v>
      </c>
      <c r="C941">
        <v>5</v>
      </c>
      <c r="D941" t="s">
        <v>1518</v>
      </c>
      <c r="E941" t="s">
        <v>1519</v>
      </c>
      <c r="F941">
        <v>490</v>
      </c>
      <c r="G941">
        <v>25.34</v>
      </c>
      <c r="H941">
        <v>83.79</v>
      </c>
      <c r="I941">
        <v>18.13</v>
      </c>
      <c r="J941">
        <v>59.94</v>
      </c>
      <c r="K941">
        <v>60</v>
      </c>
      <c r="T941">
        <v>3</v>
      </c>
      <c r="U941">
        <v>1</v>
      </c>
      <c r="V941" t="s">
        <v>74</v>
      </c>
      <c r="W941">
        <v>83</v>
      </c>
      <c r="X941">
        <v>10</v>
      </c>
      <c r="Y941">
        <v>5</v>
      </c>
      <c r="Z941" t="s">
        <v>1521</v>
      </c>
      <c r="AA941" t="s">
        <v>1522</v>
      </c>
      <c r="AB941" t="s">
        <v>77</v>
      </c>
      <c r="AC941" t="s">
        <v>78</v>
      </c>
      <c r="AD941" t="s">
        <v>1446</v>
      </c>
      <c r="AG941" t="s">
        <v>1523</v>
      </c>
      <c r="AH941">
        <v>0</v>
      </c>
      <c r="AI941">
        <v>119</v>
      </c>
      <c r="AJ941">
        <v>21</v>
      </c>
      <c r="AK941">
        <v>502</v>
      </c>
      <c r="AL941">
        <v>1.02</v>
      </c>
    </row>
    <row r="942" spans="1:38" x14ac:dyDescent="0.3">
      <c r="A942" t="s">
        <v>1442</v>
      </c>
      <c r="B942">
        <v>1897</v>
      </c>
      <c r="C942">
        <v>1</v>
      </c>
      <c r="D942" t="s">
        <v>1524</v>
      </c>
      <c r="E942" t="s">
        <v>928</v>
      </c>
      <c r="F942">
        <v>460</v>
      </c>
      <c r="G942">
        <v>25.85</v>
      </c>
      <c r="H942">
        <v>85.48</v>
      </c>
      <c r="I942">
        <v>22.55</v>
      </c>
      <c r="J942">
        <v>74.56</v>
      </c>
      <c r="K942">
        <v>180</v>
      </c>
      <c r="T942">
        <v>3</v>
      </c>
      <c r="U942">
        <v>1</v>
      </c>
      <c r="V942" t="s">
        <v>83</v>
      </c>
      <c r="W942">
        <v>85</v>
      </c>
      <c r="X942">
        <v>10</v>
      </c>
      <c r="Y942">
        <v>5</v>
      </c>
      <c r="Z942" t="s">
        <v>1525</v>
      </c>
      <c r="AA942" t="s">
        <v>1526</v>
      </c>
      <c r="AB942" t="s">
        <v>77</v>
      </c>
      <c r="AC942" t="s">
        <v>78</v>
      </c>
      <c r="AD942" t="s">
        <v>1446</v>
      </c>
      <c r="AG942" t="s">
        <v>1527</v>
      </c>
      <c r="AH942">
        <v>0</v>
      </c>
      <c r="AI942">
        <v>134</v>
      </c>
      <c r="AJ942">
        <v>24</v>
      </c>
      <c r="AK942">
        <v>558</v>
      </c>
      <c r="AL942">
        <v>1.21</v>
      </c>
    </row>
    <row r="943" spans="1:38" x14ac:dyDescent="0.3">
      <c r="A943" t="s">
        <v>1442</v>
      </c>
      <c r="B943">
        <v>1897</v>
      </c>
      <c r="C943">
        <v>2</v>
      </c>
      <c r="D943" t="s">
        <v>1524</v>
      </c>
      <c r="E943" t="s">
        <v>928</v>
      </c>
      <c r="F943">
        <v>460</v>
      </c>
      <c r="G943">
        <v>29.64</v>
      </c>
      <c r="H943">
        <v>98</v>
      </c>
      <c r="I943">
        <v>25.69</v>
      </c>
      <c r="J943">
        <v>84.94</v>
      </c>
      <c r="K943">
        <v>160</v>
      </c>
      <c r="T943">
        <v>3</v>
      </c>
      <c r="U943">
        <v>2</v>
      </c>
      <c r="V943" t="s">
        <v>83</v>
      </c>
      <c r="W943">
        <v>98</v>
      </c>
      <c r="X943">
        <v>10</v>
      </c>
      <c r="Y943">
        <v>5</v>
      </c>
      <c r="Z943" t="s">
        <v>1525</v>
      </c>
      <c r="AA943" t="s">
        <v>1526</v>
      </c>
      <c r="AB943" t="s">
        <v>77</v>
      </c>
      <c r="AC943" t="s">
        <v>78</v>
      </c>
      <c r="AD943" t="s">
        <v>1446</v>
      </c>
      <c r="AG943" t="s">
        <v>1527</v>
      </c>
      <c r="AH943">
        <v>0</v>
      </c>
      <c r="AI943">
        <v>134</v>
      </c>
      <c r="AJ943">
        <v>24</v>
      </c>
      <c r="AK943">
        <v>558</v>
      </c>
      <c r="AL943">
        <v>1.21</v>
      </c>
    </row>
    <row r="944" spans="1:38" x14ac:dyDescent="0.3">
      <c r="A944" t="s">
        <v>1442</v>
      </c>
      <c r="B944">
        <v>1897</v>
      </c>
      <c r="C944">
        <v>3</v>
      </c>
      <c r="D944" t="s">
        <v>1524</v>
      </c>
      <c r="E944" t="s">
        <v>928</v>
      </c>
      <c r="F944">
        <v>460</v>
      </c>
      <c r="G944">
        <v>40.14</v>
      </c>
      <c r="H944">
        <v>132.69999999999999</v>
      </c>
      <c r="I944">
        <v>36.19</v>
      </c>
      <c r="J944">
        <v>119.64</v>
      </c>
      <c r="K944">
        <v>120</v>
      </c>
      <c r="T944">
        <v>4</v>
      </c>
      <c r="U944">
        <v>2</v>
      </c>
      <c r="V944" t="s">
        <v>83</v>
      </c>
      <c r="W944">
        <v>132</v>
      </c>
      <c r="X944">
        <v>10</v>
      </c>
      <c r="Y944">
        <v>5</v>
      </c>
      <c r="Z944" t="s">
        <v>1525</v>
      </c>
      <c r="AA944" t="s">
        <v>1526</v>
      </c>
      <c r="AB944" t="s">
        <v>77</v>
      </c>
      <c r="AC944" t="s">
        <v>78</v>
      </c>
      <c r="AD944" t="s">
        <v>1446</v>
      </c>
      <c r="AG944" t="s">
        <v>1527</v>
      </c>
      <c r="AH944">
        <v>0</v>
      </c>
      <c r="AI944">
        <v>134</v>
      </c>
      <c r="AJ944">
        <v>24</v>
      </c>
      <c r="AK944">
        <v>558</v>
      </c>
      <c r="AL944">
        <v>1.21</v>
      </c>
    </row>
    <row r="945" spans="1:38" x14ac:dyDescent="0.3">
      <c r="A945" t="s">
        <v>1442</v>
      </c>
      <c r="B945">
        <v>1904</v>
      </c>
      <c r="C945">
        <v>1</v>
      </c>
      <c r="D945" t="s">
        <v>364</v>
      </c>
      <c r="E945" t="s">
        <v>1492</v>
      </c>
      <c r="F945">
        <v>390</v>
      </c>
      <c r="G945">
        <v>22.19</v>
      </c>
      <c r="H945">
        <v>73.36</v>
      </c>
      <c r="I945">
        <v>18.14</v>
      </c>
      <c r="J945">
        <v>59.98</v>
      </c>
      <c r="K945">
        <v>150</v>
      </c>
      <c r="T945">
        <v>3</v>
      </c>
      <c r="U945">
        <v>1</v>
      </c>
      <c r="V945" t="s">
        <v>83</v>
      </c>
      <c r="W945">
        <v>73</v>
      </c>
      <c r="X945">
        <v>10</v>
      </c>
      <c r="Y945">
        <v>5</v>
      </c>
      <c r="Z945" t="s">
        <v>1528</v>
      </c>
      <c r="AA945" t="s">
        <v>1529</v>
      </c>
      <c r="AB945" t="s">
        <v>77</v>
      </c>
      <c r="AC945" t="s">
        <v>78</v>
      </c>
      <c r="AD945" t="s">
        <v>1446</v>
      </c>
      <c r="AG945" t="s">
        <v>1530</v>
      </c>
      <c r="AH945">
        <v>0</v>
      </c>
      <c r="AI945">
        <v>124</v>
      </c>
      <c r="AJ945">
        <v>22</v>
      </c>
      <c r="AK945">
        <v>277</v>
      </c>
      <c r="AL945">
        <v>0.71</v>
      </c>
    </row>
    <row r="946" spans="1:38" x14ac:dyDescent="0.3">
      <c r="A946" t="s">
        <v>1442</v>
      </c>
      <c r="B946">
        <v>1904</v>
      </c>
      <c r="C946">
        <v>2</v>
      </c>
      <c r="D946" t="s">
        <v>364</v>
      </c>
      <c r="E946" t="s">
        <v>1492</v>
      </c>
      <c r="F946">
        <v>390</v>
      </c>
      <c r="G946">
        <v>23.82</v>
      </c>
      <c r="H946">
        <v>78.77</v>
      </c>
      <c r="I946">
        <v>18.11</v>
      </c>
      <c r="J946">
        <v>59.9</v>
      </c>
      <c r="K946">
        <v>240</v>
      </c>
      <c r="T946">
        <v>3</v>
      </c>
      <c r="U946">
        <v>1</v>
      </c>
      <c r="V946" t="s">
        <v>83</v>
      </c>
      <c r="W946">
        <v>78</v>
      </c>
      <c r="X946">
        <v>10</v>
      </c>
      <c r="Y946">
        <v>5</v>
      </c>
      <c r="Z946" t="s">
        <v>1528</v>
      </c>
      <c r="AA946" t="s">
        <v>1529</v>
      </c>
      <c r="AB946" t="s">
        <v>77</v>
      </c>
      <c r="AC946" t="s">
        <v>78</v>
      </c>
      <c r="AD946" t="s">
        <v>1446</v>
      </c>
      <c r="AG946" t="s">
        <v>1530</v>
      </c>
      <c r="AH946">
        <v>0</v>
      </c>
      <c r="AI946">
        <v>124</v>
      </c>
      <c r="AJ946">
        <v>22</v>
      </c>
      <c r="AK946">
        <v>277</v>
      </c>
      <c r="AL946">
        <v>0.71</v>
      </c>
    </row>
    <row r="947" spans="1:38" x14ac:dyDescent="0.3">
      <c r="A947" t="s">
        <v>1442</v>
      </c>
      <c r="B947">
        <v>1899</v>
      </c>
      <c r="C947">
        <v>1</v>
      </c>
      <c r="D947" t="s">
        <v>1531</v>
      </c>
      <c r="E947" t="s">
        <v>1532</v>
      </c>
      <c r="F947">
        <v>279</v>
      </c>
      <c r="G947">
        <v>30.3</v>
      </c>
      <c r="H947">
        <v>100.18</v>
      </c>
      <c r="I947">
        <v>25.71</v>
      </c>
      <c r="J947">
        <v>85</v>
      </c>
      <c r="K947">
        <v>119</v>
      </c>
      <c r="T947">
        <v>3</v>
      </c>
      <c r="U947">
        <v>2</v>
      </c>
      <c r="V947" t="s">
        <v>83</v>
      </c>
      <c r="W947">
        <v>100</v>
      </c>
      <c r="X947">
        <v>10</v>
      </c>
      <c r="Y947">
        <v>5</v>
      </c>
      <c r="Z947" t="s">
        <v>1533</v>
      </c>
      <c r="AA947" t="s">
        <v>1534</v>
      </c>
      <c r="AB947" t="s">
        <v>77</v>
      </c>
      <c r="AC947" t="s">
        <v>78</v>
      </c>
      <c r="AD947" t="s">
        <v>1446</v>
      </c>
      <c r="AG947" t="s">
        <v>1535</v>
      </c>
      <c r="AH947">
        <v>0</v>
      </c>
      <c r="AI947">
        <v>127</v>
      </c>
      <c r="AJ947">
        <v>24</v>
      </c>
      <c r="AK947">
        <v>410</v>
      </c>
      <c r="AL947">
        <v>1.47</v>
      </c>
    </row>
    <row r="948" spans="1:38" x14ac:dyDescent="0.3">
      <c r="A948" t="s">
        <v>1442</v>
      </c>
      <c r="B948">
        <v>1899</v>
      </c>
      <c r="C948">
        <v>2</v>
      </c>
      <c r="D948" t="s">
        <v>1531</v>
      </c>
      <c r="E948" t="s">
        <v>1532</v>
      </c>
      <c r="F948">
        <v>279</v>
      </c>
      <c r="G948">
        <v>45.13</v>
      </c>
      <c r="H948">
        <v>149.19999999999999</v>
      </c>
      <c r="I948">
        <v>37.74</v>
      </c>
      <c r="J948">
        <v>124.77</v>
      </c>
      <c r="K948">
        <v>160</v>
      </c>
      <c r="T948">
        <v>4</v>
      </c>
      <c r="U948">
        <v>2</v>
      </c>
      <c r="V948" t="s">
        <v>83</v>
      </c>
      <c r="W948">
        <v>149</v>
      </c>
      <c r="X948">
        <v>10</v>
      </c>
      <c r="Y948">
        <v>5</v>
      </c>
      <c r="Z948" t="s">
        <v>1533</v>
      </c>
      <c r="AA948" t="s">
        <v>1534</v>
      </c>
      <c r="AB948" t="s">
        <v>77</v>
      </c>
      <c r="AC948" t="s">
        <v>78</v>
      </c>
      <c r="AD948" t="s">
        <v>1446</v>
      </c>
      <c r="AG948" t="s">
        <v>1535</v>
      </c>
      <c r="AH948">
        <v>0</v>
      </c>
      <c r="AI948">
        <v>127</v>
      </c>
      <c r="AJ948">
        <v>24</v>
      </c>
      <c r="AK948">
        <v>410</v>
      </c>
      <c r="AL948">
        <v>1.47</v>
      </c>
    </row>
    <row r="949" spans="1:38" x14ac:dyDescent="0.3">
      <c r="A949" t="s">
        <v>1442</v>
      </c>
      <c r="B949">
        <v>1894</v>
      </c>
      <c r="C949">
        <v>1</v>
      </c>
      <c r="D949" t="s">
        <v>1536</v>
      </c>
      <c r="E949" t="s">
        <v>1537</v>
      </c>
      <c r="F949">
        <v>570</v>
      </c>
      <c r="G949">
        <v>23.85</v>
      </c>
      <c r="H949">
        <v>78.849999999999994</v>
      </c>
      <c r="I949">
        <v>18.829999999999998</v>
      </c>
      <c r="J949">
        <v>62.26</v>
      </c>
      <c r="K949">
        <v>160</v>
      </c>
      <c r="T949">
        <v>3</v>
      </c>
      <c r="U949">
        <v>2</v>
      </c>
      <c r="V949" t="s">
        <v>83</v>
      </c>
      <c r="W949">
        <v>78</v>
      </c>
      <c r="X949">
        <v>10</v>
      </c>
      <c r="Y949">
        <v>5</v>
      </c>
      <c r="Z949" t="s">
        <v>1538</v>
      </c>
      <c r="AA949" t="s">
        <v>1539</v>
      </c>
      <c r="AB949" t="s">
        <v>77</v>
      </c>
      <c r="AC949" t="s">
        <v>78</v>
      </c>
      <c r="AD949" t="s">
        <v>1446</v>
      </c>
      <c r="AG949" t="s">
        <v>1540</v>
      </c>
      <c r="AH949">
        <v>0</v>
      </c>
      <c r="AI949">
        <v>123</v>
      </c>
      <c r="AJ949">
        <v>20</v>
      </c>
      <c r="AK949">
        <v>709</v>
      </c>
      <c r="AL949">
        <v>1.24</v>
      </c>
    </row>
    <row r="950" spans="1:38" x14ac:dyDescent="0.3">
      <c r="A950" t="s">
        <v>1442</v>
      </c>
      <c r="B950">
        <v>1894</v>
      </c>
      <c r="C950">
        <v>2</v>
      </c>
      <c r="D950" t="s">
        <v>1536</v>
      </c>
      <c r="E950" t="s">
        <v>1537</v>
      </c>
      <c r="F950">
        <v>570</v>
      </c>
      <c r="G950">
        <v>28.61</v>
      </c>
      <c r="H950">
        <v>94.58</v>
      </c>
      <c r="I950">
        <v>25.7</v>
      </c>
      <c r="J950">
        <v>84.98</v>
      </c>
      <c r="K950">
        <v>90</v>
      </c>
      <c r="T950">
        <v>3</v>
      </c>
      <c r="U950">
        <v>2</v>
      </c>
      <c r="V950" t="s">
        <v>83</v>
      </c>
      <c r="W950">
        <v>94</v>
      </c>
      <c r="X950">
        <v>10</v>
      </c>
      <c r="Y950">
        <v>5</v>
      </c>
      <c r="Z950" t="s">
        <v>1538</v>
      </c>
      <c r="AA950" t="s">
        <v>1539</v>
      </c>
      <c r="AB950" t="s">
        <v>77</v>
      </c>
      <c r="AC950" t="s">
        <v>78</v>
      </c>
      <c r="AD950" t="s">
        <v>1446</v>
      </c>
      <c r="AG950" t="s">
        <v>1540</v>
      </c>
      <c r="AH950">
        <v>0</v>
      </c>
      <c r="AI950">
        <v>123</v>
      </c>
      <c r="AJ950">
        <v>20</v>
      </c>
      <c r="AK950">
        <v>709</v>
      </c>
      <c r="AL950">
        <v>1.24</v>
      </c>
    </row>
    <row r="951" spans="1:38" x14ac:dyDescent="0.3">
      <c r="A951" t="s">
        <v>1442</v>
      </c>
      <c r="B951">
        <v>1894</v>
      </c>
      <c r="C951">
        <v>3</v>
      </c>
      <c r="D951" t="s">
        <v>1536</v>
      </c>
      <c r="E951" t="s">
        <v>1537</v>
      </c>
      <c r="F951">
        <v>570</v>
      </c>
      <c r="G951">
        <v>35.450000000000003</v>
      </c>
      <c r="H951">
        <v>117.2</v>
      </c>
      <c r="I951">
        <v>31.17</v>
      </c>
      <c r="J951">
        <v>103.07</v>
      </c>
      <c r="K951">
        <v>280</v>
      </c>
      <c r="T951">
        <v>4</v>
      </c>
      <c r="U951">
        <v>2</v>
      </c>
      <c r="V951" t="s">
        <v>83</v>
      </c>
      <c r="W951">
        <v>117</v>
      </c>
      <c r="X951">
        <v>10</v>
      </c>
      <c r="Y951">
        <v>5</v>
      </c>
      <c r="Z951" t="s">
        <v>1538</v>
      </c>
      <c r="AA951" t="s">
        <v>1539</v>
      </c>
      <c r="AB951" t="s">
        <v>77</v>
      </c>
      <c r="AC951" t="s">
        <v>78</v>
      </c>
      <c r="AD951" t="s">
        <v>1446</v>
      </c>
      <c r="AG951" t="s">
        <v>1540</v>
      </c>
      <c r="AH951">
        <v>0</v>
      </c>
      <c r="AI951">
        <v>123</v>
      </c>
      <c r="AJ951">
        <v>20</v>
      </c>
      <c r="AK951">
        <v>709</v>
      </c>
      <c r="AL951">
        <v>1.24</v>
      </c>
    </row>
    <row r="952" spans="1:38" x14ac:dyDescent="0.3">
      <c r="A952" t="s">
        <v>1442</v>
      </c>
      <c r="B952">
        <v>1894</v>
      </c>
      <c r="C952">
        <v>4</v>
      </c>
      <c r="D952" t="s">
        <v>1536</v>
      </c>
      <c r="E952" t="s">
        <v>1537</v>
      </c>
      <c r="F952">
        <v>570</v>
      </c>
      <c r="G952">
        <v>45.48</v>
      </c>
      <c r="H952">
        <v>150.36000000000001</v>
      </c>
      <c r="I952">
        <v>40.81</v>
      </c>
      <c r="J952">
        <v>134.91</v>
      </c>
      <c r="K952">
        <v>40</v>
      </c>
      <c r="T952">
        <v>4</v>
      </c>
      <c r="U952">
        <v>2</v>
      </c>
      <c r="V952" t="s">
        <v>83</v>
      </c>
      <c r="W952">
        <v>150</v>
      </c>
      <c r="X952">
        <v>10</v>
      </c>
      <c r="Y952">
        <v>5</v>
      </c>
      <c r="Z952" t="s">
        <v>1538</v>
      </c>
      <c r="AA952" t="s">
        <v>1539</v>
      </c>
      <c r="AB952" t="s">
        <v>77</v>
      </c>
      <c r="AC952" t="s">
        <v>78</v>
      </c>
      <c r="AD952" t="s">
        <v>1446</v>
      </c>
      <c r="AG952" t="s">
        <v>1540</v>
      </c>
      <c r="AH952">
        <v>0</v>
      </c>
      <c r="AI952">
        <v>123</v>
      </c>
      <c r="AJ952">
        <v>20</v>
      </c>
      <c r="AK952">
        <v>709</v>
      </c>
      <c r="AL952">
        <v>1.24</v>
      </c>
    </row>
    <row r="953" spans="1:38" x14ac:dyDescent="0.3">
      <c r="A953" t="s">
        <v>1442</v>
      </c>
      <c r="B953">
        <v>1908</v>
      </c>
      <c r="C953">
        <v>1</v>
      </c>
      <c r="D953" t="s">
        <v>1541</v>
      </c>
      <c r="E953" t="s">
        <v>1277</v>
      </c>
      <c r="F953">
        <v>580</v>
      </c>
      <c r="G953">
        <v>23.71</v>
      </c>
      <c r="H953">
        <v>78.400000000000006</v>
      </c>
      <c r="I953">
        <v>18.100000000000001</v>
      </c>
      <c r="J953">
        <v>59.84</v>
      </c>
      <c r="K953">
        <v>120</v>
      </c>
      <c r="T953">
        <v>3</v>
      </c>
      <c r="U953">
        <v>1</v>
      </c>
      <c r="V953" t="s">
        <v>83</v>
      </c>
      <c r="W953">
        <v>78</v>
      </c>
      <c r="X953">
        <v>10</v>
      </c>
      <c r="Y953">
        <v>5</v>
      </c>
      <c r="Z953" t="s">
        <v>1542</v>
      </c>
      <c r="AA953" t="s">
        <v>1543</v>
      </c>
      <c r="AB953" t="s">
        <v>77</v>
      </c>
      <c r="AC953" t="s">
        <v>78</v>
      </c>
      <c r="AD953" t="s">
        <v>1446</v>
      </c>
      <c r="AG953" t="s">
        <v>1544</v>
      </c>
      <c r="AH953">
        <v>0</v>
      </c>
      <c r="AI953">
        <v>142</v>
      </c>
      <c r="AJ953">
        <v>19</v>
      </c>
      <c r="AK953">
        <v>588</v>
      </c>
      <c r="AL953">
        <v>1.01</v>
      </c>
    </row>
    <row r="954" spans="1:38" x14ac:dyDescent="0.3">
      <c r="A954" t="s">
        <v>1442</v>
      </c>
      <c r="B954">
        <v>1908</v>
      </c>
      <c r="C954">
        <v>2</v>
      </c>
      <c r="D954" t="s">
        <v>1541</v>
      </c>
      <c r="E954" t="s">
        <v>1277</v>
      </c>
      <c r="F954">
        <v>580</v>
      </c>
      <c r="G954">
        <v>23.74</v>
      </c>
      <c r="H954">
        <v>78.489999999999995</v>
      </c>
      <c r="I954">
        <v>18.100000000000001</v>
      </c>
      <c r="J954">
        <v>59.85</v>
      </c>
      <c r="K954">
        <v>60</v>
      </c>
      <c r="T954">
        <v>3</v>
      </c>
      <c r="U954">
        <v>1</v>
      </c>
      <c r="V954" t="s">
        <v>83</v>
      </c>
      <c r="W954" t="s">
        <v>1545</v>
      </c>
      <c r="X954">
        <v>10</v>
      </c>
      <c r="Y954">
        <v>5</v>
      </c>
      <c r="Z954" t="s">
        <v>1542</v>
      </c>
      <c r="AA954" t="s">
        <v>1543</v>
      </c>
      <c r="AB954" t="s">
        <v>77</v>
      </c>
      <c r="AC954" t="s">
        <v>78</v>
      </c>
      <c r="AD954" t="s">
        <v>1446</v>
      </c>
      <c r="AG954" t="s">
        <v>1544</v>
      </c>
      <c r="AH954">
        <v>0</v>
      </c>
      <c r="AI954">
        <v>142</v>
      </c>
      <c r="AJ954">
        <v>19</v>
      </c>
      <c r="AK954">
        <v>588</v>
      </c>
      <c r="AL954">
        <v>1.01</v>
      </c>
    </row>
    <row r="955" spans="1:38" x14ac:dyDescent="0.3">
      <c r="A955" t="s">
        <v>1442</v>
      </c>
      <c r="B955">
        <v>1908</v>
      </c>
      <c r="C955">
        <v>3</v>
      </c>
      <c r="D955" t="s">
        <v>1541</v>
      </c>
      <c r="E955" t="s">
        <v>1277</v>
      </c>
      <c r="F955">
        <v>580</v>
      </c>
      <c r="G955">
        <v>23.74</v>
      </c>
      <c r="H955">
        <v>78.489999999999995</v>
      </c>
      <c r="I955">
        <v>18.100000000000001</v>
      </c>
      <c r="J955">
        <v>59.85</v>
      </c>
      <c r="K955">
        <v>60</v>
      </c>
      <c r="T955">
        <v>3</v>
      </c>
      <c r="U955">
        <v>1</v>
      </c>
      <c r="V955" t="s">
        <v>83</v>
      </c>
      <c r="W955" t="s">
        <v>1546</v>
      </c>
      <c r="X955">
        <v>10</v>
      </c>
      <c r="Y955">
        <v>5</v>
      </c>
      <c r="Z955" t="s">
        <v>1542</v>
      </c>
      <c r="AA955" t="s">
        <v>1543</v>
      </c>
      <c r="AB955" t="s">
        <v>77</v>
      </c>
      <c r="AC955" t="s">
        <v>78</v>
      </c>
      <c r="AD955" t="s">
        <v>1446</v>
      </c>
      <c r="AG955" t="s">
        <v>1544</v>
      </c>
      <c r="AH955">
        <v>0</v>
      </c>
      <c r="AI955">
        <v>142</v>
      </c>
      <c r="AJ955">
        <v>19</v>
      </c>
      <c r="AK955">
        <v>588</v>
      </c>
      <c r="AL955">
        <v>1.01</v>
      </c>
    </row>
    <row r="956" spans="1:38" x14ac:dyDescent="0.3">
      <c r="A956" t="s">
        <v>1442</v>
      </c>
      <c r="B956">
        <v>1908</v>
      </c>
      <c r="C956">
        <v>4</v>
      </c>
      <c r="D956" t="s">
        <v>1541</v>
      </c>
      <c r="E956" t="s">
        <v>1277</v>
      </c>
      <c r="F956">
        <v>580</v>
      </c>
      <c r="G956">
        <v>33.31</v>
      </c>
      <c r="H956">
        <v>110.13</v>
      </c>
      <c r="I956">
        <v>25.67</v>
      </c>
      <c r="J956">
        <v>84.88</v>
      </c>
      <c r="K956">
        <v>340</v>
      </c>
      <c r="T956">
        <v>3</v>
      </c>
      <c r="U956">
        <v>2</v>
      </c>
      <c r="V956" t="s">
        <v>83</v>
      </c>
      <c r="W956">
        <v>110</v>
      </c>
      <c r="X956">
        <v>10</v>
      </c>
      <c r="Y956">
        <v>5</v>
      </c>
      <c r="Z956" t="s">
        <v>1542</v>
      </c>
      <c r="AA956" t="s">
        <v>1543</v>
      </c>
      <c r="AB956" t="s">
        <v>77</v>
      </c>
      <c r="AC956" t="s">
        <v>78</v>
      </c>
      <c r="AD956" t="s">
        <v>1446</v>
      </c>
      <c r="AG956" t="s">
        <v>1544</v>
      </c>
      <c r="AH956">
        <v>0</v>
      </c>
      <c r="AI956">
        <v>142</v>
      </c>
      <c r="AJ956">
        <v>19</v>
      </c>
      <c r="AK956">
        <v>588</v>
      </c>
      <c r="AL956">
        <v>1.01</v>
      </c>
    </row>
    <row r="957" spans="1:38" x14ac:dyDescent="0.3">
      <c r="A957" t="s">
        <v>1442</v>
      </c>
      <c r="B957">
        <v>1913</v>
      </c>
      <c r="C957">
        <v>1</v>
      </c>
      <c r="D957" t="s">
        <v>1547</v>
      </c>
      <c r="E957" t="s">
        <v>1548</v>
      </c>
      <c r="F957">
        <v>406</v>
      </c>
      <c r="G957">
        <v>23.61</v>
      </c>
      <c r="H957">
        <v>78.069999999999993</v>
      </c>
      <c r="I957">
        <v>18.079999999999998</v>
      </c>
      <c r="J957">
        <v>59.8</v>
      </c>
      <c r="K957">
        <v>180</v>
      </c>
      <c r="T957">
        <v>3</v>
      </c>
      <c r="U957">
        <v>1</v>
      </c>
      <c r="V957" t="s">
        <v>83</v>
      </c>
      <c r="W957">
        <v>78</v>
      </c>
      <c r="X957">
        <v>10</v>
      </c>
      <c r="Y957">
        <v>5</v>
      </c>
      <c r="Z957" t="s">
        <v>1549</v>
      </c>
      <c r="AA957" t="s">
        <v>1550</v>
      </c>
      <c r="AB957" t="s">
        <v>77</v>
      </c>
      <c r="AC957" t="s">
        <v>78</v>
      </c>
      <c r="AD957" t="s">
        <v>1446</v>
      </c>
      <c r="AG957" t="s">
        <v>1551</v>
      </c>
      <c r="AH957">
        <v>0</v>
      </c>
      <c r="AI957">
        <v>126</v>
      </c>
      <c r="AJ957">
        <v>21</v>
      </c>
      <c r="AK957">
        <v>382</v>
      </c>
      <c r="AL957">
        <v>0.94</v>
      </c>
    </row>
    <row r="958" spans="1:38" x14ac:dyDescent="0.3">
      <c r="A958" t="s">
        <v>1442</v>
      </c>
      <c r="B958">
        <v>1913</v>
      </c>
      <c r="C958">
        <v>2</v>
      </c>
      <c r="D958" t="s">
        <v>1547</v>
      </c>
      <c r="E958" t="s">
        <v>1548</v>
      </c>
      <c r="F958">
        <v>406</v>
      </c>
      <c r="G958">
        <v>28.03</v>
      </c>
      <c r="H958">
        <v>92.69</v>
      </c>
      <c r="I958">
        <v>22.1</v>
      </c>
      <c r="J958">
        <v>73.09</v>
      </c>
      <c r="K958">
        <v>96</v>
      </c>
      <c r="T958">
        <v>3</v>
      </c>
      <c r="U958">
        <v>1</v>
      </c>
      <c r="V958" t="s">
        <v>83</v>
      </c>
      <c r="W958">
        <v>92</v>
      </c>
      <c r="X958">
        <v>10</v>
      </c>
      <c r="Y958">
        <v>5</v>
      </c>
      <c r="Z958" t="s">
        <v>1549</v>
      </c>
      <c r="AA958" t="s">
        <v>1550</v>
      </c>
      <c r="AB958" t="s">
        <v>77</v>
      </c>
      <c r="AC958" t="s">
        <v>78</v>
      </c>
      <c r="AD958" t="s">
        <v>1446</v>
      </c>
      <c r="AG958" t="s">
        <v>1551</v>
      </c>
      <c r="AH958">
        <v>0</v>
      </c>
      <c r="AI958">
        <v>126</v>
      </c>
      <c r="AJ958">
        <v>21</v>
      </c>
      <c r="AK958">
        <v>382</v>
      </c>
      <c r="AL958">
        <v>0.94</v>
      </c>
    </row>
    <row r="959" spans="1:38" x14ac:dyDescent="0.3">
      <c r="A959" t="s">
        <v>1442</v>
      </c>
      <c r="B959">
        <v>1913</v>
      </c>
      <c r="C959">
        <v>3</v>
      </c>
      <c r="D959" t="s">
        <v>1547</v>
      </c>
      <c r="E959" t="s">
        <v>1548</v>
      </c>
      <c r="F959">
        <v>406</v>
      </c>
      <c r="G959">
        <v>30.89</v>
      </c>
      <c r="H959">
        <v>102.14</v>
      </c>
      <c r="I959">
        <v>25.69</v>
      </c>
      <c r="J959">
        <v>84.95</v>
      </c>
      <c r="K959">
        <v>130</v>
      </c>
      <c r="T959">
        <v>3</v>
      </c>
      <c r="U959">
        <v>2</v>
      </c>
      <c r="V959" t="s">
        <v>83</v>
      </c>
      <c r="W959">
        <v>102</v>
      </c>
      <c r="X959">
        <v>10</v>
      </c>
      <c r="Y959">
        <v>5</v>
      </c>
      <c r="Z959" t="s">
        <v>1549</v>
      </c>
      <c r="AA959" t="s">
        <v>1550</v>
      </c>
      <c r="AB959" t="s">
        <v>77</v>
      </c>
      <c r="AC959" t="s">
        <v>78</v>
      </c>
      <c r="AD959" t="s">
        <v>1446</v>
      </c>
      <c r="AG959" t="s">
        <v>1551</v>
      </c>
      <c r="AH959">
        <v>0</v>
      </c>
      <c r="AI959">
        <v>126</v>
      </c>
      <c r="AJ959">
        <v>21</v>
      </c>
      <c r="AK959">
        <v>382</v>
      </c>
      <c r="AL959">
        <v>0.94</v>
      </c>
    </row>
    <row r="960" spans="1:38" x14ac:dyDescent="0.3">
      <c r="A960" t="s">
        <v>1442</v>
      </c>
      <c r="B960">
        <v>1898</v>
      </c>
      <c r="C960">
        <v>1</v>
      </c>
      <c r="D960" t="s">
        <v>1552</v>
      </c>
      <c r="E960" t="s">
        <v>489</v>
      </c>
      <c r="F960">
        <v>331</v>
      </c>
      <c r="G960">
        <v>22.74</v>
      </c>
      <c r="H960">
        <v>75.180000000000007</v>
      </c>
      <c r="I960">
        <v>18.11</v>
      </c>
      <c r="J960">
        <v>59.88</v>
      </c>
      <c r="K960">
        <v>71</v>
      </c>
      <c r="T960">
        <v>2</v>
      </c>
      <c r="U960">
        <v>1</v>
      </c>
      <c r="V960" t="s">
        <v>83</v>
      </c>
      <c r="W960">
        <v>75</v>
      </c>
      <c r="X960">
        <v>10</v>
      </c>
      <c r="Y960">
        <v>4</v>
      </c>
      <c r="Z960" t="s">
        <v>1553</v>
      </c>
      <c r="AA960" t="s">
        <v>1554</v>
      </c>
      <c r="AB960" t="s">
        <v>77</v>
      </c>
      <c r="AC960" t="s">
        <v>78</v>
      </c>
      <c r="AD960" t="s">
        <v>1446</v>
      </c>
      <c r="AG960" t="s">
        <v>1555</v>
      </c>
      <c r="AH960">
        <v>0</v>
      </c>
      <c r="AI960">
        <v>129</v>
      </c>
      <c r="AJ960">
        <v>20</v>
      </c>
      <c r="AK960">
        <v>327</v>
      </c>
      <c r="AL960">
        <v>0.99</v>
      </c>
    </row>
    <row r="961" spans="1:38" x14ac:dyDescent="0.3">
      <c r="A961" t="s">
        <v>1442</v>
      </c>
      <c r="B961">
        <v>1898</v>
      </c>
      <c r="C961">
        <v>2</v>
      </c>
      <c r="D961" t="s">
        <v>1552</v>
      </c>
      <c r="E961" t="s">
        <v>489</v>
      </c>
      <c r="F961">
        <v>331</v>
      </c>
      <c r="G961">
        <v>25.04</v>
      </c>
      <c r="H961">
        <v>82.78</v>
      </c>
      <c r="I961">
        <v>18.11</v>
      </c>
      <c r="J961">
        <v>59.88</v>
      </c>
      <c r="K961">
        <v>100</v>
      </c>
      <c r="T961">
        <v>2</v>
      </c>
      <c r="U961">
        <v>1</v>
      </c>
      <c r="V961" t="s">
        <v>83</v>
      </c>
      <c r="W961">
        <v>82</v>
      </c>
      <c r="X961">
        <v>10</v>
      </c>
      <c r="Y961">
        <v>4</v>
      </c>
      <c r="Z961" t="s">
        <v>1553</v>
      </c>
      <c r="AA961" t="s">
        <v>1554</v>
      </c>
      <c r="AB961" t="s">
        <v>77</v>
      </c>
      <c r="AC961" t="s">
        <v>78</v>
      </c>
      <c r="AD961" t="s">
        <v>1446</v>
      </c>
      <c r="AG961" t="s">
        <v>1555</v>
      </c>
      <c r="AH961">
        <v>0</v>
      </c>
      <c r="AI961">
        <v>129</v>
      </c>
      <c r="AJ961">
        <v>20</v>
      </c>
      <c r="AK961">
        <v>327</v>
      </c>
      <c r="AL961">
        <v>0.99</v>
      </c>
    </row>
    <row r="962" spans="1:38" x14ac:dyDescent="0.3">
      <c r="A962" t="s">
        <v>1442</v>
      </c>
      <c r="B962">
        <v>1898</v>
      </c>
      <c r="C962">
        <v>3</v>
      </c>
      <c r="D962" t="s">
        <v>1552</v>
      </c>
      <c r="E962" t="s">
        <v>489</v>
      </c>
      <c r="F962">
        <v>331</v>
      </c>
      <c r="G962">
        <v>33.11</v>
      </c>
      <c r="H962">
        <v>109.47</v>
      </c>
      <c r="I962">
        <v>25.66</v>
      </c>
      <c r="J962">
        <v>84.84</v>
      </c>
      <c r="K962">
        <v>160</v>
      </c>
      <c r="T962">
        <v>3</v>
      </c>
      <c r="U962">
        <v>2</v>
      </c>
      <c r="V962" t="s">
        <v>83</v>
      </c>
      <c r="W962">
        <v>109</v>
      </c>
      <c r="X962">
        <v>10</v>
      </c>
      <c r="Y962">
        <v>4</v>
      </c>
      <c r="Z962" t="s">
        <v>1553</v>
      </c>
      <c r="AA962" t="s">
        <v>1554</v>
      </c>
      <c r="AB962" t="s">
        <v>77</v>
      </c>
      <c r="AC962" t="s">
        <v>78</v>
      </c>
      <c r="AD962" t="s">
        <v>1446</v>
      </c>
      <c r="AG962" t="s">
        <v>1555</v>
      </c>
      <c r="AH962">
        <v>0</v>
      </c>
      <c r="AI962">
        <v>129</v>
      </c>
      <c r="AJ962">
        <v>20</v>
      </c>
      <c r="AK962">
        <v>327</v>
      </c>
      <c r="AL962">
        <v>0.99</v>
      </c>
    </row>
    <row r="963" spans="1:38" x14ac:dyDescent="0.3">
      <c r="A963" t="s">
        <v>1442</v>
      </c>
      <c r="B963">
        <v>1901</v>
      </c>
      <c r="C963">
        <v>1</v>
      </c>
      <c r="D963" t="s">
        <v>1556</v>
      </c>
      <c r="E963" t="s">
        <v>928</v>
      </c>
      <c r="F963">
        <v>200</v>
      </c>
      <c r="G963">
        <v>30.2</v>
      </c>
      <c r="H963">
        <v>99.85</v>
      </c>
      <c r="I963">
        <v>25.69</v>
      </c>
      <c r="J963">
        <v>84.93</v>
      </c>
      <c r="K963">
        <v>80</v>
      </c>
      <c r="T963">
        <v>3</v>
      </c>
      <c r="U963">
        <v>2</v>
      </c>
      <c r="V963" t="s">
        <v>83</v>
      </c>
      <c r="W963">
        <v>99</v>
      </c>
      <c r="X963">
        <v>10</v>
      </c>
      <c r="Y963">
        <v>5</v>
      </c>
      <c r="Z963" t="s">
        <v>1557</v>
      </c>
      <c r="AA963" t="s">
        <v>1558</v>
      </c>
      <c r="AB963" t="s">
        <v>77</v>
      </c>
      <c r="AC963" t="s">
        <v>78</v>
      </c>
      <c r="AD963" t="s">
        <v>1446</v>
      </c>
      <c r="AG963" t="s">
        <v>1559</v>
      </c>
      <c r="AH963">
        <v>0</v>
      </c>
      <c r="AI963">
        <v>138</v>
      </c>
      <c r="AJ963">
        <v>25</v>
      </c>
      <c r="AK963">
        <v>279</v>
      </c>
      <c r="AL963">
        <v>1.4</v>
      </c>
    </row>
    <row r="964" spans="1:38" x14ac:dyDescent="0.3">
      <c r="A964" t="s">
        <v>1442</v>
      </c>
      <c r="B964">
        <v>1901</v>
      </c>
      <c r="C964">
        <v>2</v>
      </c>
      <c r="D964" t="s">
        <v>1556</v>
      </c>
      <c r="E964" t="s">
        <v>928</v>
      </c>
      <c r="F964">
        <v>200</v>
      </c>
      <c r="G964">
        <v>37.25</v>
      </c>
      <c r="H964">
        <v>123.17</v>
      </c>
      <c r="I964">
        <v>30.85</v>
      </c>
      <c r="J964">
        <v>101.99</v>
      </c>
      <c r="K964">
        <v>120</v>
      </c>
      <c r="T964">
        <v>4</v>
      </c>
      <c r="U964">
        <v>2</v>
      </c>
      <c r="V964" t="s">
        <v>83</v>
      </c>
      <c r="W964">
        <v>123</v>
      </c>
      <c r="X964">
        <v>10</v>
      </c>
      <c r="Y964">
        <v>5</v>
      </c>
      <c r="Z964" t="s">
        <v>1557</v>
      </c>
      <c r="AA964" t="s">
        <v>1558</v>
      </c>
      <c r="AB964" t="s">
        <v>77</v>
      </c>
      <c r="AC964" t="s">
        <v>78</v>
      </c>
      <c r="AD964" t="s">
        <v>1446</v>
      </c>
      <c r="AG964" t="s">
        <v>1559</v>
      </c>
      <c r="AH964">
        <v>0</v>
      </c>
      <c r="AI964">
        <v>138</v>
      </c>
      <c r="AJ964">
        <v>25</v>
      </c>
      <c r="AK964">
        <v>279</v>
      </c>
      <c r="AL964">
        <v>1.4</v>
      </c>
    </row>
    <row r="965" spans="1:38" x14ac:dyDescent="0.3">
      <c r="A965" t="s">
        <v>1442</v>
      </c>
      <c r="B965">
        <v>1891</v>
      </c>
      <c r="C965">
        <v>1</v>
      </c>
      <c r="D965" t="s">
        <v>1160</v>
      </c>
      <c r="E965" t="s">
        <v>1560</v>
      </c>
      <c r="F965">
        <v>930</v>
      </c>
      <c r="G965">
        <v>18.59</v>
      </c>
      <c r="H965">
        <v>61.46</v>
      </c>
      <c r="I965">
        <v>15.13</v>
      </c>
      <c r="J965">
        <v>50.03</v>
      </c>
      <c r="K965">
        <v>450</v>
      </c>
      <c r="T965">
        <v>2</v>
      </c>
      <c r="U965">
        <v>1</v>
      </c>
      <c r="V965" t="s">
        <v>83</v>
      </c>
      <c r="W965">
        <v>61</v>
      </c>
      <c r="X965">
        <v>10</v>
      </c>
      <c r="Y965">
        <v>5</v>
      </c>
      <c r="Z965" t="s">
        <v>1561</v>
      </c>
      <c r="AA965" t="s">
        <v>1562</v>
      </c>
      <c r="AB965" t="s">
        <v>77</v>
      </c>
      <c r="AC965" t="s">
        <v>78</v>
      </c>
      <c r="AD965" t="s">
        <v>1446</v>
      </c>
      <c r="AG965" t="s">
        <v>1563</v>
      </c>
      <c r="AH965">
        <v>0</v>
      </c>
      <c r="AI965">
        <v>144</v>
      </c>
      <c r="AJ965">
        <v>22</v>
      </c>
      <c r="AK965">
        <v>637</v>
      </c>
      <c r="AL965">
        <v>0.68</v>
      </c>
    </row>
    <row r="966" spans="1:38" x14ac:dyDescent="0.3">
      <c r="A966" t="s">
        <v>1442</v>
      </c>
      <c r="B966">
        <v>1891</v>
      </c>
      <c r="C966">
        <v>2</v>
      </c>
      <c r="D966" t="s">
        <v>1160</v>
      </c>
      <c r="E966" t="s">
        <v>1560</v>
      </c>
      <c r="F966">
        <v>930</v>
      </c>
      <c r="G966">
        <v>23.51</v>
      </c>
      <c r="H966">
        <v>77.739999999999995</v>
      </c>
      <c r="I966">
        <v>18.14</v>
      </c>
      <c r="J966">
        <v>59.97</v>
      </c>
      <c r="K966">
        <v>480</v>
      </c>
      <c r="T966">
        <v>3</v>
      </c>
      <c r="U966">
        <v>1</v>
      </c>
      <c r="V966" t="s">
        <v>83</v>
      </c>
      <c r="W966">
        <v>77</v>
      </c>
      <c r="X966">
        <v>10</v>
      </c>
      <c r="Y966">
        <v>5</v>
      </c>
      <c r="Z966" t="s">
        <v>1561</v>
      </c>
      <c r="AA966" t="s">
        <v>1562</v>
      </c>
      <c r="AB966" t="s">
        <v>77</v>
      </c>
      <c r="AC966" t="s">
        <v>78</v>
      </c>
      <c r="AD966" t="s">
        <v>1446</v>
      </c>
      <c r="AG966" t="s">
        <v>1563</v>
      </c>
      <c r="AH966">
        <v>0</v>
      </c>
      <c r="AI966">
        <v>144</v>
      </c>
      <c r="AJ966">
        <v>22</v>
      </c>
      <c r="AK966">
        <v>637</v>
      </c>
      <c r="AL966">
        <v>0.68</v>
      </c>
    </row>
    <row r="967" spans="1:38" x14ac:dyDescent="0.3">
      <c r="A967" t="s">
        <v>1442</v>
      </c>
      <c r="B967">
        <v>2498</v>
      </c>
      <c r="C967">
        <v>1</v>
      </c>
      <c r="D967" t="s">
        <v>1564</v>
      </c>
      <c r="E967" t="s">
        <v>1565</v>
      </c>
      <c r="F967">
        <v>760</v>
      </c>
      <c r="G967">
        <v>14.76</v>
      </c>
      <c r="H967">
        <v>48.81</v>
      </c>
      <c r="I967">
        <v>10.1</v>
      </c>
      <c r="J967">
        <v>33.4</v>
      </c>
      <c r="K967">
        <v>119</v>
      </c>
      <c r="T967">
        <v>1</v>
      </c>
      <c r="U967">
        <v>1</v>
      </c>
      <c r="V967" t="s">
        <v>74</v>
      </c>
      <c r="W967">
        <v>48</v>
      </c>
      <c r="X967">
        <v>10</v>
      </c>
      <c r="Y967">
        <v>5</v>
      </c>
      <c r="Z967" t="s">
        <v>1566</v>
      </c>
      <c r="AA967" t="s">
        <v>1567</v>
      </c>
      <c r="AB967" t="s">
        <v>77</v>
      </c>
      <c r="AC967" t="s">
        <v>78</v>
      </c>
      <c r="AD967" t="s">
        <v>1446</v>
      </c>
      <c r="AG967" t="s">
        <v>1568</v>
      </c>
      <c r="AH967">
        <v>0</v>
      </c>
      <c r="AI967">
        <v>112</v>
      </c>
      <c r="AJ967">
        <v>20</v>
      </c>
      <c r="AK967">
        <v>771</v>
      </c>
      <c r="AL967">
        <v>1.01</v>
      </c>
    </row>
    <row r="968" spans="1:38" x14ac:dyDescent="0.3">
      <c r="A968" t="s">
        <v>1442</v>
      </c>
      <c r="B968">
        <v>2498</v>
      </c>
      <c r="C968">
        <v>2</v>
      </c>
      <c r="D968" t="s">
        <v>1564</v>
      </c>
      <c r="E968" t="s">
        <v>1565</v>
      </c>
      <c r="F968">
        <v>760</v>
      </c>
      <c r="G968">
        <v>17.72</v>
      </c>
      <c r="H968">
        <v>58.59</v>
      </c>
      <c r="I968">
        <v>12.69</v>
      </c>
      <c r="J968">
        <v>41.97</v>
      </c>
      <c r="K968">
        <v>261</v>
      </c>
      <c r="T968">
        <v>2</v>
      </c>
      <c r="U968">
        <v>1</v>
      </c>
      <c r="V968" t="s">
        <v>74</v>
      </c>
      <c r="W968">
        <v>58</v>
      </c>
      <c r="X968">
        <v>10</v>
      </c>
      <c r="Y968">
        <v>5</v>
      </c>
      <c r="Z968" t="s">
        <v>1566</v>
      </c>
      <c r="AA968" t="s">
        <v>1567</v>
      </c>
      <c r="AB968" t="s">
        <v>77</v>
      </c>
      <c r="AC968" t="s">
        <v>78</v>
      </c>
      <c r="AD968" t="s">
        <v>1446</v>
      </c>
      <c r="AG968" t="s">
        <v>1568</v>
      </c>
      <c r="AH968">
        <v>0</v>
      </c>
      <c r="AI968">
        <v>112</v>
      </c>
      <c r="AJ968">
        <v>20</v>
      </c>
      <c r="AK968">
        <v>771</v>
      </c>
      <c r="AL968">
        <v>1.01</v>
      </c>
    </row>
    <row r="969" spans="1:38" x14ac:dyDescent="0.3">
      <c r="A969" t="s">
        <v>1442</v>
      </c>
      <c r="B969">
        <v>2498</v>
      </c>
      <c r="C969">
        <v>3</v>
      </c>
      <c r="D969" t="s">
        <v>1564</v>
      </c>
      <c r="E969" t="s">
        <v>1565</v>
      </c>
      <c r="F969">
        <v>760</v>
      </c>
      <c r="G969">
        <v>23.99</v>
      </c>
      <c r="H969">
        <v>79.31</v>
      </c>
      <c r="I969">
        <v>18.11</v>
      </c>
      <c r="J969">
        <v>59.89</v>
      </c>
      <c r="K969">
        <v>260</v>
      </c>
      <c r="T969">
        <v>3</v>
      </c>
      <c r="U969">
        <v>2</v>
      </c>
      <c r="V969" t="s">
        <v>83</v>
      </c>
      <c r="W969">
        <v>79</v>
      </c>
      <c r="X969">
        <v>10</v>
      </c>
      <c r="Y969">
        <v>5</v>
      </c>
      <c r="Z969" t="s">
        <v>1566</v>
      </c>
      <c r="AA969" t="s">
        <v>1567</v>
      </c>
      <c r="AB969" t="s">
        <v>77</v>
      </c>
      <c r="AC969" t="s">
        <v>78</v>
      </c>
      <c r="AD969" t="s">
        <v>1446</v>
      </c>
      <c r="AG969" t="s">
        <v>1568</v>
      </c>
      <c r="AH969">
        <v>0</v>
      </c>
      <c r="AI969">
        <v>112</v>
      </c>
      <c r="AJ969">
        <v>20</v>
      </c>
      <c r="AK969">
        <v>771</v>
      </c>
      <c r="AL969">
        <v>1.01</v>
      </c>
    </row>
    <row r="970" spans="1:38" x14ac:dyDescent="0.3">
      <c r="A970" t="s">
        <v>1442</v>
      </c>
      <c r="B970">
        <v>2498</v>
      </c>
      <c r="C970">
        <v>4</v>
      </c>
      <c r="D970" t="s">
        <v>1564</v>
      </c>
      <c r="E970" t="s">
        <v>1565</v>
      </c>
      <c r="F970">
        <v>760</v>
      </c>
      <c r="G970">
        <v>32.97</v>
      </c>
      <c r="H970">
        <v>109.01</v>
      </c>
      <c r="I970">
        <v>25.69</v>
      </c>
      <c r="J970">
        <v>84.94</v>
      </c>
      <c r="K970">
        <v>120</v>
      </c>
      <c r="T970">
        <v>3</v>
      </c>
      <c r="U970">
        <v>2</v>
      </c>
      <c r="V970" t="s">
        <v>83</v>
      </c>
      <c r="W970">
        <v>109</v>
      </c>
      <c r="X970">
        <v>10</v>
      </c>
      <c r="Y970">
        <v>5</v>
      </c>
      <c r="Z970" t="s">
        <v>1566</v>
      </c>
      <c r="AA970" t="s">
        <v>1567</v>
      </c>
      <c r="AB970" t="s">
        <v>77</v>
      </c>
      <c r="AC970" t="s">
        <v>78</v>
      </c>
      <c r="AD970" t="s">
        <v>1446</v>
      </c>
      <c r="AG970" t="s">
        <v>1568</v>
      </c>
      <c r="AH970">
        <v>0</v>
      </c>
      <c r="AI970">
        <v>112</v>
      </c>
      <c r="AJ970">
        <v>20</v>
      </c>
      <c r="AK970">
        <v>771</v>
      </c>
      <c r="AL970">
        <v>1.01</v>
      </c>
    </row>
    <row r="971" spans="1:38" x14ac:dyDescent="0.3">
      <c r="A971" t="s">
        <v>1442</v>
      </c>
      <c r="B971">
        <v>2501</v>
      </c>
      <c r="C971">
        <v>1</v>
      </c>
      <c r="D971" t="s">
        <v>1569</v>
      </c>
      <c r="E971" t="s">
        <v>1570</v>
      </c>
      <c r="F971">
        <v>680</v>
      </c>
      <c r="G971">
        <v>21.94</v>
      </c>
      <c r="H971">
        <v>72.540000000000006</v>
      </c>
      <c r="I971">
        <v>18.14</v>
      </c>
      <c r="J971">
        <v>59.97</v>
      </c>
      <c r="K971">
        <v>90</v>
      </c>
      <c r="T971">
        <v>3</v>
      </c>
      <c r="U971">
        <v>1</v>
      </c>
      <c r="V971" t="s">
        <v>83</v>
      </c>
      <c r="W971">
        <v>72</v>
      </c>
      <c r="X971">
        <v>10</v>
      </c>
      <c r="Y971">
        <v>5</v>
      </c>
      <c r="Z971" t="s">
        <v>1571</v>
      </c>
      <c r="AA971" t="s">
        <v>1572</v>
      </c>
      <c r="AB971" t="s">
        <v>77</v>
      </c>
      <c r="AC971" t="s">
        <v>78</v>
      </c>
      <c r="AD971" t="s">
        <v>1446</v>
      </c>
      <c r="AG971" t="s">
        <v>1573</v>
      </c>
      <c r="AH971">
        <v>0</v>
      </c>
      <c r="AI971">
        <v>120</v>
      </c>
      <c r="AJ971">
        <v>19</v>
      </c>
      <c r="AK971">
        <v>718</v>
      </c>
      <c r="AL971">
        <v>1.06</v>
      </c>
    </row>
    <row r="972" spans="1:38" x14ac:dyDescent="0.3">
      <c r="A972" t="s">
        <v>1442</v>
      </c>
      <c r="B972">
        <v>2501</v>
      </c>
      <c r="C972">
        <v>2</v>
      </c>
      <c r="D972" t="s">
        <v>1569</v>
      </c>
      <c r="E972" t="s">
        <v>1570</v>
      </c>
      <c r="F972">
        <v>680</v>
      </c>
      <c r="G972">
        <v>21.85</v>
      </c>
      <c r="H972">
        <v>72.25</v>
      </c>
      <c r="I972">
        <v>18.11</v>
      </c>
      <c r="J972">
        <v>59.88</v>
      </c>
      <c r="K972">
        <v>60</v>
      </c>
      <c r="T972">
        <v>3</v>
      </c>
      <c r="U972">
        <v>1</v>
      </c>
      <c r="V972" t="s">
        <v>83</v>
      </c>
      <c r="W972" t="s">
        <v>1574</v>
      </c>
      <c r="X972">
        <v>10</v>
      </c>
      <c r="Y972">
        <v>5</v>
      </c>
      <c r="Z972" t="s">
        <v>1571</v>
      </c>
      <c r="AA972" t="s">
        <v>1572</v>
      </c>
      <c r="AB972" t="s">
        <v>77</v>
      </c>
      <c r="AC972" t="s">
        <v>78</v>
      </c>
      <c r="AD972" t="s">
        <v>1446</v>
      </c>
      <c r="AG972" t="s">
        <v>1573</v>
      </c>
      <c r="AH972">
        <v>0</v>
      </c>
      <c r="AI972">
        <v>120</v>
      </c>
      <c r="AJ972">
        <v>19</v>
      </c>
      <c r="AK972">
        <v>718</v>
      </c>
      <c r="AL972">
        <v>1.06</v>
      </c>
    </row>
    <row r="973" spans="1:38" x14ac:dyDescent="0.3">
      <c r="A973" t="s">
        <v>1442</v>
      </c>
      <c r="B973">
        <v>2501</v>
      </c>
      <c r="C973">
        <v>3</v>
      </c>
      <c r="D973" t="s">
        <v>1569</v>
      </c>
      <c r="E973" t="s">
        <v>1570</v>
      </c>
      <c r="F973">
        <v>680</v>
      </c>
      <c r="G973">
        <v>24.63</v>
      </c>
      <c r="H973">
        <v>81.44</v>
      </c>
      <c r="I973">
        <v>18.05</v>
      </c>
      <c r="J973">
        <v>59.67</v>
      </c>
      <c r="K973">
        <v>290</v>
      </c>
      <c r="T973">
        <v>3</v>
      </c>
      <c r="U973">
        <v>1</v>
      </c>
      <c r="V973" t="s">
        <v>83</v>
      </c>
      <c r="W973" t="s">
        <v>485</v>
      </c>
      <c r="X973">
        <v>10</v>
      </c>
      <c r="Y973">
        <v>5</v>
      </c>
      <c r="Z973" t="s">
        <v>1571</v>
      </c>
      <c r="AA973" t="s">
        <v>1572</v>
      </c>
      <c r="AB973" t="s">
        <v>77</v>
      </c>
      <c r="AC973" t="s">
        <v>78</v>
      </c>
      <c r="AD973" t="s">
        <v>1446</v>
      </c>
      <c r="AG973" t="s">
        <v>1573</v>
      </c>
      <c r="AH973">
        <v>0</v>
      </c>
      <c r="AI973">
        <v>120</v>
      </c>
      <c r="AJ973">
        <v>19</v>
      </c>
      <c r="AK973">
        <v>718</v>
      </c>
      <c r="AL973">
        <v>1.06</v>
      </c>
    </row>
    <row r="974" spans="1:38" x14ac:dyDescent="0.3">
      <c r="A974" t="s">
        <v>1442</v>
      </c>
      <c r="B974">
        <v>2501</v>
      </c>
      <c r="C974">
        <v>4</v>
      </c>
      <c r="D974" t="s">
        <v>1569</v>
      </c>
      <c r="E974" t="s">
        <v>1570</v>
      </c>
      <c r="F974">
        <v>680</v>
      </c>
      <c r="G974">
        <v>31.44</v>
      </c>
      <c r="H974">
        <v>103.95</v>
      </c>
      <c r="I974">
        <v>25.6</v>
      </c>
      <c r="J974">
        <v>84.64</v>
      </c>
      <c r="K974">
        <v>120</v>
      </c>
      <c r="T974">
        <v>3</v>
      </c>
      <c r="U974">
        <v>1</v>
      </c>
      <c r="V974" t="s">
        <v>83</v>
      </c>
      <c r="W974" t="s">
        <v>400</v>
      </c>
      <c r="X974">
        <v>10</v>
      </c>
      <c r="Y974">
        <v>5</v>
      </c>
      <c r="Z974" t="s">
        <v>1571</v>
      </c>
      <c r="AA974" t="s">
        <v>1572</v>
      </c>
      <c r="AB974" t="s">
        <v>77</v>
      </c>
      <c r="AC974" t="s">
        <v>78</v>
      </c>
      <c r="AD974" t="s">
        <v>1446</v>
      </c>
      <c r="AG974" t="s">
        <v>1573</v>
      </c>
      <c r="AH974">
        <v>0</v>
      </c>
      <c r="AI974">
        <v>120</v>
      </c>
      <c r="AJ974">
        <v>19</v>
      </c>
      <c r="AK974">
        <v>718</v>
      </c>
      <c r="AL974">
        <v>1.06</v>
      </c>
    </row>
    <row r="975" spans="1:38" x14ac:dyDescent="0.3">
      <c r="A975" t="s">
        <v>1442</v>
      </c>
      <c r="B975">
        <v>2501</v>
      </c>
      <c r="C975">
        <v>5</v>
      </c>
      <c r="D975" t="s">
        <v>1569</v>
      </c>
      <c r="E975" t="s">
        <v>1570</v>
      </c>
      <c r="F975">
        <v>680</v>
      </c>
      <c r="G975">
        <v>31.46</v>
      </c>
      <c r="H975">
        <v>104.02</v>
      </c>
      <c r="I975">
        <v>25.62</v>
      </c>
      <c r="J975">
        <v>84.7</v>
      </c>
      <c r="K975">
        <v>120</v>
      </c>
      <c r="T975">
        <v>3</v>
      </c>
      <c r="U975">
        <v>2</v>
      </c>
      <c r="V975" t="s">
        <v>83</v>
      </c>
      <c r="W975" t="s">
        <v>241</v>
      </c>
      <c r="X975">
        <v>10</v>
      </c>
      <c r="Y975">
        <v>5</v>
      </c>
      <c r="Z975" t="s">
        <v>1571</v>
      </c>
      <c r="AA975" t="s">
        <v>1572</v>
      </c>
      <c r="AB975" t="s">
        <v>77</v>
      </c>
      <c r="AC975" t="s">
        <v>78</v>
      </c>
      <c r="AD975" t="s">
        <v>1446</v>
      </c>
      <c r="AG975" t="s">
        <v>1573</v>
      </c>
      <c r="AH975">
        <v>0</v>
      </c>
      <c r="AI975">
        <v>120</v>
      </c>
      <c r="AJ975">
        <v>19</v>
      </c>
      <c r="AK975">
        <v>718</v>
      </c>
      <c r="AL975">
        <v>1.06</v>
      </c>
    </row>
    <row r="976" spans="1:38" x14ac:dyDescent="0.3">
      <c r="A976" t="s">
        <v>1442</v>
      </c>
      <c r="B976">
        <v>130833</v>
      </c>
      <c r="C976">
        <v>1</v>
      </c>
      <c r="D976" t="s">
        <v>1575</v>
      </c>
      <c r="E976" t="s">
        <v>1333</v>
      </c>
      <c r="F976">
        <v>578</v>
      </c>
      <c r="G976">
        <v>24.94</v>
      </c>
      <c r="H976">
        <v>82.46</v>
      </c>
      <c r="I976">
        <v>18.12</v>
      </c>
      <c r="J976">
        <v>59.93</v>
      </c>
      <c r="K976">
        <v>58</v>
      </c>
      <c r="T976">
        <v>3</v>
      </c>
      <c r="U976">
        <v>2</v>
      </c>
      <c r="V976" t="s">
        <v>83</v>
      </c>
      <c r="W976" t="s">
        <v>1576</v>
      </c>
      <c r="X976">
        <v>29</v>
      </c>
      <c r="Y976">
        <v>24</v>
      </c>
      <c r="Z976" t="s">
        <v>1577</v>
      </c>
      <c r="AA976" t="s">
        <v>1578</v>
      </c>
      <c r="AB976" t="s">
        <v>77</v>
      </c>
      <c r="AC976" t="s">
        <v>78</v>
      </c>
      <c r="AD976" t="s">
        <v>1446</v>
      </c>
      <c r="AG976" t="s">
        <v>137</v>
      </c>
      <c r="AH976">
        <v>0</v>
      </c>
      <c r="AI976">
        <v>0</v>
      </c>
      <c r="AJ976">
        <v>0</v>
      </c>
      <c r="AK976">
        <v>870</v>
      </c>
      <c r="AL976">
        <v>1.51</v>
      </c>
    </row>
    <row r="977" spans="1:38" x14ac:dyDescent="0.3">
      <c r="A977" t="s">
        <v>1442</v>
      </c>
      <c r="B977">
        <v>130833</v>
      </c>
      <c r="C977">
        <v>2</v>
      </c>
      <c r="D977" t="s">
        <v>1575</v>
      </c>
      <c r="E977" t="s">
        <v>1333</v>
      </c>
      <c r="F977">
        <v>578</v>
      </c>
      <c r="G977">
        <v>25.11</v>
      </c>
      <c r="H977">
        <v>83.01</v>
      </c>
      <c r="I977">
        <v>18.12</v>
      </c>
      <c r="J977">
        <v>59.91</v>
      </c>
      <c r="K977">
        <v>166</v>
      </c>
      <c r="T977">
        <v>3</v>
      </c>
      <c r="U977">
        <v>2</v>
      </c>
      <c r="V977" t="s">
        <v>83</v>
      </c>
      <c r="W977" t="s">
        <v>1187</v>
      </c>
      <c r="X977">
        <v>29</v>
      </c>
      <c r="Y977">
        <v>24</v>
      </c>
      <c r="Z977" t="s">
        <v>1577</v>
      </c>
      <c r="AA977" t="s">
        <v>1578</v>
      </c>
      <c r="AB977" t="s">
        <v>77</v>
      </c>
      <c r="AC977" t="s">
        <v>78</v>
      </c>
      <c r="AD977" t="s">
        <v>1446</v>
      </c>
      <c r="AG977" t="s">
        <v>137</v>
      </c>
      <c r="AH977">
        <v>0</v>
      </c>
      <c r="AI977">
        <v>0</v>
      </c>
      <c r="AJ977">
        <v>0</v>
      </c>
      <c r="AK977">
        <v>870</v>
      </c>
      <c r="AL977">
        <v>1.51</v>
      </c>
    </row>
    <row r="978" spans="1:38" x14ac:dyDescent="0.3">
      <c r="A978" t="s">
        <v>1442</v>
      </c>
      <c r="B978">
        <v>130833</v>
      </c>
      <c r="C978">
        <v>3</v>
      </c>
      <c r="D978" t="s">
        <v>1575</v>
      </c>
      <c r="E978" t="s">
        <v>1333</v>
      </c>
      <c r="F978">
        <v>578</v>
      </c>
      <c r="G978">
        <v>25.11</v>
      </c>
      <c r="H978">
        <v>83.03</v>
      </c>
      <c r="I978">
        <v>18.13</v>
      </c>
      <c r="J978">
        <v>59.94</v>
      </c>
      <c r="K978">
        <v>58</v>
      </c>
      <c r="T978">
        <v>3</v>
      </c>
      <c r="U978">
        <v>2</v>
      </c>
      <c r="V978" t="s">
        <v>83</v>
      </c>
      <c r="W978" t="s">
        <v>399</v>
      </c>
      <c r="X978">
        <v>29</v>
      </c>
      <c r="Y978">
        <v>24</v>
      </c>
      <c r="Z978" t="s">
        <v>1577</v>
      </c>
      <c r="AA978" t="s">
        <v>1578</v>
      </c>
      <c r="AB978" t="s">
        <v>77</v>
      </c>
      <c r="AC978" t="s">
        <v>78</v>
      </c>
      <c r="AD978" t="s">
        <v>1446</v>
      </c>
      <c r="AG978" t="s">
        <v>137</v>
      </c>
      <c r="AH978">
        <v>0</v>
      </c>
      <c r="AI978">
        <v>0</v>
      </c>
      <c r="AJ978">
        <v>0</v>
      </c>
      <c r="AK978">
        <v>870</v>
      </c>
      <c r="AL978">
        <v>1.51</v>
      </c>
    </row>
    <row r="979" spans="1:38" x14ac:dyDescent="0.3">
      <c r="A979" t="s">
        <v>1442</v>
      </c>
      <c r="B979">
        <v>130833</v>
      </c>
      <c r="C979">
        <v>4</v>
      </c>
      <c r="D979" t="s">
        <v>1575</v>
      </c>
      <c r="E979" t="s">
        <v>1333</v>
      </c>
      <c r="F979">
        <v>578</v>
      </c>
      <c r="G979">
        <v>33.520000000000003</v>
      </c>
      <c r="H979">
        <v>110.82</v>
      </c>
      <c r="I979">
        <v>25.67</v>
      </c>
      <c r="J979">
        <v>84.88</v>
      </c>
      <c r="K979">
        <v>56</v>
      </c>
      <c r="T979">
        <v>4</v>
      </c>
      <c r="U979">
        <v>2</v>
      </c>
      <c r="V979" t="s">
        <v>83</v>
      </c>
      <c r="W979" t="s">
        <v>232</v>
      </c>
      <c r="X979">
        <v>29</v>
      </c>
      <c r="Y979">
        <v>24</v>
      </c>
      <c r="Z979" t="s">
        <v>1577</v>
      </c>
      <c r="AA979" t="s">
        <v>1578</v>
      </c>
      <c r="AB979" t="s">
        <v>77</v>
      </c>
      <c r="AC979" t="s">
        <v>78</v>
      </c>
      <c r="AD979" t="s">
        <v>1446</v>
      </c>
      <c r="AG979" t="s">
        <v>137</v>
      </c>
      <c r="AH979">
        <v>0</v>
      </c>
      <c r="AI979">
        <v>0</v>
      </c>
      <c r="AJ979">
        <v>0</v>
      </c>
      <c r="AK979">
        <v>870</v>
      </c>
      <c r="AL979">
        <v>1.51</v>
      </c>
    </row>
    <row r="980" spans="1:38" x14ac:dyDescent="0.3">
      <c r="A980" t="s">
        <v>1442</v>
      </c>
      <c r="B980">
        <v>130833</v>
      </c>
      <c r="C980">
        <v>5</v>
      </c>
      <c r="D980" t="s">
        <v>1575</v>
      </c>
      <c r="E980" t="s">
        <v>1333</v>
      </c>
      <c r="F980">
        <v>578</v>
      </c>
      <c r="G980">
        <v>33.58</v>
      </c>
      <c r="H980">
        <v>111.02</v>
      </c>
      <c r="I980">
        <v>25.7</v>
      </c>
      <c r="J980">
        <v>84.99</v>
      </c>
      <c r="K980">
        <v>240</v>
      </c>
      <c r="T980">
        <v>4</v>
      </c>
      <c r="U980">
        <v>2</v>
      </c>
      <c r="V980" t="s">
        <v>83</v>
      </c>
      <c r="W980" t="s">
        <v>139</v>
      </c>
      <c r="X980">
        <v>29</v>
      </c>
      <c r="Y980">
        <v>24</v>
      </c>
      <c r="Z980" t="s">
        <v>1577</v>
      </c>
      <c r="AA980" t="s">
        <v>1578</v>
      </c>
      <c r="AB980" t="s">
        <v>77</v>
      </c>
      <c r="AC980" t="s">
        <v>78</v>
      </c>
      <c r="AD980" t="s">
        <v>1446</v>
      </c>
      <c r="AG980" t="s">
        <v>137</v>
      </c>
      <c r="AH980">
        <v>0</v>
      </c>
      <c r="AI980">
        <v>0</v>
      </c>
      <c r="AJ980">
        <v>0</v>
      </c>
      <c r="AK980">
        <v>870</v>
      </c>
      <c r="AL980">
        <v>1.51</v>
      </c>
    </row>
    <row r="981" spans="1:38" x14ac:dyDescent="0.3">
      <c r="A981" t="s">
        <v>1442</v>
      </c>
      <c r="B981">
        <v>1890</v>
      </c>
      <c r="C981">
        <v>1</v>
      </c>
      <c r="D981" t="s">
        <v>208</v>
      </c>
      <c r="E981" t="s">
        <v>1579</v>
      </c>
      <c r="F981">
        <v>560</v>
      </c>
      <c r="G981">
        <v>9.82</v>
      </c>
      <c r="H981">
        <v>32.479999999999997</v>
      </c>
      <c r="I981">
        <v>7.57</v>
      </c>
      <c r="J981">
        <v>25.04</v>
      </c>
      <c r="K981">
        <v>160</v>
      </c>
      <c r="T981">
        <v>1</v>
      </c>
      <c r="U981">
        <v>1</v>
      </c>
      <c r="V981" t="s">
        <v>74</v>
      </c>
      <c r="W981">
        <v>32</v>
      </c>
      <c r="X981">
        <v>10</v>
      </c>
      <c r="Y981">
        <v>5</v>
      </c>
      <c r="Z981" t="s">
        <v>1580</v>
      </c>
      <c r="AA981" t="s">
        <v>1581</v>
      </c>
      <c r="AB981" t="s">
        <v>77</v>
      </c>
      <c r="AC981" t="s">
        <v>78</v>
      </c>
      <c r="AD981" t="s">
        <v>1446</v>
      </c>
      <c r="AG981" t="s">
        <v>1582</v>
      </c>
      <c r="AH981">
        <v>0</v>
      </c>
      <c r="AI981">
        <v>107</v>
      </c>
      <c r="AJ981">
        <v>18</v>
      </c>
      <c r="AK981">
        <v>570</v>
      </c>
      <c r="AL981">
        <v>1.02</v>
      </c>
    </row>
    <row r="982" spans="1:38" x14ac:dyDescent="0.3">
      <c r="A982" t="s">
        <v>1442</v>
      </c>
      <c r="B982">
        <v>1890</v>
      </c>
      <c r="C982">
        <v>2</v>
      </c>
      <c r="D982" t="s">
        <v>208</v>
      </c>
      <c r="E982" t="s">
        <v>1579</v>
      </c>
      <c r="F982">
        <v>560</v>
      </c>
      <c r="G982">
        <v>20.47</v>
      </c>
      <c r="H982">
        <v>67.7</v>
      </c>
      <c r="I982">
        <v>18.09</v>
      </c>
      <c r="J982">
        <v>59.83</v>
      </c>
      <c r="K982">
        <v>70</v>
      </c>
      <c r="T982">
        <v>3</v>
      </c>
      <c r="U982">
        <v>1</v>
      </c>
      <c r="V982" t="s">
        <v>83</v>
      </c>
      <c r="W982">
        <v>67</v>
      </c>
      <c r="X982">
        <v>10</v>
      </c>
      <c r="Y982">
        <v>5</v>
      </c>
      <c r="Z982" t="s">
        <v>1580</v>
      </c>
      <c r="AA982" t="s">
        <v>1581</v>
      </c>
      <c r="AB982" t="s">
        <v>77</v>
      </c>
      <c r="AC982" t="s">
        <v>78</v>
      </c>
      <c r="AD982" t="s">
        <v>1446</v>
      </c>
      <c r="AG982" t="s">
        <v>1582</v>
      </c>
      <c r="AH982">
        <v>0</v>
      </c>
      <c r="AI982">
        <v>107</v>
      </c>
      <c r="AJ982">
        <v>18</v>
      </c>
      <c r="AK982">
        <v>570</v>
      </c>
      <c r="AL982">
        <v>1.02</v>
      </c>
    </row>
    <row r="983" spans="1:38" x14ac:dyDescent="0.3">
      <c r="A983" t="s">
        <v>1442</v>
      </c>
      <c r="B983">
        <v>1890</v>
      </c>
      <c r="C983">
        <v>3</v>
      </c>
      <c r="D983" t="s">
        <v>208</v>
      </c>
      <c r="E983" t="s">
        <v>1579</v>
      </c>
      <c r="F983">
        <v>560</v>
      </c>
      <c r="G983">
        <v>29.78</v>
      </c>
      <c r="H983">
        <v>98.46</v>
      </c>
      <c r="I983">
        <v>25.69</v>
      </c>
      <c r="J983">
        <v>84.94</v>
      </c>
      <c r="K983">
        <v>330</v>
      </c>
      <c r="T983">
        <v>3</v>
      </c>
      <c r="U983">
        <v>2</v>
      </c>
      <c r="V983" t="s">
        <v>83</v>
      </c>
      <c r="W983">
        <v>98</v>
      </c>
      <c r="X983">
        <v>10</v>
      </c>
      <c r="Y983">
        <v>5</v>
      </c>
      <c r="Z983" t="s">
        <v>1580</v>
      </c>
      <c r="AA983" t="s">
        <v>1581</v>
      </c>
      <c r="AB983" t="s">
        <v>77</v>
      </c>
      <c r="AC983" t="s">
        <v>78</v>
      </c>
      <c r="AD983" t="s">
        <v>1446</v>
      </c>
      <c r="AG983" t="s">
        <v>1582</v>
      </c>
      <c r="AH983">
        <v>0</v>
      </c>
      <c r="AI983">
        <v>107</v>
      </c>
      <c r="AJ983">
        <v>18</v>
      </c>
      <c r="AK983">
        <v>570</v>
      </c>
      <c r="AL983">
        <v>1.02</v>
      </c>
    </row>
    <row r="984" spans="1:38" x14ac:dyDescent="0.3">
      <c r="A984" t="s">
        <v>1442</v>
      </c>
      <c r="B984">
        <v>1880</v>
      </c>
      <c r="C984">
        <v>1</v>
      </c>
      <c r="D984" t="s">
        <v>1583</v>
      </c>
      <c r="E984" t="s">
        <v>1277</v>
      </c>
      <c r="F984">
        <v>710</v>
      </c>
      <c r="G984">
        <v>22.17</v>
      </c>
      <c r="H984">
        <v>73.290000000000006</v>
      </c>
      <c r="I984">
        <v>18.14</v>
      </c>
      <c r="J984">
        <v>59.99</v>
      </c>
      <c r="K984">
        <v>190</v>
      </c>
      <c r="T984">
        <v>3</v>
      </c>
      <c r="U984">
        <v>1</v>
      </c>
      <c r="V984" t="s">
        <v>83</v>
      </c>
      <c r="W984">
        <v>73</v>
      </c>
      <c r="X984">
        <v>10</v>
      </c>
      <c r="Y984">
        <v>5</v>
      </c>
      <c r="Z984" t="s">
        <v>1584</v>
      </c>
      <c r="AA984" t="s">
        <v>1585</v>
      </c>
      <c r="AB984" t="s">
        <v>77</v>
      </c>
      <c r="AC984" t="s">
        <v>78</v>
      </c>
      <c r="AD984" t="s">
        <v>1446</v>
      </c>
      <c r="AG984" t="s">
        <v>1586</v>
      </c>
      <c r="AH984">
        <v>0</v>
      </c>
      <c r="AI984">
        <v>171</v>
      </c>
      <c r="AJ984">
        <v>23</v>
      </c>
      <c r="AK984">
        <v>634</v>
      </c>
      <c r="AL984">
        <v>0.89</v>
      </c>
    </row>
    <row r="985" spans="1:38" x14ac:dyDescent="0.3">
      <c r="A985" t="s">
        <v>1442</v>
      </c>
      <c r="B985">
        <v>1880</v>
      </c>
      <c r="C985">
        <v>2</v>
      </c>
      <c r="D985" t="s">
        <v>1583</v>
      </c>
      <c r="E985" t="s">
        <v>1277</v>
      </c>
      <c r="F985">
        <v>710</v>
      </c>
      <c r="G985">
        <v>23.23</v>
      </c>
      <c r="H985">
        <v>76.81</v>
      </c>
      <c r="I985">
        <v>18.14</v>
      </c>
      <c r="J985">
        <v>59.98</v>
      </c>
      <c r="K985">
        <v>100</v>
      </c>
      <c r="T985">
        <v>3</v>
      </c>
      <c r="U985">
        <v>1</v>
      </c>
      <c r="V985" t="s">
        <v>74</v>
      </c>
      <c r="W985" t="s">
        <v>1155</v>
      </c>
      <c r="X985">
        <v>10</v>
      </c>
      <c r="Y985">
        <v>5</v>
      </c>
      <c r="Z985" t="s">
        <v>1584</v>
      </c>
      <c r="AA985" t="s">
        <v>1585</v>
      </c>
      <c r="AB985" t="s">
        <v>77</v>
      </c>
      <c r="AC985" t="s">
        <v>78</v>
      </c>
      <c r="AD985" t="s">
        <v>1446</v>
      </c>
      <c r="AG985" t="s">
        <v>1586</v>
      </c>
      <c r="AH985">
        <v>0</v>
      </c>
      <c r="AI985">
        <v>171</v>
      </c>
      <c r="AJ985">
        <v>23</v>
      </c>
      <c r="AK985">
        <v>634</v>
      </c>
      <c r="AL985">
        <v>0.89</v>
      </c>
    </row>
    <row r="986" spans="1:38" x14ac:dyDescent="0.3">
      <c r="A986" t="s">
        <v>1442</v>
      </c>
      <c r="B986">
        <v>1880</v>
      </c>
      <c r="C986">
        <v>3</v>
      </c>
      <c r="D986" t="s">
        <v>1583</v>
      </c>
      <c r="E986" t="s">
        <v>1277</v>
      </c>
      <c r="F986">
        <v>710</v>
      </c>
      <c r="G986">
        <v>23.17</v>
      </c>
      <c r="H986">
        <v>76.61</v>
      </c>
      <c r="I986">
        <v>18.09</v>
      </c>
      <c r="J986">
        <v>59.82</v>
      </c>
      <c r="K986">
        <v>100</v>
      </c>
      <c r="T986">
        <v>3</v>
      </c>
      <c r="U986">
        <v>1</v>
      </c>
      <c r="V986" t="s">
        <v>74</v>
      </c>
      <c r="W986" t="s">
        <v>1159</v>
      </c>
      <c r="X986">
        <v>10</v>
      </c>
      <c r="Y986">
        <v>5</v>
      </c>
      <c r="Z986" t="s">
        <v>1584</v>
      </c>
      <c r="AA986" t="s">
        <v>1585</v>
      </c>
      <c r="AB986" t="s">
        <v>77</v>
      </c>
      <c r="AC986" t="s">
        <v>78</v>
      </c>
      <c r="AD986" t="s">
        <v>1446</v>
      </c>
      <c r="AG986" t="s">
        <v>1586</v>
      </c>
      <c r="AH986">
        <v>0</v>
      </c>
      <c r="AI986">
        <v>171</v>
      </c>
      <c r="AJ986">
        <v>23</v>
      </c>
      <c r="AK986">
        <v>634</v>
      </c>
      <c r="AL986">
        <v>0.89</v>
      </c>
    </row>
    <row r="987" spans="1:38" x14ac:dyDescent="0.3">
      <c r="A987" t="s">
        <v>1442</v>
      </c>
      <c r="B987">
        <v>1880</v>
      </c>
      <c r="C987">
        <v>4</v>
      </c>
      <c r="D987" t="s">
        <v>1583</v>
      </c>
      <c r="E987" t="s">
        <v>1277</v>
      </c>
      <c r="F987">
        <v>710</v>
      </c>
      <c r="G987">
        <v>32.89</v>
      </c>
      <c r="H987">
        <v>108.73</v>
      </c>
      <c r="I987">
        <v>25.69</v>
      </c>
      <c r="J987">
        <v>84.93</v>
      </c>
      <c r="K987">
        <v>320</v>
      </c>
      <c r="T987">
        <v>3</v>
      </c>
      <c r="U987">
        <v>2</v>
      </c>
      <c r="V987" t="s">
        <v>83</v>
      </c>
      <c r="W987">
        <v>108</v>
      </c>
      <c r="X987">
        <v>10</v>
      </c>
      <c r="Y987">
        <v>5</v>
      </c>
      <c r="Z987" t="s">
        <v>1584</v>
      </c>
      <c r="AA987" t="s">
        <v>1585</v>
      </c>
      <c r="AB987" t="s">
        <v>77</v>
      </c>
      <c r="AC987" t="s">
        <v>78</v>
      </c>
      <c r="AD987" t="s">
        <v>1446</v>
      </c>
      <c r="AG987" t="s">
        <v>1586</v>
      </c>
      <c r="AH987">
        <v>0</v>
      </c>
      <c r="AI987">
        <v>171</v>
      </c>
      <c r="AJ987">
        <v>23</v>
      </c>
      <c r="AK987">
        <v>634</v>
      </c>
      <c r="AL987">
        <v>0.89</v>
      </c>
    </row>
    <row r="988" spans="1:38" x14ac:dyDescent="0.3">
      <c r="A988" t="s">
        <v>1442</v>
      </c>
      <c r="B988">
        <v>1886</v>
      </c>
      <c r="C988">
        <v>1</v>
      </c>
      <c r="D988" t="s">
        <v>1587</v>
      </c>
      <c r="E988" t="s">
        <v>1588</v>
      </c>
      <c r="F988">
        <v>690</v>
      </c>
      <c r="G988">
        <v>18.96</v>
      </c>
      <c r="H988">
        <v>62.69</v>
      </c>
      <c r="I988">
        <v>15.49</v>
      </c>
      <c r="J988">
        <v>51.22</v>
      </c>
      <c r="K988">
        <v>290</v>
      </c>
      <c r="T988">
        <v>2</v>
      </c>
      <c r="U988">
        <v>1</v>
      </c>
      <c r="V988" t="s">
        <v>83</v>
      </c>
      <c r="W988">
        <v>62</v>
      </c>
      <c r="X988">
        <v>10</v>
      </c>
      <c r="Y988">
        <v>5</v>
      </c>
      <c r="Z988" t="s">
        <v>1589</v>
      </c>
      <c r="AA988" t="s">
        <v>1590</v>
      </c>
      <c r="AB988" t="s">
        <v>77</v>
      </c>
      <c r="AC988" t="s">
        <v>78</v>
      </c>
      <c r="AD988" t="s">
        <v>1446</v>
      </c>
      <c r="AG988" t="s">
        <v>1591</v>
      </c>
      <c r="AH988">
        <v>0</v>
      </c>
      <c r="AI988">
        <v>107</v>
      </c>
      <c r="AJ988">
        <v>20</v>
      </c>
      <c r="AK988">
        <v>698</v>
      </c>
      <c r="AL988">
        <v>1.01</v>
      </c>
    </row>
    <row r="989" spans="1:38" x14ac:dyDescent="0.3">
      <c r="A989" t="s">
        <v>1442</v>
      </c>
      <c r="B989">
        <v>1886</v>
      </c>
      <c r="C989">
        <v>2</v>
      </c>
      <c r="D989" t="s">
        <v>1587</v>
      </c>
      <c r="E989" t="s">
        <v>1588</v>
      </c>
      <c r="F989">
        <v>690</v>
      </c>
      <c r="G989">
        <v>23.34</v>
      </c>
      <c r="H989">
        <v>77.180000000000007</v>
      </c>
      <c r="I989">
        <v>18.11</v>
      </c>
      <c r="J989">
        <v>59.9</v>
      </c>
      <c r="K989">
        <v>400</v>
      </c>
      <c r="T989">
        <v>3</v>
      </c>
      <c r="U989">
        <v>1</v>
      </c>
      <c r="V989" t="s">
        <v>83</v>
      </c>
      <c r="W989">
        <v>77</v>
      </c>
      <c r="X989">
        <v>10</v>
      </c>
      <c r="Y989">
        <v>5</v>
      </c>
      <c r="Z989" t="s">
        <v>1589</v>
      </c>
      <c r="AA989" t="s">
        <v>1590</v>
      </c>
      <c r="AB989" t="s">
        <v>77</v>
      </c>
      <c r="AC989" t="s">
        <v>78</v>
      </c>
      <c r="AD989" t="s">
        <v>1446</v>
      </c>
      <c r="AG989" t="s">
        <v>1591</v>
      </c>
      <c r="AH989">
        <v>0</v>
      </c>
      <c r="AI989">
        <v>107</v>
      </c>
      <c r="AJ989">
        <v>20</v>
      </c>
      <c r="AK989">
        <v>698</v>
      </c>
      <c r="AL989">
        <v>1.01</v>
      </c>
    </row>
    <row r="990" spans="1:38" x14ac:dyDescent="0.3">
      <c r="A990" t="s">
        <v>1442</v>
      </c>
      <c r="B990">
        <v>125729</v>
      </c>
      <c r="C990">
        <v>1</v>
      </c>
      <c r="D990" t="s">
        <v>1592</v>
      </c>
      <c r="E990" t="s">
        <v>1593</v>
      </c>
      <c r="F990">
        <v>29</v>
      </c>
      <c r="G990">
        <v>5.92</v>
      </c>
      <c r="H990">
        <v>19.579999999999998</v>
      </c>
      <c r="I990">
        <v>3.68</v>
      </c>
      <c r="J990">
        <v>12.17</v>
      </c>
      <c r="K990">
        <v>2</v>
      </c>
      <c r="T990">
        <v>1</v>
      </c>
      <c r="U990">
        <v>1</v>
      </c>
      <c r="V990" t="s">
        <v>83</v>
      </c>
      <c r="W990" t="s">
        <v>1594</v>
      </c>
      <c r="X990">
        <v>5</v>
      </c>
      <c r="Y990">
        <v>2</v>
      </c>
      <c r="Z990" t="s">
        <v>1595</v>
      </c>
      <c r="AA990" t="s">
        <v>1596</v>
      </c>
      <c r="AB990" t="s">
        <v>77</v>
      </c>
      <c r="AC990" t="s">
        <v>78</v>
      </c>
      <c r="AD990" t="s">
        <v>1446</v>
      </c>
      <c r="AG990" t="s">
        <v>1597</v>
      </c>
      <c r="AH990">
        <v>0</v>
      </c>
      <c r="AI990">
        <v>211</v>
      </c>
      <c r="AJ990">
        <v>58</v>
      </c>
      <c r="AK990">
        <v>6</v>
      </c>
      <c r="AL990">
        <v>0.21</v>
      </c>
    </row>
    <row r="991" spans="1:38" x14ac:dyDescent="0.3">
      <c r="A991" t="s">
        <v>1442</v>
      </c>
      <c r="B991">
        <v>125729</v>
      </c>
      <c r="C991">
        <v>2</v>
      </c>
      <c r="D991" t="s">
        <v>1592</v>
      </c>
      <c r="E991" t="s">
        <v>1593</v>
      </c>
      <c r="F991">
        <v>29</v>
      </c>
      <c r="G991">
        <v>6.17</v>
      </c>
      <c r="H991">
        <v>20.41</v>
      </c>
      <c r="I991">
        <v>3.64</v>
      </c>
      <c r="J991">
        <v>12.04</v>
      </c>
      <c r="K991">
        <v>11</v>
      </c>
      <c r="T991">
        <v>1</v>
      </c>
      <c r="U991">
        <v>1</v>
      </c>
      <c r="V991" t="s">
        <v>83</v>
      </c>
      <c r="W991" t="s">
        <v>1598</v>
      </c>
      <c r="X991">
        <v>5</v>
      </c>
      <c r="Y991">
        <v>2</v>
      </c>
      <c r="Z991" t="s">
        <v>1595</v>
      </c>
      <c r="AA991" t="s">
        <v>1596</v>
      </c>
      <c r="AB991" t="s">
        <v>77</v>
      </c>
      <c r="AC991" t="s">
        <v>78</v>
      </c>
      <c r="AD991" t="s">
        <v>1446</v>
      </c>
      <c r="AG991" t="s">
        <v>1597</v>
      </c>
      <c r="AH991">
        <v>0</v>
      </c>
      <c r="AI991">
        <v>211</v>
      </c>
      <c r="AJ991">
        <v>58</v>
      </c>
      <c r="AK991">
        <v>6</v>
      </c>
      <c r="AL991">
        <v>0.21</v>
      </c>
    </row>
    <row r="992" spans="1:38" x14ac:dyDescent="0.3">
      <c r="A992" t="s">
        <v>1442</v>
      </c>
      <c r="B992">
        <v>125729</v>
      </c>
      <c r="C992">
        <v>3</v>
      </c>
      <c r="D992" t="s">
        <v>1592</v>
      </c>
      <c r="E992" t="s">
        <v>1593</v>
      </c>
      <c r="F992">
        <v>29</v>
      </c>
      <c r="G992">
        <v>6.19</v>
      </c>
      <c r="H992">
        <v>20.48</v>
      </c>
      <c r="I992">
        <v>3.65</v>
      </c>
      <c r="J992">
        <v>12.09</v>
      </c>
      <c r="K992">
        <v>8</v>
      </c>
      <c r="T992">
        <v>1</v>
      </c>
      <c r="U992">
        <v>1</v>
      </c>
      <c r="V992" t="s">
        <v>83</v>
      </c>
      <c r="W992" t="s">
        <v>1599</v>
      </c>
      <c r="X992">
        <v>5</v>
      </c>
      <c r="Y992">
        <v>2</v>
      </c>
      <c r="Z992" t="s">
        <v>1595</v>
      </c>
      <c r="AA992" t="s">
        <v>1596</v>
      </c>
      <c r="AB992" t="s">
        <v>77</v>
      </c>
      <c r="AC992" t="s">
        <v>78</v>
      </c>
      <c r="AD992" t="s">
        <v>1446</v>
      </c>
      <c r="AG992" t="s">
        <v>1597</v>
      </c>
      <c r="AH992">
        <v>0</v>
      </c>
      <c r="AI992">
        <v>211</v>
      </c>
      <c r="AJ992">
        <v>58</v>
      </c>
      <c r="AK992">
        <v>6</v>
      </c>
      <c r="AL992">
        <v>0.21</v>
      </c>
    </row>
    <row r="993" spans="1:38" x14ac:dyDescent="0.3">
      <c r="A993" t="s">
        <v>1442</v>
      </c>
      <c r="B993">
        <v>125729</v>
      </c>
      <c r="C993">
        <v>4</v>
      </c>
      <c r="D993" t="s">
        <v>1592</v>
      </c>
      <c r="E993" t="s">
        <v>1593</v>
      </c>
      <c r="F993">
        <v>29</v>
      </c>
      <c r="G993">
        <v>6.14</v>
      </c>
      <c r="H993">
        <v>20.329999999999998</v>
      </c>
      <c r="I993">
        <v>3.63</v>
      </c>
      <c r="J993">
        <v>12</v>
      </c>
      <c r="K993">
        <v>2</v>
      </c>
      <c r="T993">
        <v>1</v>
      </c>
      <c r="U993">
        <v>1</v>
      </c>
      <c r="V993" t="s">
        <v>83</v>
      </c>
      <c r="W993" t="s">
        <v>1600</v>
      </c>
      <c r="X993">
        <v>5</v>
      </c>
      <c r="Y993">
        <v>2</v>
      </c>
      <c r="Z993" t="s">
        <v>1595</v>
      </c>
      <c r="AA993" t="s">
        <v>1596</v>
      </c>
      <c r="AB993" t="s">
        <v>77</v>
      </c>
      <c r="AC993" t="s">
        <v>78</v>
      </c>
      <c r="AD993" t="s">
        <v>1446</v>
      </c>
      <c r="AG993" t="s">
        <v>1597</v>
      </c>
      <c r="AH993">
        <v>0</v>
      </c>
      <c r="AI993">
        <v>211</v>
      </c>
      <c r="AJ993">
        <v>58</v>
      </c>
      <c r="AK993">
        <v>6</v>
      </c>
      <c r="AL993">
        <v>0.21</v>
      </c>
    </row>
    <row r="994" spans="1:38" x14ac:dyDescent="0.3">
      <c r="A994" t="s">
        <v>1442</v>
      </c>
      <c r="B994">
        <v>125729</v>
      </c>
      <c r="C994">
        <v>5</v>
      </c>
      <c r="D994" t="s">
        <v>1592</v>
      </c>
      <c r="E994" t="s">
        <v>1593</v>
      </c>
      <c r="F994">
        <v>29</v>
      </c>
      <c r="G994">
        <v>6.15</v>
      </c>
      <c r="H994">
        <v>20.350000000000001</v>
      </c>
      <c r="I994">
        <v>3.63</v>
      </c>
      <c r="J994">
        <v>12.01</v>
      </c>
      <c r="K994">
        <v>2</v>
      </c>
      <c r="T994">
        <v>1</v>
      </c>
      <c r="U994">
        <v>1</v>
      </c>
      <c r="V994" t="s">
        <v>83</v>
      </c>
      <c r="W994" t="s">
        <v>1601</v>
      </c>
      <c r="X994">
        <v>5</v>
      </c>
      <c r="Y994">
        <v>2</v>
      </c>
      <c r="Z994" t="s">
        <v>1595</v>
      </c>
      <c r="AA994" t="s">
        <v>1596</v>
      </c>
      <c r="AB994" t="s">
        <v>77</v>
      </c>
      <c r="AC994" t="s">
        <v>78</v>
      </c>
      <c r="AD994" t="s">
        <v>1446</v>
      </c>
      <c r="AG994" t="s">
        <v>1597</v>
      </c>
      <c r="AH994">
        <v>0</v>
      </c>
      <c r="AI994">
        <v>211</v>
      </c>
      <c r="AJ994">
        <v>58</v>
      </c>
      <c r="AK994">
        <v>6</v>
      </c>
      <c r="AL994">
        <v>0.21</v>
      </c>
    </row>
    <row r="995" spans="1:38" x14ac:dyDescent="0.3">
      <c r="A995" t="s">
        <v>1442</v>
      </c>
      <c r="B995">
        <v>125729</v>
      </c>
      <c r="C995">
        <v>6</v>
      </c>
      <c r="D995" t="s">
        <v>1592</v>
      </c>
      <c r="E995" t="s">
        <v>1593</v>
      </c>
      <c r="F995">
        <v>29</v>
      </c>
      <c r="G995">
        <v>6.23</v>
      </c>
      <c r="H995">
        <v>20.62</v>
      </c>
      <c r="I995">
        <v>3.67</v>
      </c>
      <c r="J995">
        <v>12.16</v>
      </c>
      <c r="K995">
        <v>1</v>
      </c>
      <c r="T995">
        <v>1</v>
      </c>
      <c r="U995">
        <v>1</v>
      </c>
      <c r="V995" t="s">
        <v>83</v>
      </c>
      <c r="W995" t="s">
        <v>1602</v>
      </c>
      <c r="X995">
        <v>5</v>
      </c>
      <c r="Y995">
        <v>2</v>
      </c>
      <c r="Z995" t="s">
        <v>1595</v>
      </c>
      <c r="AA995" t="s">
        <v>1596</v>
      </c>
      <c r="AB995" t="s">
        <v>77</v>
      </c>
      <c r="AC995" t="s">
        <v>78</v>
      </c>
      <c r="AD995" t="s">
        <v>1446</v>
      </c>
      <c r="AG995" t="s">
        <v>1597</v>
      </c>
      <c r="AH995">
        <v>0</v>
      </c>
      <c r="AI995">
        <v>211</v>
      </c>
      <c r="AJ995">
        <v>58</v>
      </c>
      <c r="AK995">
        <v>6</v>
      </c>
      <c r="AL995">
        <v>0.21</v>
      </c>
    </row>
    <row r="996" spans="1:38" x14ac:dyDescent="0.3">
      <c r="A996" t="s">
        <v>1442</v>
      </c>
      <c r="B996">
        <v>125729</v>
      </c>
      <c r="C996">
        <v>7</v>
      </c>
      <c r="D996" t="s">
        <v>1592</v>
      </c>
      <c r="E996" t="s">
        <v>1593</v>
      </c>
      <c r="F996">
        <v>29</v>
      </c>
      <c r="G996">
        <v>11.11</v>
      </c>
      <c r="H996">
        <v>36.76</v>
      </c>
      <c r="I996">
        <v>6.53</v>
      </c>
      <c r="J996">
        <v>21.61</v>
      </c>
      <c r="K996">
        <v>1</v>
      </c>
      <c r="T996">
        <v>1</v>
      </c>
      <c r="U996">
        <v>1</v>
      </c>
      <c r="V996" t="s">
        <v>83</v>
      </c>
      <c r="W996">
        <v>36</v>
      </c>
      <c r="X996">
        <v>5</v>
      </c>
      <c r="Y996">
        <v>2</v>
      </c>
      <c r="Z996" t="s">
        <v>1595</v>
      </c>
      <c r="AA996" t="s">
        <v>1596</v>
      </c>
      <c r="AB996" t="s">
        <v>77</v>
      </c>
      <c r="AC996" t="s">
        <v>78</v>
      </c>
      <c r="AD996" t="s">
        <v>1446</v>
      </c>
      <c r="AG996" t="s">
        <v>1597</v>
      </c>
      <c r="AH996">
        <v>0</v>
      </c>
      <c r="AI996">
        <v>211</v>
      </c>
      <c r="AJ996">
        <v>58</v>
      </c>
      <c r="AK996">
        <v>6</v>
      </c>
      <c r="AL996">
        <v>0.21</v>
      </c>
    </row>
    <row r="997" spans="1:38" x14ac:dyDescent="0.3">
      <c r="A997" t="s">
        <v>1442</v>
      </c>
      <c r="B997">
        <v>125729</v>
      </c>
      <c r="C997">
        <v>8</v>
      </c>
      <c r="D997" t="s">
        <v>1592</v>
      </c>
      <c r="E997" t="s">
        <v>1593</v>
      </c>
      <c r="F997">
        <v>29</v>
      </c>
      <c r="G997">
        <v>13.21</v>
      </c>
      <c r="H997">
        <v>43.68</v>
      </c>
      <c r="I997">
        <v>8.2200000000000006</v>
      </c>
      <c r="J997">
        <v>27.18</v>
      </c>
      <c r="K997">
        <v>2</v>
      </c>
      <c r="T997">
        <v>1</v>
      </c>
      <c r="U997">
        <v>1</v>
      </c>
      <c r="V997" t="s">
        <v>83</v>
      </c>
      <c r="W997">
        <v>43</v>
      </c>
      <c r="X997">
        <v>5</v>
      </c>
      <c r="Y997">
        <v>2</v>
      </c>
      <c r="Z997" t="s">
        <v>1595</v>
      </c>
      <c r="AA997" t="s">
        <v>1596</v>
      </c>
      <c r="AB997" t="s">
        <v>77</v>
      </c>
      <c r="AC997" t="s">
        <v>78</v>
      </c>
      <c r="AD997" t="s">
        <v>1446</v>
      </c>
      <c r="AG997" t="s">
        <v>1597</v>
      </c>
      <c r="AH997">
        <v>0</v>
      </c>
      <c r="AI997">
        <v>211</v>
      </c>
      <c r="AJ997">
        <v>58</v>
      </c>
      <c r="AK997">
        <v>6</v>
      </c>
      <c r="AL997">
        <v>0.21</v>
      </c>
    </row>
    <row r="998" spans="1:38" x14ac:dyDescent="0.3">
      <c r="A998" t="s">
        <v>1442</v>
      </c>
      <c r="B998">
        <v>1906</v>
      </c>
      <c r="C998">
        <v>1</v>
      </c>
      <c r="D998" t="s">
        <v>1603</v>
      </c>
      <c r="E998" t="s">
        <v>1604</v>
      </c>
      <c r="F998">
        <v>330</v>
      </c>
      <c r="G998">
        <v>27.94</v>
      </c>
      <c r="H998">
        <v>92.37</v>
      </c>
      <c r="I998">
        <v>21.81</v>
      </c>
      <c r="J998">
        <v>72.12</v>
      </c>
      <c r="K998">
        <v>1</v>
      </c>
      <c r="T998">
        <v>3</v>
      </c>
      <c r="U998">
        <v>2</v>
      </c>
      <c r="V998" t="s">
        <v>83</v>
      </c>
      <c r="W998">
        <v>92</v>
      </c>
      <c r="X998">
        <v>10</v>
      </c>
      <c r="Y998">
        <v>5</v>
      </c>
      <c r="Z998" t="s">
        <v>1605</v>
      </c>
      <c r="AA998" t="s">
        <v>1606</v>
      </c>
      <c r="AB998" t="s">
        <v>77</v>
      </c>
      <c r="AC998" t="s">
        <v>78</v>
      </c>
      <c r="AD998" t="s">
        <v>1446</v>
      </c>
      <c r="AG998" t="s">
        <v>1607</v>
      </c>
      <c r="AH998">
        <v>0</v>
      </c>
      <c r="AI998">
        <v>132</v>
      </c>
      <c r="AJ998">
        <v>25</v>
      </c>
      <c r="AK998">
        <v>409</v>
      </c>
      <c r="AL998">
        <v>1.24</v>
      </c>
    </row>
    <row r="999" spans="1:38" x14ac:dyDescent="0.3">
      <c r="A999" t="s">
        <v>1442</v>
      </c>
      <c r="B999">
        <v>1906</v>
      </c>
      <c r="C999">
        <v>2</v>
      </c>
      <c r="D999" t="s">
        <v>1603</v>
      </c>
      <c r="E999" t="s">
        <v>1604</v>
      </c>
      <c r="F999">
        <v>330</v>
      </c>
      <c r="G999">
        <v>29.75</v>
      </c>
      <c r="H999">
        <v>98.37</v>
      </c>
      <c r="I999">
        <v>23.63</v>
      </c>
      <c r="J999">
        <v>78.12</v>
      </c>
      <c r="K999">
        <v>39</v>
      </c>
      <c r="T999">
        <v>3</v>
      </c>
      <c r="U999">
        <v>2</v>
      </c>
      <c r="V999" t="s">
        <v>83</v>
      </c>
      <c r="W999">
        <v>98</v>
      </c>
      <c r="X999">
        <v>10</v>
      </c>
      <c r="Y999">
        <v>5</v>
      </c>
      <c r="Z999" t="s">
        <v>1605</v>
      </c>
      <c r="AA999" t="s">
        <v>1606</v>
      </c>
      <c r="AB999" t="s">
        <v>77</v>
      </c>
      <c r="AC999" t="s">
        <v>78</v>
      </c>
      <c r="AD999" t="s">
        <v>1446</v>
      </c>
      <c r="AG999" t="s">
        <v>1607</v>
      </c>
      <c r="AH999">
        <v>0</v>
      </c>
      <c r="AI999">
        <v>132</v>
      </c>
      <c r="AJ999">
        <v>25</v>
      </c>
      <c r="AK999">
        <v>409</v>
      </c>
      <c r="AL999">
        <v>1.24</v>
      </c>
    </row>
    <row r="1000" spans="1:38" x14ac:dyDescent="0.3">
      <c r="A1000" t="s">
        <v>1442</v>
      </c>
      <c r="B1000">
        <v>1906</v>
      </c>
      <c r="C1000">
        <v>3</v>
      </c>
      <c r="D1000" t="s">
        <v>1603</v>
      </c>
      <c r="E1000" t="s">
        <v>1604</v>
      </c>
      <c r="F1000">
        <v>330</v>
      </c>
      <c r="G1000">
        <v>32.6</v>
      </c>
      <c r="H1000">
        <v>107.78</v>
      </c>
      <c r="I1000">
        <v>25.67</v>
      </c>
      <c r="J1000">
        <v>84.88</v>
      </c>
      <c r="K1000">
        <v>200</v>
      </c>
      <c r="T1000">
        <v>3</v>
      </c>
      <c r="U1000">
        <v>2</v>
      </c>
      <c r="V1000" t="s">
        <v>83</v>
      </c>
      <c r="W1000">
        <v>107</v>
      </c>
      <c r="X1000">
        <v>10</v>
      </c>
      <c r="Y1000">
        <v>5</v>
      </c>
      <c r="Z1000" t="s">
        <v>1605</v>
      </c>
      <c r="AA1000" t="s">
        <v>1606</v>
      </c>
      <c r="AB1000" t="s">
        <v>77</v>
      </c>
      <c r="AC1000" t="s">
        <v>78</v>
      </c>
      <c r="AD1000" t="s">
        <v>1446</v>
      </c>
      <c r="AG1000" t="s">
        <v>1607</v>
      </c>
      <c r="AH1000">
        <v>0</v>
      </c>
      <c r="AI1000">
        <v>132</v>
      </c>
      <c r="AJ1000">
        <v>25</v>
      </c>
      <c r="AK1000">
        <v>409</v>
      </c>
      <c r="AL1000">
        <v>1.24</v>
      </c>
    </row>
    <row r="1001" spans="1:38" x14ac:dyDescent="0.3">
      <c r="A1001" t="s">
        <v>1442</v>
      </c>
      <c r="B1001">
        <v>1906</v>
      </c>
      <c r="C1001">
        <v>4</v>
      </c>
      <c r="D1001" t="s">
        <v>1603</v>
      </c>
      <c r="E1001" t="s">
        <v>1604</v>
      </c>
      <c r="F1001">
        <v>330</v>
      </c>
      <c r="G1001">
        <v>35.81</v>
      </c>
      <c r="H1001">
        <v>118.39</v>
      </c>
      <c r="I1001">
        <v>30.83</v>
      </c>
      <c r="J1001">
        <v>101.94</v>
      </c>
      <c r="K1001">
        <v>50</v>
      </c>
      <c r="T1001">
        <v>4</v>
      </c>
      <c r="U1001">
        <v>2</v>
      </c>
      <c r="V1001" t="s">
        <v>83</v>
      </c>
      <c r="W1001">
        <v>118</v>
      </c>
      <c r="X1001">
        <v>10</v>
      </c>
      <c r="Y1001">
        <v>5</v>
      </c>
      <c r="Z1001" t="s">
        <v>1605</v>
      </c>
      <c r="AA1001" t="s">
        <v>1606</v>
      </c>
      <c r="AB1001" t="s">
        <v>77</v>
      </c>
      <c r="AC1001" t="s">
        <v>78</v>
      </c>
      <c r="AD1001" t="s">
        <v>1446</v>
      </c>
      <c r="AG1001" t="s">
        <v>1607</v>
      </c>
      <c r="AH1001">
        <v>0</v>
      </c>
      <c r="AI1001">
        <v>132</v>
      </c>
      <c r="AJ1001">
        <v>25</v>
      </c>
      <c r="AK1001">
        <v>409</v>
      </c>
      <c r="AL1001">
        <v>1.24</v>
      </c>
    </row>
    <row r="1002" spans="1:38" x14ac:dyDescent="0.3">
      <c r="A1002" t="s">
        <v>1442</v>
      </c>
      <c r="B1002">
        <v>1906</v>
      </c>
      <c r="C1002">
        <v>5</v>
      </c>
      <c r="D1002" t="s">
        <v>1603</v>
      </c>
      <c r="E1002" t="s">
        <v>1604</v>
      </c>
      <c r="F1002">
        <v>330</v>
      </c>
      <c r="G1002">
        <v>49.44</v>
      </c>
      <c r="H1002">
        <v>163.44999999999999</v>
      </c>
      <c r="I1002">
        <v>40.74</v>
      </c>
      <c r="J1002">
        <v>134.69999999999999</v>
      </c>
      <c r="K1002">
        <v>40</v>
      </c>
      <c r="T1002">
        <v>4</v>
      </c>
      <c r="U1002">
        <v>2</v>
      </c>
      <c r="V1002" t="s">
        <v>83</v>
      </c>
      <c r="W1002">
        <v>163</v>
      </c>
      <c r="X1002">
        <v>10</v>
      </c>
      <c r="Y1002">
        <v>5</v>
      </c>
      <c r="Z1002" t="s">
        <v>1605</v>
      </c>
      <c r="AA1002" t="s">
        <v>1606</v>
      </c>
      <c r="AB1002" t="s">
        <v>77</v>
      </c>
      <c r="AC1002" t="s">
        <v>78</v>
      </c>
      <c r="AD1002" t="s">
        <v>1446</v>
      </c>
      <c r="AG1002" t="s">
        <v>1607</v>
      </c>
      <c r="AH1002">
        <v>0</v>
      </c>
      <c r="AI1002">
        <v>132</v>
      </c>
      <c r="AJ1002">
        <v>25</v>
      </c>
      <c r="AK1002">
        <v>409</v>
      </c>
      <c r="AL1002">
        <v>1.24</v>
      </c>
    </row>
    <row r="1003" spans="1:38" x14ac:dyDescent="0.3">
      <c r="A1003" t="s">
        <v>1442</v>
      </c>
      <c r="B1003">
        <v>8182</v>
      </c>
      <c r="C1003">
        <v>1</v>
      </c>
      <c r="D1003" t="s">
        <v>1608</v>
      </c>
      <c r="E1003" t="s">
        <v>1609</v>
      </c>
      <c r="F1003">
        <v>210</v>
      </c>
      <c r="G1003">
        <v>23.97</v>
      </c>
      <c r="H1003">
        <v>79.260000000000005</v>
      </c>
      <c r="I1003">
        <v>20.260000000000002</v>
      </c>
      <c r="J1003">
        <v>66.989999999999995</v>
      </c>
      <c r="K1003">
        <v>110</v>
      </c>
      <c r="T1003">
        <v>3</v>
      </c>
      <c r="U1003">
        <v>1</v>
      </c>
      <c r="V1003" t="s">
        <v>83</v>
      </c>
      <c r="W1003">
        <v>79</v>
      </c>
      <c r="X1003">
        <v>10</v>
      </c>
      <c r="Y1003">
        <v>9</v>
      </c>
      <c r="Z1003" t="s">
        <v>1610</v>
      </c>
      <c r="AA1003" t="s">
        <v>1611</v>
      </c>
      <c r="AB1003" t="s">
        <v>77</v>
      </c>
      <c r="AC1003" t="s">
        <v>78</v>
      </c>
      <c r="AD1003" t="s">
        <v>1446</v>
      </c>
      <c r="AG1003" t="s">
        <v>1612</v>
      </c>
      <c r="AH1003">
        <v>0</v>
      </c>
      <c r="AI1003">
        <v>147</v>
      </c>
      <c r="AJ1003">
        <v>21</v>
      </c>
      <c r="AK1003">
        <v>231</v>
      </c>
      <c r="AL1003">
        <v>1.1000000000000001</v>
      </c>
    </row>
    <row r="1004" spans="1:38" x14ac:dyDescent="0.3">
      <c r="A1004" t="s">
        <v>1442</v>
      </c>
      <c r="B1004">
        <v>8182</v>
      </c>
      <c r="C1004">
        <v>2</v>
      </c>
      <c r="D1004" t="s">
        <v>1608</v>
      </c>
      <c r="E1004" t="s">
        <v>1609</v>
      </c>
      <c r="F1004">
        <v>210</v>
      </c>
      <c r="G1004">
        <v>29.2</v>
      </c>
      <c r="H1004">
        <v>96.53</v>
      </c>
      <c r="I1004">
        <v>25.5</v>
      </c>
      <c r="J1004">
        <v>84.3</v>
      </c>
      <c r="K1004">
        <v>100</v>
      </c>
      <c r="T1004">
        <v>3</v>
      </c>
      <c r="U1004">
        <v>2</v>
      </c>
      <c r="V1004" t="s">
        <v>83</v>
      </c>
      <c r="W1004">
        <v>96</v>
      </c>
      <c r="X1004">
        <v>10</v>
      </c>
      <c r="Y1004">
        <v>9</v>
      </c>
      <c r="Z1004" t="s">
        <v>1610</v>
      </c>
      <c r="AA1004" t="s">
        <v>1611</v>
      </c>
      <c r="AB1004" t="s">
        <v>77</v>
      </c>
      <c r="AC1004" t="s">
        <v>78</v>
      </c>
      <c r="AD1004" t="s">
        <v>1446</v>
      </c>
      <c r="AG1004" t="s">
        <v>1612</v>
      </c>
      <c r="AH1004">
        <v>0</v>
      </c>
      <c r="AI1004">
        <v>147</v>
      </c>
      <c r="AJ1004">
        <v>21</v>
      </c>
      <c r="AK1004">
        <v>231</v>
      </c>
      <c r="AL1004">
        <v>1.1000000000000001</v>
      </c>
    </row>
    <row r="1005" spans="1:38" x14ac:dyDescent="0.3">
      <c r="A1005" t="s">
        <v>1442</v>
      </c>
      <c r="B1005">
        <v>1912</v>
      </c>
      <c r="C1005">
        <v>1</v>
      </c>
      <c r="D1005" t="s">
        <v>1613</v>
      </c>
      <c r="E1005" t="s">
        <v>1570</v>
      </c>
      <c r="F1005">
        <v>690</v>
      </c>
      <c r="G1005">
        <v>21.59</v>
      </c>
      <c r="H1005">
        <v>71.400000000000006</v>
      </c>
      <c r="I1005">
        <v>18.010000000000002</v>
      </c>
      <c r="J1005">
        <v>59.57</v>
      </c>
      <c r="K1005">
        <v>50</v>
      </c>
      <c r="T1005">
        <v>3</v>
      </c>
      <c r="U1005">
        <v>1</v>
      </c>
      <c r="V1005" t="s">
        <v>74</v>
      </c>
      <c r="W1005">
        <v>71</v>
      </c>
      <c r="X1005">
        <v>10</v>
      </c>
      <c r="Y1005">
        <v>5</v>
      </c>
      <c r="Z1005" t="s">
        <v>1614</v>
      </c>
      <c r="AA1005" t="s">
        <v>1615</v>
      </c>
      <c r="AB1005" t="s">
        <v>77</v>
      </c>
      <c r="AC1005" t="s">
        <v>78</v>
      </c>
      <c r="AD1005" t="s">
        <v>1446</v>
      </c>
      <c r="AG1005" t="s">
        <v>1616</v>
      </c>
      <c r="AH1005">
        <v>0</v>
      </c>
      <c r="AI1005">
        <v>121</v>
      </c>
      <c r="AJ1005">
        <v>20</v>
      </c>
      <c r="AK1005">
        <v>702</v>
      </c>
      <c r="AL1005">
        <v>1.02</v>
      </c>
    </row>
    <row r="1006" spans="1:38" x14ac:dyDescent="0.3">
      <c r="A1006" t="s">
        <v>1442</v>
      </c>
      <c r="B1006">
        <v>1912</v>
      </c>
      <c r="C1006">
        <v>2</v>
      </c>
      <c r="D1006" t="s">
        <v>1613</v>
      </c>
      <c r="E1006" t="s">
        <v>1570</v>
      </c>
      <c r="F1006">
        <v>690</v>
      </c>
      <c r="G1006">
        <v>23.52</v>
      </c>
      <c r="H1006">
        <v>77.760000000000005</v>
      </c>
      <c r="I1006">
        <v>18.010000000000002</v>
      </c>
      <c r="J1006">
        <v>59.57</v>
      </c>
      <c r="K1006">
        <v>280</v>
      </c>
      <c r="T1006">
        <v>3</v>
      </c>
      <c r="U1006">
        <v>1</v>
      </c>
      <c r="V1006" t="s">
        <v>83</v>
      </c>
      <c r="W1006" t="s">
        <v>1617</v>
      </c>
      <c r="X1006">
        <v>10</v>
      </c>
      <c r="Y1006">
        <v>5</v>
      </c>
      <c r="Z1006" t="s">
        <v>1614</v>
      </c>
      <c r="AA1006" t="s">
        <v>1615</v>
      </c>
      <c r="AB1006" t="s">
        <v>77</v>
      </c>
      <c r="AC1006" t="s">
        <v>78</v>
      </c>
      <c r="AD1006" t="s">
        <v>1446</v>
      </c>
      <c r="AG1006" t="s">
        <v>1616</v>
      </c>
      <c r="AH1006">
        <v>0</v>
      </c>
      <c r="AI1006">
        <v>121</v>
      </c>
      <c r="AJ1006">
        <v>20</v>
      </c>
      <c r="AK1006">
        <v>702</v>
      </c>
      <c r="AL1006">
        <v>1.02</v>
      </c>
    </row>
    <row r="1007" spans="1:38" x14ac:dyDescent="0.3">
      <c r="A1007" t="s">
        <v>1442</v>
      </c>
      <c r="B1007">
        <v>1912</v>
      </c>
      <c r="C1007">
        <v>3</v>
      </c>
      <c r="D1007" t="s">
        <v>1613</v>
      </c>
      <c r="E1007" t="s">
        <v>1570</v>
      </c>
      <c r="F1007">
        <v>690</v>
      </c>
      <c r="G1007">
        <v>24.38</v>
      </c>
      <c r="H1007">
        <v>80.61</v>
      </c>
      <c r="I1007">
        <v>18.010000000000002</v>
      </c>
      <c r="J1007">
        <v>59.57</v>
      </c>
      <c r="K1007">
        <v>80</v>
      </c>
      <c r="T1007">
        <v>3</v>
      </c>
      <c r="U1007">
        <v>1</v>
      </c>
      <c r="V1007" t="s">
        <v>74</v>
      </c>
      <c r="W1007" t="s">
        <v>482</v>
      </c>
      <c r="X1007">
        <v>10</v>
      </c>
      <c r="Y1007">
        <v>5</v>
      </c>
      <c r="Z1007" t="s">
        <v>1614</v>
      </c>
      <c r="AA1007" t="s">
        <v>1615</v>
      </c>
      <c r="AB1007" t="s">
        <v>77</v>
      </c>
      <c r="AC1007" t="s">
        <v>78</v>
      </c>
      <c r="AD1007" t="s">
        <v>1446</v>
      </c>
      <c r="AG1007" t="s">
        <v>1616</v>
      </c>
      <c r="AH1007">
        <v>0</v>
      </c>
      <c r="AI1007">
        <v>121</v>
      </c>
      <c r="AJ1007">
        <v>20</v>
      </c>
      <c r="AK1007">
        <v>702</v>
      </c>
      <c r="AL1007">
        <v>1.02</v>
      </c>
    </row>
    <row r="1008" spans="1:38" x14ac:dyDescent="0.3">
      <c r="A1008" t="s">
        <v>1442</v>
      </c>
      <c r="B1008">
        <v>1912</v>
      </c>
      <c r="C1008">
        <v>4</v>
      </c>
      <c r="D1008" t="s">
        <v>1613</v>
      </c>
      <c r="E1008" t="s">
        <v>1570</v>
      </c>
      <c r="F1008">
        <v>690</v>
      </c>
      <c r="G1008">
        <v>24.39</v>
      </c>
      <c r="H1008">
        <v>80.64</v>
      </c>
      <c r="I1008">
        <v>18.02</v>
      </c>
      <c r="J1008">
        <v>59.59</v>
      </c>
      <c r="K1008">
        <v>40</v>
      </c>
      <c r="T1008">
        <v>3</v>
      </c>
      <c r="U1008">
        <v>1</v>
      </c>
      <c r="V1008" t="s">
        <v>74</v>
      </c>
      <c r="W1008" t="s">
        <v>786</v>
      </c>
      <c r="X1008">
        <v>10</v>
      </c>
      <c r="Y1008">
        <v>5</v>
      </c>
      <c r="Z1008" t="s">
        <v>1614</v>
      </c>
      <c r="AA1008" t="s">
        <v>1615</v>
      </c>
      <c r="AB1008" t="s">
        <v>77</v>
      </c>
      <c r="AC1008" t="s">
        <v>78</v>
      </c>
      <c r="AD1008" t="s">
        <v>1446</v>
      </c>
      <c r="AG1008" t="s">
        <v>1616</v>
      </c>
      <c r="AH1008">
        <v>0</v>
      </c>
      <c r="AI1008">
        <v>121</v>
      </c>
      <c r="AJ1008">
        <v>20</v>
      </c>
      <c r="AK1008">
        <v>702</v>
      </c>
      <c r="AL1008">
        <v>1.02</v>
      </c>
    </row>
    <row r="1009" spans="1:38" x14ac:dyDescent="0.3">
      <c r="A1009" t="s">
        <v>1442</v>
      </c>
      <c r="B1009">
        <v>1912</v>
      </c>
      <c r="C1009">
        <v>5</v>
      </c>
      <c r="D1009" t="s">
        <v>1613</v>
      </c>
      <c r="E1009" t="s">
        <v>1570</v>
      </c>
      <c r="F1009">
        <v>690</v>
      </c>
      <c r="G1009">
        <v>30.04</v>
      </c>
      <c r="H1009">
        <v>99.33</v>
      </c>
      <c r="I1009">
        <v>25.56</v>
      </c>
      <c r="J1009">
        <v>84.52</v>
      </c>
      <c r="K1009">
        <v>80</v>
      </c>
      <c r="T1009">
        <v>3</v>
      </c>
      <c r="U1009">
        <v>2</v>
      </c>
      <c r="V1009" t="s">
        <v>83</v>
      </c>
      <c r="W1009">
        <v>99</v>
      </c>
      <c r="X1009">
        <v>10</v>
      </c>
      <c r="Y1009">
        <v>5</v>
      </c>
      <c r="Z1009" t="s">
        <v>1614</v>
      </c>
      <c r="AA1009" t="s">
        <v>1615</v>
      </c>
      <c r="AB1009" t="s">
        <v>77</v>
      </c>
      <c r="AC1009" t="s">
        <v>78</v>
      </c>
      <c r="AD1009" t="s">
        <v>1446</v>
      </c>
      <c r="AG1009" t="s">
        <v>1616</v>
      </c>
      <c r="AH1009">
        <v>0</v>
      </c>
      <c r="AI1009">
        <v>121</v>
      </c>
      <c r="AJ1009">
        <v>20</v>
      </c>
      <c r="AK1009">
        <v>702</v>
      </c>
      <c r="AL1009">
        <v>1.02</v>
      </c>
    </row>
    <row r="1010" spans="1:38" x14ac:dyDescent="0.3">
      <c r="A1010" t="s">
        <v>1442</v>
      </c>
      <c r="B1010">
        <v>1912</v>
      </c>
      <c r="C1010">
        <v>6</v>
      </c>
      <c r="D1010" t="s">
        <v>1613</v>
      </c>
      <c r="E1010" t="s">
        <v>1570</v>
      </c>
      <c r="F1010">
        <v>690</v>
      </c>
      <c r="G1010">
        <v>31.7</v>
      </c>
      <c r="H1010">
        <v>104.82</v>
      </c>
      <c r="I1010">
        <v>25.57</v>
      </c>
      <c r="J1010">
        <v>84.55</v>
      </c>
      <c r="K1010">
        <v>160</v>
      </c>
      <c r="T1010">
        <v>3</v>
      </c>
      <c r="U1010">
        <v>2</v>
      </c>
      <c r="V1010" t="s">
        <v>83</v>
      </c>
      <c r="W1010">
        <v>104</v>
      </c>
      <c r="X1010">
        <v>10</v>
      </c>
      <c r="Y1010">
        <v>5</v>
      </c>
      <c r="Z1010" t="s">
        <v>1614</v>
      </c>
      <c r="AA1010" t="s">
        <v>1615</v>
      </c>
      <c r="AB1010" t="s">
        <v>77</v>
      </c>
      <c r="AC1010" t="s">
        <v>78</v>
      </c>
      <c r="AD1010" t="s">
        <v>1446</v>
      </c>
      <c r="AG1010" t="s">
        <v>1616</v>
      </c>
      <c r="AH1010">
        <v>0</v>
      </c>
      <c r="AI1010">
        <v>121</v>
      </c>
      <c r="AJ1010">
        <v>20</v>
      </c>
      <c r="AK1010">
        <v>702</v>
      </c>
      <c r="AL1010">
        <v>1.02</v>
      </c>
    </row>
    <row r="1011" spans="1:38" x14ac:dyDescent="0.3">
      <c r="A1011" t="s">
        <v>1442</v>
      </c>
      <c r="B1011">
        <v>134504</v>
      </c>
      <c r="C1011">
        <v>1</v>
      </c>
      <c r="D1011" t="s">
        <v>1618</v>
      </c>
      <c r="E1011" t="s">
        <v>1470</v>
      </c>
      <c r="F1011">
        <v>826</v>
      </c>
      <c r="G1011">
        <v>24.94</v>
      </c>
      <c r="H1011">
        <v>82.47</v>
      </c>
      <c r="I1011">
        <v>18.079999999999998</v>
      </c>
      <c r="J1011">
        <v>59.79</v>
      </c>
      <c r="K1011">
        <v>204</v>
      </c>
      <c r="T1011">
        <v>3</v>
      </c>
      <c r="U1011">
        <v>2</v>
      </c>
      <c r="V1011" t="s">
        <v>83</v>
      </c>
      <c r="W1011" t="s">
        <v>395</v>
      </c>
      <c r="X1011">
        <v>29</v>
      </c>
      <c r="Y1011">
        <v>16</v>
      </c>
      <c r="Z1011" t="s">
        <v>1619</v>
      </c>
      <c r="AA1011" t="s">
        <v>1620</v>
      </c>
      <c r="AB1011" t="s">
        <v>77</v>
      </c>
      <c r="AC1011" t="s">
        <v>78</v>
      </c>
      <c r="AD1011" t="s">
        <v>1446</v>
      </c>
      <c r="AG1011" t="s">
        <v>137</v>
      </c>
      <c r="AH1011">
        <v>0</v>
      </c>
      <c r="AI1011">
        <v>199</v>
      </c>
      <c r="AJ1011">
        <v>14</v>
      </c>
      <c r="AK1011">
        <v>1239</v>
      </c>
      <c r="AL1011">
        <v>1.5</v>
      </c>
    </row>
    <row r="1012" spans="1:38" x14ac:dyDescent="0.3">
      <c r="A1012" t="s">
        <v>1442</v>
      </c>
      <c r="B1012">
        <v>134504</v>
      </c>
      <c r="C1012">
        <v>2</v>
      </c>
      <c r="D1012" t="s">
        <v>1618</v>
      </c>
      <c r="E1012" t="s">
        <v>1470</v>
      </c>
      <c r="F1012">
        <v>826</v>
      </c>
      <c r="G1012">
        <v>24.94</v>
      </c>
      <c r="H1012">
        <v>82.47</v>
      </c>
      <c r="I1012">
        <v>18.02</v>
      </c>
      <c r="J1012">
        <v>59.58</v>
      </c>
      <c r="K1012">
        <v>197</v>
      </c>
      <c r="T1012">
        <v>3</v>
      </c>
      <c r="U1012">
        <v>2</v>
      </c>
      <c r="V1012" t="s">
        <v>83</v>
      </c>
      <c r="W1012" t="s">
        <v>1436</v>
      </c>
      <c r="X1012">
        <v>29</v>
      </c>
      <c r="Y1012">
        <v>16</v>
      </c>
      <c r="Z1012" t="s">
        <v>1619</v>
      </c>
      <c r="AA1012" t="s">
        <v>1620</v>
      </c>
      <c r="AB1012" t="s">
        <v>77</v>
      </c>
      <c r="AC1012" t="s">
        <v>78</v>
      </c>
      <c r="AD1012" t="s">
        <v>1446</v>
      </c>
      <c r="AG1012" t="s">
        <v>137</v>
      </c>
      <c r="AH1012">
        <v>0</v>
      </c>
      <c r="AI1012">
        <v>199</v>
      </c>
      <c r="AJ1012">
        <v>14</v>
      </c>
      <c r="AK1012">
        <v>1239</v>
      </c>
      <c r="AL1012">
        <v>1.5</v>
      </c>
    </row>
    <row r="1013" spans="1:38" x14ac:dyDescent="0.3">
      <c r="A1013" t="s">
        <v>1442</v>
      </c>
      <c r="B1013">
        <v>134504</v>
      </c>
      <c r="C1013">
        <v>3</v>
      </c>
      <c r="D1013" t="s">
        <v>1618</v>
      </c>
      <c r="E1013" t="s">
        <v>1470</v>
      </c>
      <c r="F1013">
        <v>826</v>
      </c>
      <c r="G1013">
        <v>30.85</v>
      </c>
      <c r="H1013">
        <v>102</v>
      </c>
      <c r="I1013">
        <v>22.65</v>
      </c>
      <c r="J1013">
        <v>74.89</v>
      </c>
      <c r="K1013">
        <v>213</v>
      </c>
      <c r="T1013">
        <v>4</v>
      </c>
      <c r="U1013">
        <v>2</v>
      </c>
      <c r="V1013" t="s">
        <v>83</v>
      </c>
      <c r="W1013">
        <v>102</v>
      </c>
      <c r="X1013">
        <v>29</v>
      </c>
      <c r="Y1013">
        <v>16</v>
      </c>
      <c r="Z1013" t="s">
        <v>1619</v>
      </c>
      <c r="AA1013" t="s">
        <v>1620</v>
      </c>
      <c r="AB1013" t="s">
        <v>77</v>
      </c>
      <c r="AC1013" t="s">
        <v>78</v>
      </c>
      <c r="AD1013" t="s">
        <v>1446</v>
      </c>
      <c r="AG1013" t="s">
        <v>137</v>
      </c>
      <c r="AH1013">
        <v>0</v>
      </c>
      <c r="AI1013">
        <v>199</v>
      </c>
      <c r="AJ1013">
        <v>14</v>
      </c>
      <c r="AK1013">
        <v>1239</v>
      </c>
      <c r="AL1013">
        <v>1.5</v>
      </c>
    </row>
    <row r="1014" spans="1:38" x14ac:dyDescent="0.3">
      <c r="A1014" t="s">
        <v>1442</v>
      </c>
      <c r="B1014">
        <v>134504</v>
      </c>
      <c r="C1014">
        <v>4</v>
      </c>
      <c r="D1014" t="s">
        <v>1618</v>
      </c>
      <c r="E1014" t="s">
        <v>1470</v>
      </c>
      <c r="F1014">
        <v>826</v>
      </c>
      <c r="G1014">
        <v>34.700000000000003</v>
      </c>
      <c r="H1014">
        <v>114.74</v>
      </c>
      <c r="I1014">
        <v>25.63</v>
      </c>
      <c r="J1014">
        <v>84.74</v>
      </c>
      <c r="K1014">
        <v>212</v>
      </c>
      <c r="T1014">
        <v>4</v>
      </c>
      <c r="U1014">
        <v>2</v>
      </c>
      <c r="V1014" t="s">
        <v>83</v>
      </c>
      <c r="W1014">
        <v>114</v>
      </c>
      <c r="X1014">
        <v>29</v>
      </c>
      <c r="Y1014">
        <v>16</v>
      </c>
      <c r="Z1014" t="s">
        <v>1619</v>
      </c>
      <c r="AA1014" t="s">
        <v>1620</v>
      </c>
      <c r="AB1014" t="s">
        <v>77</v>
      </c>
      <c r="AC1014" t="s">
        <v>78</v>
      </c>
      <c r="AD1014" t="s">
        <v>1446</v>
      </c>
      <c r="AG1014" t="s">
        <v>137</v>
      </c>
      <c r="AH1014">
        <v>0</v>
      </c>
      <c r="AI1014">
        <v>199</v>
      </c>
      <c r="AJ1014">
        <v>14</v>
      </c>
      <c r="AK1014">
        <v>1239</v>
      </c>
      <c r="AL1014">
        <v>1.5</v>
      </c>
    </row>
    <row r="1015" spans="1:38" x14ac:dyDescent="0.3">
      <c r="A1015" t="s">
        <v>1442</v>
      </c>
      <c r="B1015">
        <v>2764</v>
      </c>
      <c r="C1015">
        <v>1</v>
      </c>
      <c r="D1015" t="s">
        <v>1621</v>
      </c>
      <c r="E1015" t="s">
        <v>512</v>
      </c>
      <c r="F1015">
        <v>630</v>
      </c>
      <c r="G1015">
        <v>22.01</v>
      </c>
      <c r="H1015">
        <v>72.790000000000006</v>
      </c>
      <c r="I1015">
        <v>18.100000000000001</v>
      </c>
      <c r="J1015">
        <v>59.85</v>
      </c>
      <c r="K1015">
        <v>170</v>
      </c>
      <c r="T1015">
        <v>3</v>
      </c>
      <c r="U1015">
        <v>1</v>
      </c>
      <c r="V1015" t="s">
        <v>83</v>
      </c>
      <c r="W1015">
        <v>72</v>
      </c>
      <c r="X1015">
        <v>10</v>
      </c>
      <c r="Y1015">
        <v>5</v>
      </c>
      <c r="Z1015" t="s">
        <v>1622</v>
      </c>
      <c r="AA1015" t="s">
        <v>1623</v>
      </c>
      <c r="AB1015" t="s">
        <v>77</v>
      </c>
      <c r="AC1015" t="s">
        <v>78</v>
      </c>
      <c r="AD1015" t="s">
        <v>1446</v>
      </c>
      <c r="AG1015" t="s">
        <v>1624</v>
      </c>
      <c r="AH1015">
        <v>0</v>
      </c>
      <c r="AI1015">
        <v>119</v>
      </c>
      <c r="AJ1015">
        <v>20</v>
      </c>
      <c r="AK1015">
        <v>642</v>
      </c>
      <c r="AL1015">
        <v>1.02</v>
      </c>
    </row>
    <row r="1016" spans="1:38" x14ac:dyDescent="0.3">
      <c r="A1016" t="s">
        <v>1442</v>
      </c>
      <c r="B1016">
        <v>2764</v>
      </c>
      <c r="C1016">
        <v>2</v>
      </c>
      <c r="D1016" t="s">
        <v>1621</v>
      </c>
      <c r="E1016" t="s">
        <v>512</v>
      </c>
      <c r="F1016">
        <v>630</v>
      </c>
      <c r="G1016">
        <v>24.01</v>
      </c>
      <c r="H1016">
        <v>79.400000000000006</v>
      </c>
      <c r="I1016">
        <v>18.079999999999998</v>
      </c>
      <c r="J1016">
        <v>59.79</v>
      </c>
      <c r="K1016">
        <v>300</v>
      </c>
      <c r="T1016">
        <v>3</v>
      </c>
      <c r="U1016">
        <v>1</v>
      </c>
      <c r="V1016" t="s">
        <v>83</v>
      </c>
      <c r="W1016">
        <v>79</v>
      </c>
      <c r="X1016">
        <v>10</v>
      </c>
      <c r="Y1016">
        <v>5</v>
      </c>
      <c r="Z1016" t="s">
        <v>1622</v>
      </c>
      <c r="AA1016" t="s">
        <v>1623</v>
      </c>
      <c r="AB1016" t="s">
        <v>77</v>
      </c>
      <c r="AC1016" t="s">
        <v>78</v>
      </c>
      <c r="AD1016" t="s">
        <v>1446</v>
      </c>
      <c r="AG1016" t="s">
        <v>1624</v>
      </c>
      <c r="AH1016">
        <v>0</v>
      </c>
      <c r="AI1016">
        <v>119</v>
      </c>
      <c r="AJ1016">
        <v>20</v>
      </c>
      <c r="AK1016">
        <v>642</v>
      </c>
      <c r="AL1016">
        <v>1.02</v>
      </c>
    </row>
    <row r="1017" spans="1:38" x14ac:dyDescent="0.3">
      <c r="A1017" t="s">
        <v>1442</v>
      </c>
      <c r="B1017">
        <v>2764</v>
      </c>
      <c r="C1017">
        <v>3</v>
      </c>
      <c r="D1017" t="s">
        <v>1621</v>
      </c>
      <c r="E1017" t="s">
        <v>512</v>
      </c>
      <c r="F1017">
        <v>630</v>
      </c>
      <c r="G1017">
        <v>32.46</v>
      </c>
      <c r="H1017">
        <v>107.31</v>
      </c>
      <c r="I1017">
        <v>25.68</v>
      </c>
      <c r="J1017">
        <v>84.91</v>
      </c>
      <c r="K1017">
        <v>160</v>
      </c>
      <c r="T1017">
        <v>3</v>
      </c>
      <c r="U1017">
        <v>2</v>
      </c>
      <c r="V1017" t="s">
        <v>83</v>
      </c>
      <c r="W1017">
        <v>107</v>
      </c>
      <c r="X1017">
        <v>10</v>
      </c>
      <c r="Y1017">
        <v>5</v>
      </c>
      <c r="Z1017" t="s">
        <v>1622</v>
      </c>
      <c r="AA1017" t="s">
        <v>1623</v>
      </c>
      <c r="AB1017" t="s">
        <v>77</v>
      </c>
      <c r="AC1017" t="s">
        <v>78</v>
      </c>
      <c r="AD1017" t="s">
        <v>1446</v>
      </c>
      <c r="AG1017" t="s">
        <v>1624</v>
      </c>
      <c r="AH1017">
        <v>0</v>
      </c>
      <c r="AI1017">
        <v>119</v>
      </c>
      <c r="AJ1017">
        <v>20</v>
      </c>
      <c r="AK1017">
        <v>642</v>
      </c>
      <c r="AL1017">
        <v>1.02</v>
      </c>
    </row>
    <row r="1018" spans="1:38" x14ac:dyDescent="0.3">
      <c r="A1018" t="s">
        <v>1442</v>
      </c>
      <c r="B1018">
        <v>2502</v>
      </c>
      <c r="C1018">
        <v>1</v>
      </c>
      <c r="D1018" t="s">
        <v>1625</v>
      </c>
      <c r="E1018" t="s">
        <v>1570</v>
      </c>
      <c r="F1018">
        <v>630</v>
      </c>
      <c r="G1018">
        <v>22.03</v>
      </c>
      <c r="H1018">
        <v>72.849999999999994</v>
      </c>
      <c r="I1018">
        <v>18.11</v>
      </c>
      <c r="J1018">
        <v>59.88</v>
      </c>
      <c r="K1018">
        <v>70</v>
      </c>
      <c r="T1018">
        <v>3</v>
      </c>
      <c r="U1018">
        <v>1</v>
      </c>
      <c r="V1018" t="s">
        <v>83</v>
      </c>
      <c r="W1018" t="s">
        <v>1574</v>
      </c>
      <c r="X1018">
        <v>10</v>
      </c>
      <c r="Y1018">
        <v>5</v>
      </c>
      <c r="Z1018" t="s">
        <v>1626</v>
      </c>
      <c r="AA1018" t="s">
        <v>1627</v>
      </c>
      <c r="AB1018" t="s">
        <v>77</v>
      </c>
      <c r="AC1018" t="s">
        <v>78</v>
      </c>
      <c r="AD1018" t="s">
        <v>1446</v>
      </c>
      <c r="AG1018" t="s">
        <v>1628</v>
      </c>
      <c r="AH1018">
        <v>0</v>
      </c>
      <c r="AI1018">
        <v>119</v>
      </c>
      <c r="AJ1018">
        <v>19</v>
      </c>
      <c r="AK1018">
        <v>648</v>
      </c>
      <c r="AL1018">
        <v>1.03</v>
      </c>
    </row>
    <row r="1019" spans="1:38" x14ac:dyDescent="0.3">
      <c r="A1019" t="s">
        <v>1442</v>
      </c>
      <c r="B1019">
        <v>2502</v>
      </c>
      <c r="C1019">
        <v>2</v>
      </c>
      <c r="D1019" t="s">
        <v>1625</v>
      </c>
      <c r="E1019" t="s">
        <v>1570</v>
      </c>
      <c r="F1019">
        <v>630</v>
      </c>
      <c r="G1019">
        <v>21.94</v>
      </c>
      <c r="H1019">
        <v>72.540000000000006</v>
      </c>
      <c r="I1019">
        <v>18.14</v>
      </c>
      <c r="J1019">
        <v>59.97</v>
      </c>
      <c r="K1019">
        <v>60</v>
      </c>
      <c r="T1019">
        <v>3</v>
      </c>
      <c r="U1019">
        <v>1</v>
      </c>
      <c r="V1019" t="s">
        <v>83</v>
      </c>
      <c r="W1019" t="s">
        <v>955</v>
      </c>
      <c r="X1019">
        <v>10</v>
      </c>
      <c r="Y1019">
        <v>5</v>
      </c>
      <c r="Z1019" t="s">
        <v>1626</v>
      </c>
      <c r="AA1019" t="s">
        <v>1627</v>
      </c>
      <c r="AB1019" t="s">
        <v>77</v>
      </c>
      <c r="AC1019" t="s">
        <v>78</v>
      </c>
      <c r="AD1019" t="s">
        <v>1446</v>
      </c>
      <c r="AG1019" t="s">
        <v>1628</v>
      </c>
      <c r="AH1019">
        <v>0</v>
      </c>
      <c r="AI1019">
        <v>119</v>
      </c>
      <c r="AJ1019">
        <v>19</v>
      </c>
      <c r="AK1019">
        <v>648</v>
      </c>
      <c r="AL1019">
        <v>1.03</v>
      </c>
    </row>
    <row r="1020" spans="1:38" x14ac:dyDescent="0.3">
      <c r="A1020" t="s">
        <v>1442</v>
      </c>
      <c r="B1020">
        <v>2502</v>
      </c>
      <c r="C1020">
        <v>3</v>
      </c>
      <c r="D1020" t="s">
        <v>1625</v>
      </c>
      <c r="E1020" t="s">
        <v>1570</v>
      </c>
      <c r="F1020">
        <v>630</v>
      </c>
      <c r="G1020">
        <v>24.71</v>
      </c>
      <c r="H1020">
        <v>81.709999999999994</v>
      </c>
      <c r="I1020">
        <v>18.05</v>
      </c>
      <c r="J1020">
        <v>59.67</v>
      </c>
      <c r="K1020">
        <v>280</v>
      </c>
      <c r="T1020">
        <v>3</v>
      </c>
      <c r="U1020">
        <v>1</v>
      </c>
      <c r="V1020" t="s">
        <v>74</v>
      </c>
      <c r="W1020">
        <v>81</v>
      </c>
      <c r="X1020">
        <v>10</v>
      </c>
      <c r="Y1020">
        <v>5</v>
      </c>
      <c r="Z1020" t="s">
        <v>1626</v>
      </c>
      <c r="AA1020" t="s">
        <v>1627</v>
      </c>
      <c r="AB1020" t="s">
        <v>77</v>
      </c>
      <c r="AC1020" t="s">
        <v>78</v>
      </c>
      <c r="AD1020" t="s">
        <v>1446</v>
      </c>
      <c r="AG1020" t="s">
        <v>1628</v>
      </c>
      <c r="AH1020">
        <v>0</v>
      </c>
      <c r="AI1020">
        <v>119</v>
      </c>
      <c r="AJ1020">
        <v>19</v>
      </c>
      <c r="AK1020">
        <v>648</v>
      </c>
      <c r="AL1020">
        <v>1.03</v>
      </c>
    </row>
    <row r="1021" spans="1:38" x14ac:dyDescent="0.3">
      <c r="A1021" t="s">
        <v>1442</v>
      </c>
      <c r="B1021">
        <v>2502</v>
      </c>
      <c r="C1021">
        <v>4</v>
      </c>
      <c r="D1021" t="s">
        <v>1625</v>
      </c>
      <c r="E1021" t="s">
        <v>1570</v>
      </c>
      <c r="F1021">
        <v>630</v>
      </c>
      <c r="G1021">
        <v>31.44</v>
      </c>
      <c r="H1021">
        <v>103.95</v>
      </c>
      <c r="I1021">
        <v>25.6</v>
      </c>
      <c r="J1021">
        <v>84.64</v>
      </c>
      <c r="K1021">
        <v>74</v>
      </c>
      <c r="T1021">
        <v>3</v>
      </c>
      <c r="U1021">
        <v>2</v>
      </c>
      <c r="V1021" t="s">
        <v>83</v>
      </c>
      <c r="W1021">
        <v>103</v>
      </c>
      <c r="X1021">
        <v>10</v>
      </c>
      <c r="Y1021">
        <v>5</v>
      </c>
      <c r="Z1021" t="s">
        <v>1626</v>
      </c>
      <c r="AA1021" t="s">
        <v>1627</v>
      </c>
      <c r="AB1021" t="s">
        <v>77</v>
      </c>
      <c r="AC1021" t="s">
        <v>78</v>
      </c>
      <c r="AD1021" t="s">
        <v>1446</v>
      </c>
      <c r="AG1021" t="s">
        <v>1628</v>
      </c>
      <c r="AH1021">
        <v>0</v>
      </c>
      <c r="AI1021">
        <v>119</v>
      </c>
      <c r="AJ1021">
        <v>19</v>
      </c>
      <c r="AK1021">
        <v>648</v>
      </c>
      <c r="AL1021">
        <v>1.03</v>
      </c>
    </row>
    <row r="1022" spans="1:38" x14ac:dyDescent="0.3">
      <c r="A1022" t="s">
        <v>1442</v>
      </c>
      <c r="B1022">
        <v>2502</v>
      </c>
      <c r="C1022">
        <v>5</v>
      </c>
      <c r="D1022" t="s">
        <v>1625</v>
      </c>
      <c r="E1022" t="s">
        <v>1570</v>
      </c>
      <c r="F1022">
        <v>630</v>
      </c>
      <c r="G1022">
        <v>31.46</v>
      </c>
      <c r="H1022">
        <v>104.02</v>
      </c>
      <c r="I1022">
        <v>25.62</v>
      </c>
      <c r="J1022">
        <v>84.7</v>
      </c>
      <c r="K1022">
        <v>146</v>
      </c>
      <c r="T1022">
        <v>3</v>
      </c>
      <c r="U1022">
        <v>2</v>
      </c>
      <c r="V1022" t="s">
        <v>83</v>
      </c>
      <c r="W1022">
        <v>104</v>
      </c>
      <c r="X1022">
        <v>10</v>
      </c>
      <c r="Y1022">
        <v>5</v>
      </c>
      <c r="Z1022" t="s">
        <v>1626</v>
      </c>
      <c r="AA1022" t="s">
        <v>1627</v>
      </c>
      <c r="AB1022" t="s">
        <v>77</v>
      </c>
      <c r="AC1022" t="s">
        <v>78</v>
      </c>
      <c r="AD1022" t="s">
        <v>1446</v>
      </c>
      <c r="AG1022" t="s">
        <v>1628</v>
      </c>
      <c r="AH1022">
        <v>0</v>
      </c>
      <c r="AI1022">
        <v>119</v>
      </c>
      <c r="AJ1022">
        <v>19</v>
      </c>
      <c r="AK1022">
        <v>648</v>
      </c>
      <c r="AL1022">
        <v>1.03</v>
      </c>
    </row>
    <row r="1023" spans="1:38" x14ac:dyDescent="0.3">
      <c r="A1023" t="s">
        <v>1442</v>
      </c>
      <c r="B1023">
        <v>2768</v>
      </c>
      <c r="C1023">
        <v>1</v>
      </c>
      <c r="D1023" t="s">
        <v>1629</v>
      </c>
      <c r="E1023" t="s">
        <v>1232</v>
      </c>
      <c r="F1023">
        <v>690</v>
      </c>
      <c r="G1023">
        <v>21.47</v>
      </c>
      <c r="H1023">
        <v>70.98</v>
      </c>
      <c r="I1023">
        <v>18.02</v>
      </c>
      <c r="J1023">
        <v>59.59</v>
      </c>
      <c r="K1023">
        <v>76</v>
      </c>
      <c r="T1023">
        <v>3</v>
      </c>
      <c r="U1023">
        <v>2</v>
      </c>
      <c r="V1023" t="s">
        <v>83</v>
      </c>
      <c r="W1023">
        <v>70</v>
      </c>
      <c r="X1023">
        <v>10</v>
      </c>
      <c r="Y1023">
        <v>5</v>
      </c>
      <c r="Z1023" t="s">
        <v>1630</v>
      </c>
      <c r="AA1023" t="s">
        <v>1631</v>
      </c>
      <c r="AB1023" t="s">
        <v>77</v>
      </c>
      <c r="AC1023" t="s">
        <v>78</v>
      </c>
      <c r="AD1023" t="s">
        <v>1446</v>
      </c>
      <c r="AG1023" t="s">
        <v>1632</v>
      </c>
      <c r="AH1023">
        <v>0</v>
      </c>
      <c r="AI1023">
        <v>117</v>
      </c>
      <c r="AJ1023">
        <v>19</v>
      </c>
      <c r="AK1023">
        <v>707</v>
      </c>
      <c r="AL1023">
        <v>1.02</v>
      </c>
    </row>
    <row r="1024" spans="1:38" x14ac:dyDescent="0.3">
      <c r="A1024" t="s">
        <v>1442</v>
      </c>
      <c r="B1024">
        <v>2768</v>
      </c>
      <c r="C1024">
        <v>2</v>
      </c>
      <c r="D1024" t="s">
        <v>1629</v>
      </c>
      <c r="E1024" t="s">
        <v>1232</v>
      </c>
      <c r="F1024">
        <v>690</v>
      </c>
      <c r="G1024">
        <v>22.87</v>
      </c>
      <c r="H1024">
        <v>75.63</v>
      </c>
      <c r="I1024">
        <v>18.03</v>
      </c>
      <c r="J1024">
        <v>59.62</v>
      </c>
      <c r="K1024">
        <v>149</v>
      </c>
      <c r="T1024">
        <v>3</v>
      </c>
      <c r="U1024">
        <v>1</v>
      </c>
      <c r="V1024" t="s">
        <v>83</v>
      </c>
      <c r="W1024">
        <v>75</v>
      </c>
      <c r="X1024">
        <v>10</v>
      </c>
      <c r="Y1024">
        <v>5</v>
      </c>
      <c r="Z1024" t="s">
        <v>1630</v>
      </c>
      <c r="AA1024" t="s">
        <v>1631</v>
      </c>
      <c r="AB1024" t="s">
        <v>77</v>
      </c>
      <c r="AC1024" t="s">
        <v>78</v>
      </c>
      <c r="AD1024" t="s">
        <v>1446</v>
      </c>
      <c r="AG1024" t="s">
        <v>1632</v>
      </c>
      <c r="AH1024">
        <v>0</v>
      </c>
      <c r="AI1024">
        <v>117</v>
      </c>
      <c r="AJ1024">
        <v>19</v>
      </c>
      <c r="AK1024">
        <v>707</v>
      </c>
      <c r="AL1024">
        <v>1.02</v>
      </c>
    </row>
    <row r="1025" spans="1:38" x14ac:dyDescent="0.3">
      <c r="A1025" t="s">
        <v>1442</v>
      </c>
      <c r="B1025">
        <v>2768</v>
      </c>
      <c r="C1025">
        <v>3</v>
      </c>
      <c r="D1025" t="s">
        <v>1629</v>
      </c>
      <c r="E1025" t="s">
        <v>1232</v>
      </c>
      <c r="F1025">
        <v>690</v>
      </c>
      <c r="G1025">
        <v>23.59</v>
      </c>
      <c r="H1025">
        <v>78</v>
      </c>
      <c r="I1025">
        <v>18.010000000000002</v>
      </c>
      <c r="J1025">
        <v>59.56</v>
      </c>
      <c r="K1025">
        <v>145</v>
      </c>
      <c r="T1025">
        <v>3</v>
      </c>
      <c r="U1025">
        <v>1</v>
      </c>
      <c r="V1025" t="s">
        <v>83</v>
      </c>
      <c r="W1025" t="s">
        <v>507</v>
      </c>
      <c r="X1025">
        <v>10</v>
      </c>
      <c r="Y1025">
        <v>5</v>
      </c>
      <c r="Z1025" t="s">
        <v>1630</v>
      </c>
      <c r="AA1025" t="s">
        <v>1631</v>
      </c>
      <c r="AB1025" t="s">
        <v>77</v>
      </c>
      <c r="AC1025" t="s">
        <v>78</v>
      </c>
      <c r="AD1025" t="s">
        <v>1446</v>
      </c>
      <c r="AG1025" t="s">
        <v>1632</v>
      </c>
      <c r="AH1025">
        <v>0</v>
      </c>
      <c r="AI1025">
        <v>117</v>
      </c>
      <c r="AJ1025">
        <v>19</v>
      </c>
      <c r="AK1025">
        <v>707</v>
      </c>
      <c r="AL1025">
        <v>1.02</v>
      </c>
    </row>
    <row r="1026" spans="1:38" x14ac:dyDescent="0.3">
      <c r="A1026" t="s">
        <v>1442</v>
      </c>
      <c r="B1026">
        <v>2768</v>
      </c>
      <c r="C1026">
        <v>4</v>
      </c>
      <c r="D1026" t="s">
        <v>1629</v>
      </c>
      <c r="E1026" t="s">
        <v>1232</v>
      </c>
      <c r="F1026">
        <v>690</v>
      </c>
      <c r="G1026">
        <v>23.63</v>
      </c>
      <c r="H1026">
        <v>78.13</v>
      </c>
      <c r="I1026">
        <v>18.04</v>
      </c>
      <c r="J1026">
        <v>59.66</v>
      </c>
      <c r="K1026">
        <v>100</v>
      </c>
      <c r="T1026">
        <v>3</v>
      </c>
      <c r="U1026">
        <v>1</v>
      </c>
      <c r="V1026" t="s">
        <v>83</v>
      </c>
      <c r="W1026" t="s">
        <v>1043</v>
      </c>
      <c r="X1026">
        <v>10</v>
      </c>
      <c r="Y1026">
        <v>5</v>
      </c>
      <c r="Z1026" t="s">
        <v>1630</v>
      </c>
      <c r="AA1026" t="s">
        <v>1631</v>
      </c>
      <c r="AB1026" t="s">
        <v>77</v>
      </c>
      <c r="AC1026" t="s">
        <v>78</v>
      </c>
      <c r="AD1026" t="s">
        <v>1446</v>
      </c>
      <c r="AG1026" t="s">
        <v>1632</v>
      </c>
      <c r="AH1026">
        <v>0</v>
      </c>
      <c r="AI1026">
        <v>117</v>
      </c>
      <c r="AJ1026">
        <v>19</v>
      </c>
      <c r="AK1026">
        <v>707</v>
      </c>
      <c r="AL1026">
        <v>1.02</v>
      </c>
    </row>
    <row r="1027" spans="1:38" x14ac:dyDescent="0.3">
      <c r="A1027" t="s">
        <v>1442</v>
      </c>
      <c r="B1027">
        <v>2768</v>
      </c>
      <c r="C1027">
        <v>5</v>
      </c>
      <c r="D1027" t="s">
        <v>1629</v>
      </c>
      <c r="E1027" t="s">
        <v>1232</v>
      </c>
      <c r="F1027">
        <v>690</v>
      </c>
      <c r="G1027">
        <v>29.71</v>
      </c>
      <c r="H1027">
        <v>98.23</v>
      </c>
      <c r="I1027">
        <v>25.6</v>
      </c>
      <c r="J1027">
        <v>84.64</v>
      </c>
      <c r="K1027">
        <v>40</v>
      </c>
      <c r="T1027">
        <v>3</v>
      </c>
      <c r="U1027">
        <v>2</v>
      </c>
      <c r="V1027" t="s">
        <v>83</v>
      </c>
      <c r="W1027">
        <v>98</v>
      </c>
      <c r="X1027">
        <v>10</v>
      </c>
      <c r="Y1027">
        <v>5</v>
      </c>
      <c r="Z1027" t="s">
        <v>1630</v>
      </c>
      <c r="AA1027" t="s">
        <v>1631</v>
      </c>
      <c r="AB1027" t="s">
        <v>77</v>
      </c>
      <c r="AC1027" t="s">
        <v>78</v>
      </c>
      <c r="AD1027" t="s">
        <v>1446</v>
      </c>
      <c r="AG1027" t="s">
        <v>1632</v>
      </c>
      <c r="AH1027">
        <v>0</v>
      </c>
      <c r="AI1027">
        <v>117</v>
      </c>
      <c r="AJ1027">
        <v>19</v>
      </c>
      <c r="AK1027">
        <v>707</v>
      </c>
      <c r="AL1027">
        <v>1.02</v>
      </c>
    </row>
    <row r="1028" spans="1:38" x14ac:dyDescent="0.3">
      <c r="A1028" t="s">
        <v>1442</v>
      </c>
      <c r="B1028">
        <v>2768</v>
      </c>
      <c r="C1028">
        <v>6</v>
      </c>
      <c r="D1028" t="s">
        <v>1629</v>
      </c>
      <c r="E1028" t="s">
        <v>1232</v>
      </c>
      <c r="F1028">
        <v>690</v>
      </c>
      <c r="G1028">
        <v>32.549999999999997</v>
      </c>
      <c r="H1028">
        <v>107.63</v>
      </c>
      <c r="I1028">
        <v>25.66</v>
      </c>
      <c r="J1028">
        <v>84.84</v>
      </c>
      <c r="K1028">
        <v>180</v>
      </c>
      <c r="T1028">
        <v>3</v>
      </c>
      <c r="U1028">
        <v>2</v>
      </c>
      <c r="V1028" t="s">
        <v>83</v>
      </c>
      <c r="W1028">
        <v>107</v>
      </c>
      <c r="X1028">
        <v>10</v>
      </c>
      <c r="Y1028">
        <v>5</v>
      </c>
      <c r="Z1028" t="s">
        <v>1630</v>
      </c>
      <c r="AA1028" t="s">
        <v>1631</v>
      </c>
      <c r="AB1028" t="s">
        <v>77</v>
      </c>
      <c r="AC1028" t="s">
        <v>78</v>
      </c>
      <c r="AD1028" t="s">
        <v>1446</v>
      </c>
      <c r="AG1028" t="s">
        <v>1632</v>
      </c>
      <c r="AH1028">
        <v>0</v>
      </c>
      <c r="AI1028">
        <v>117</v>
      </c>
      <c r="AJ1028">
        <v>19</v>
      </c>
      <c r="AK1028">
        <v>707</v>
      </c>
      <c r="AL1028">
        <v>1.02</v>
      </c>
    </row>
    <row r="1029" spans="1:38" x14ac:dyDescent="0.3">
      <c r="A1029" t="s">
        <v>1442</v>
      </c>
      <c r="B1029">
        <v>1895</v>
      </c>
      <c r="C1029">
        <v>1</v>
      </c>
      <c r="D1029" t="s">
        <v>1633</v>
      </c>
      <c r="E1029" t="s">
        <v>506</v>
      </c>
      <c r="F1029">
        <v>534</v>
      </c>
      <c r="G1029">
        <v>14.75</v>
      </c>
      <c r="H1029">
        <v>48.79</v>
      </c>
      <c r="I1029">
        <v>10.52</v>
      </c>
      <c r="J1029">
        <v>34.799999999999997</v>
      </c>
      <c r="K1029">
        <v>240</v>
      </c>
      <c r="T1029">
        <v>2</v>
      </c>
      <c r="U1029">
        <v>1</v>
      </c>
      <c r="V1029" t="s">
        <v>74</v>
      </c>
      <c r="W1029">
        <v>48</v>
      </c>
      <c r="X1029">
        <v>25</v>
      </c>
      <c r="Y1029">
        <v>20</v>
      </c>
      <c r="Z1029" t="s">
        <v>1634</v>
      </c>
      <c r="AA1029" t="s">
        <v>1635</v>
      </c>
      <c r="AB1029" t="s">
        <v>77</v>
      </c>
      <c r="AC1029" t="s">
        <v>78</v>
      </c>
      <c r="AD1029" t="s">
        <v>1446</v>
      </c>
      <c r="AG1029" t="s">
        <v>1636</v>
      </c>
      <c r="AH1029">
        <v>0</v>
      </c>
      <c r="AI1029">
        <v>290</v>
      </c>
      <c r="AJ1029">
        <v>19</v>
      </c>
      <c r="AK1029">
        <v>348</v>
      </c>
      <c r="AL1029">
        <v>0.65</v>
      </c>
    </row>
    <row r="1030" spans="1:38" x14ac:dyDescent="0.3">
      <c r="A1030" t="s">
        <v>1442</v>
      </c>
      <c r="B1030">
        <v>1895</v>
      </c>
      <c r="C1030">
        <v>2</v>
      </c>
      <c r="D1030" t="s">
        <v>1633</v>
      </c>
      <c r="E1030" t="s">
        <v>506</v>
      </c>
      <c r="F1030">
        <v>534</v>
      </c>
      <c r="G1030">
        <v>25.92</v>
      </c>
      <c r="H1030">
        <v>85.69</v>
      </c>
      <c r="I1030">
        <v>18.329999999999998</v>
      </c>
      <c r="J1030">
        <v>60.62</v>
      </c>
      <c r="K1030">
        <v>96</v>
      </c>
      <c r="T1030">
        <v>3</v>
      </c>
      <c r="U1030">
        <v>1</v>
      </c>
      <c r="V1030" t="s">
        <v>74</v>
      </c>
      <c r="W1030">
        <v>85</v>
      </c>
      <c r="X1030">
        <v>25</v>
      </c>
      <c r="Y1030">
        <v>20</v>
      </c>
      <c r="Z1030" t="s">
        <v>1634</v>
      </c>
      <c r="AA1030" t="s">
        <v>1635</v>
      </c>
      <c r="AB1030" t="s">
        <v>77</v>
      </c>
      <c r="AC1030" t="s">
        <v>78</v>
      </c>
      <c r="AD1030" t="s">
        <v>1446</v>
      </c>
      <c r="AG1030" t="s">
        <v>1636</v>
      </c>
      <c r="AH1030">
        <v>0</v>
      </c>
      <c r="AI1030">
        <v>290</v>
      </c>
      <c r="AJ1030">
        <v>19</v>
      </c>
      <c r="AK1030">
        <v>348</v>
      </c>
      <c r="AL1030">
        <v>0.65</v>
      </c>
    </row>
    <row r="1031" spans="1:38" x14ac:dyDescent="0.3">
      <c r="A1031" t="s">
        <v>1442</v>
      </c>
      <c r="B1031">
        <v>1895</v>
      </c>
      <c r="C1031">
        <v>3</v>
      </c>
      <c r="D1031" t="s">
        <v>1633</v>
      </c>
      <c r="E1031" t="s">
        <v>506</v>
      </c>
      <c r="F1031">
        <v>534</v>
      </c>
      <c r="G1031">
        <v>31.14</v>
      </c>
      <c r="H1031">
        <v>102.97</v>
      </c>
      <c r="I1031">
        <v>25.46</v>
      </c>
      <c r="J1031">
        <v>84.19</v>
      </c>
      <c r="K1031">
        <v>198</v>
      </c>
      <c r="T1031">
        <v>3</v>
      </c>
      <c r="U1031">
        <v>2</v>
      </c>
      <c r="V1031" t="s">
        <v>83</v>
      </c>
      <c r="W1031">
        <v>102</v>
      </c>
      <c r="X1031">
        <v>25</v>
      </c>
      <c r="Y1031">
        <v>20</v>
      </c>
      <c r="Z1031" t="s">
        <v>1634</v>
      </c>
      <c r="AA1031" t="s">
        <v>1635</v>
      </c>
      <c r="AB1031" t="s">
        <v>77</v>
      </c>
      <c r="AC1031" t="s">
        <v>78</v>
      </c>
      <c r="AD1031" t="s">
        <v>1446</v>
      </c>
      <c r="AG1031" t="s">
        <v>1636</v>
      </c>
      <c r="AH1031">
        <v>0</v>
      </c>
      <c r="AI1031">
        <v>290</v>
      </c>
      <c r="AJ1031">
        <v>19</v>
      </c>
      <c r="AK1031">
        <v>348</v>
      </c>
      <c r="AL1031">
        <v>0.65</v>
      </c>
    </row>
    <row r="1032" spans="1:38" x14ac:dyDescent="0.3">
      <c r="A1032" t="s">
        <v>1442</v>
      </c>
      <c r="B1032">
        <v>1900</v>
      </c>
      <c r="C1032">
        <v>1</v>
      </c>
      <c r="D1032" t="s">
        <v>1637</v>
      </c>
      <c r="E1032" t="s">
        <v>1165</v>
      </c>
      <c r="F1032">
        <v>310</v>
      </c>
      <c r="G1032">
        <v>22</v>
      </c>
      <c r="H1032">
        <v>72.739999999999995</v>
      </c>
      <c r="I1032">
        <v>18.079999999999998</v>
      </c>
      <c r="J1032">
        <v>59.78</v>
      </c>
      <c r="K1032">
        <v>130</v>
      </c>
      <c r="T1032">
        <v>3</v>
      </c>
      <c r="U1032">
        <v>1</v>
      </c>
      <c r="V1032" t="s">
        <v>83</v>
      </c>
      <c r="W1032">
        <v>72</v>
      </c>
      <c r="X1032">
        <v>10</v>
      </c>
      <c r="Y1032">
        <v>5</v>
      </c>
      <c r="Z1032" t="s">
        <v>1638</v>
      </c>
      <c r="AA1032" t="s">
        <v>1639</v>
      </c>
      <c r="AB1032" t="s">
        <v>77</v>
      </c>
      <c r="AC1032" t="s">
        <v>78</v>
      </c>
      <c r="AD1032" t="s">
        <v>1446</v>
      </c>
      <c r="AG1032" t="s">
        <v>1640</v>
      </c>
      <c r="AH1032">
        <v>0</v>
      </c>
      <c r="AI1032">
        <v>125</v>
      </c>
      <c r="AJ1032">
        <v>21</v>
      </c>
      <c r="AK1032">
        <v>323</v>
      </c>
      <c r="AL1032">
        <v>1.04</v>
      </c>
    </row>
    <row r="1033" spans="1:38" x14ac:dyDescent="0.3">
      <c r="A1033" t="s">
        <v>1442</v>
      </c>
      <c r="B1033">
        <v>1900</v>
      </c>
      <c r="C1033">
        <v>2</v>
      </c>
      <c r="D1033" t="s">
        <v>1637</v>
      </c>
      <c r="E1033" t="s">
        <v>1165</v>
      </c>
      <c r="F1033">
        <v>310</v>
      </c>
      <c r="G1033">
        <v>32.06</v>
      </c>
      <c r="H1033">
        <v>106.01</v>
      </c>
      <c r="I1033">
        <v>25.67</v>
      </c>
      <c r="J1033">
        <v>84.88</v>
      </c>
      <c r="K1033">
        <v>161</v>
      </c>
      <c r="T1033">
        <v>3</v>
      </c>
      <c r="U1033">
        <v>2</v>
      </c>
      <c r="V1033" t="s">
        <v>83</v>
      </c>
      <c r="W1033" t="s">
        <v>908</v>
      </c>
      <c r="X1033">
        <v>10</v>
      </c>
      <c r="Y1033">
        <v>5</v>
      </c>
      <c r="Z1033" t="s">
        <v>1638</v>
      </c>
      <c r="AA1033" t="s">
        <v>1639</v>
      </c>
      <c r="AB1033" t="s">
        <v>77</v>
      </c>
      <c r="AC1033" t="s">
        <v>78</v>
      </c>
      <c r="AD1033" t="s">
        <v>1446</v>
      </c>
      <c r="AG1033" t="s">
        <v>1640</v>
      </c>
      <c r="AH1033">
        <v>0</v>
      </c>
      <c r="AI1033">
        <v>125</v>
      </c>
      <c r="AJ1033">
        <v>21</v>
      </c>
      <c r="AK1033">
        <v>323</v>
      </c>
      <c r="AL1033">
        <v>1.04</v>
      </c>
    </row>
    <row r="1034" spans="1:38" x14ac:dyDescent="0.3">
      <c r="A1034" t="s">
        <v>1442</v>
      </c>
      <c r="B1034">
        <v>1900</v>
      </c>
      <c r="C1034">
        <v>3</v>
      </c>
      <c r="D1034" t="s">
        <v>1637</v>
      </c>
      <c r="E1034" t="s">
        <v>1165</v>
      </c>
      <c r="F1034">
        <v>310</v>
      </c>
      <c r="G1034">
        <v>32.07</v>
      </c>
      <c r="H1034">
        <v>106.04</v>
      </c>
      <c r="I1034">
        <v>25.68</v>
      </c>
      <c r="J1034">
        <v>84.9</v>
      </c>
      <c r="K1034">
        <v>19</v>
      </c>
      <c r="T1034">
        <v>3</v>
      </c>
      <c r="U1034">
        <v>2</v>
      </c>
      <c r="V1034" t="s">
        <v>83</v>
      </c>
      <c r="W1034" t="s">
        <v>1641</v>
      </c>
      <c r="X1034">
        <v>10</v>
      </c>
      <c r="Y1034">
        <v>5</v>
      </c>
      <c r="Z1034" t="s">
        <v>1638</v>
      </c>
      <c r="AA1034" t="s">
        <v>1639</v>
      </c>
      <c r="AB1034" t="s">
        <v>77</v>
      </c>
      <c r="AC1034" t="s">
        <v>78</v>
      </c>
      <c r="AD1034" t="s">
        <v>1446</v>
      </c>
      <c r="AG1034" t="s">
        <v>1640</v>
      </c>
      <c r="AH1034">
        <v>0</v>
      </c>
      <c r="AI1034">
        <v>125</v>
      </c>
      <c r="AJ1034">
        <v>21</v>
      </c>
      <c r="AK1034">
        <v>323</v>
      </c>
      <c r="AL1034">
        <v>1.04</v>
      </c>
    </row>
    <row r="1035" spans="1:38" x14ac:dyDescent="0.3">
      <c r="A1035" t="s">
        <v>1442</v>
      </c>
      <c r="B1035">
        <v>2770</v>
      </c>
      <c r="C1035">
        <v>1</v>
      </c>
      <c r="D1035" t="s">
        <v>1642</v>
      </c>
      <c r="E1035" t="s">
        <v>468</v>
      </c>
      <c r="F1035">
        <v>600</v>
      </c>
      <c r="G1035">
        <v>18.53</v>
      </c>
      <c r="H1035">
        <v>61.28</v>
      </c>
      <c r="I1035">
        <v>15.05</v>
      </c>
      <c r="J1035">
        <v>49.78</v>
      </c>
      <c r="K1035">
        <v>140</v>
      </c>
      <c r="T1035">
        <v>2</v>
      </c>
      <c r="U1035">
        <v>1</v>
      </c>
      <c r="V1035" t="s">
        <v>83</v>
      </c>
      <c r="W1035">
        <v>61</v>
      </c>
      <c r="X1035">
        <v>10</v>
      </c>
      <c r="Y1035">
        <v>5</v>
      </c>
      <c r="Z1035" t="s">
        <v>1643</v>
      </c>
      <c r="AA1035" t="s">
        <v>1644</v>
      </c>
      <c r="AB1035" t="s">
        <v>77</v>
      </c>
      <c r="AC1035" t="s">
        <v>78</v>
      </c>
      <c r="AD1035" t="s">
        <v>1446</v>
      </c>
      <c r="AG1035" t="s">
        <v>1645</v>
      </c>
      <c r="AH1035">
        <v>0</v>
      </c>
      <c r="AI1035">
        <v>123</v>
      </c>
      <c r="AJ1035">
        <v>21</v>
      </c>
      <c r="AK1035">
        <v>618</v>
      </c>
      <c r="AL1035">
        <v>1.03</v>
      </c>
    </row>
    <row r="1036" spans="1:38" x14ac:dyDescent="0.3">
      <c r="A1036" t="s">
        <v>1442</v>
      </c>
      <c r="B1036">
        <v>2770</v>
      </c>
      <c r="C1036">
        <v>2</v>
      </c>
      <c r="D1036" t="s">
        <v>1642</v>
      </c>
      <c r="E1036" t="s">
        <v>468</v>
      </c>
      <c r="F1036">
        <v>600</v>
      </c>
      <c r="G1036">
        <v>23.85</v>
      </c>
      <c r="H1036">
        <v>78.849999999999994</v>
      </c>
      <c r="I1036">
        <v>18.13</v>
      </c>
      <c r="J1036">
        <v>59.96</v>
      </c>
      <c r="K1036">
        <v>380</v>
      </c>
      <c r="T1036">
        <v>3</v>
      </c>
      <c r="U1036">
        <v>1</v>
      </c>
      <c r="V1036" t="s">
        <v>83</v>
      </c>
      <c r="W1036">
        <v>78</v>
      </c>
      <c r="X1036">
        <v>10</v>
      </c>
      <c r="Y1036">
        <v>5</v>
      </c>
      <c r="Z1036" t="s">
        <v>1643</v>
      </c>
      <c r="AA1036" t="s">
        <v>1644</v>
      </c>
      <c r="AB1036" t="s">
        <v>77</v>
      </c>
      <c r="AC1036" t="s">
        <v>78</v>
      </c>
      <c r="AD1036" t="s">
        <v>1446</v>
      </c>
      <c r="AG1036" t="s">
        <v>1645</v>
      </c>
      <c r="AH1036">
        <v>0</v>
      </c>
      <c r="AI1036">
        <v>123</v>
      </c>
      <c r="AJ1036">
        <v>21</v>
      </c>
      <c r="AK1036">
        <v>618</v>
      </c>
      <c r="AL1036">
        <v>1.03</v>
      </c>
    </row>
    <row r="1037" spans="1:38" x14ac:dyDescent="0.3">
      <c r="A1037" t="s">
        <v>1442</v>
      </c>
      <c r="B1037">
        <v>2770</v>
      </c>
      <c r="C1037">
        <v>3</v>
      </c>
      <c r="D1037" t="s">
        <v>1642</v>
      </c>
      <c r="E1037" t="s">
        <v>468</v>
      </c>
      <c r="F1037">
        <v>600</v>
      </c>
      <c r="G1037">
        <v>32.04</v>
      </c>
      <c r="H1037">
        <v>105.93</v>
      </c>
      <c r="I1037">
        <v>25.7</v>
      </c>
      <c r="J1037">
        <v>84.98</v>
      </c>
      <c r="K1037">
        <v>80</v>
      </c>
      <c r="T1037">
        <v>3</v>
      </c>
      <c r="U1037">
        <v>2</v>
      </c>
      <c r="V1037" t="s">
        <v>83</v>
      </c>
      <c r="W1037">
        <v>105</v>
      </c>
      <c r="X1037">
        <v>10</v>
      </c>
      <c r="Y1037">
        <v>5</v>
      </c>
      <c r="Z1037" t="s">
        <v>1643</v>
      </c>
      <c r="AA1037" t="s">
        <v>1644</v>
      </c>
      <c r="AB1037" t="s">
        <v>77</v>
      </c>
      <c r="AC1037" t="s">
        <v>78</v>
      </c>
      <c r="AD1037" t="s">
        <v>1446</v>
      </c>
      <c r="AG1037" t="s">
        <v>1645</v>
      </c>
      <c r="AH1037">
        <v>0</v>
      </c>
      <c r="AI1037">
        <v>123</v>
      </c>
      <c r="AJ1037">
        <v>21</v>
      </c>
      <c r="AK1037">
        <v>618</v>
      </c>
      <c r="AL1037">
        <v>1.03</v>
      </c>
    </row>
    <row r="1038" spans="1:38" x14ac:dyDescent="0.3">
      <c r="A1038" t="s">
        <v>1442</v>
      </c>
      <c r="B1038">
        <v>1893</v>
      </c>
      <c r="C1038">
        <v>1</v>
      </c>
      <c r="D1038" t="s">
        <v>1646</v>
      </c>
      <c r="E1038" t="s">
        <v>1548</v>
      </c>
      <c r="F1038">
        <v>320</v>
      </c>
      <c r="G1038">
        <v>28.54</v>
      </c>
      <c r="H1038">
        <v>94.35</v>
      </c>
      <c r="I1038">
        <v>22.38</v>
      </c>
      <c r="J1038">
        <v>73.989999999999995</v>
      </c>
      <c r="K1038">
        <v>140</v>
      </c>
      <c r="T1038">
        <v>3</v>
      </c>
      <c r="U1038">
        <v>1</v>
      </c>
      <c r="V1038" t="s">
        <v>83</v>
      </c>
      <c r="W1038">
        <v>94</v>
      </c>
      <c r="X1038">
        <v>10</v>
      </c>
      <c r="Y1038">
        <v>10</v>
      </c>
      <c r="Z1038" t="s">
        <v>1647</v>
      </c>
      <c r="AA1038" t="s">
        <v>1648</v>
      </c>
      <c r="AB1038" t="s">
        <v>77</v>
      </c>
      <c r="AC1038" t="s">
        <v>78</v>
      </c>
      <c r="AD1038" t="s">
        <v>1446</v>
      </c>
      <c r="AG1038" t="s">
        <v>1649</v>
      </c>
      <c r="AH1038">
        <v>0</v>
      </c>
      <c r="AI1038">
        <v>164</v>
      </c>
      <c r="AJ1038">
        <v>21</v>
      </c>
      <c r="AK1038">
        <v>320</v>
      </c>
      <c r="AL1038">
        <v>1</v>
      </c>
    </row>
    <row r="1039" spans="1:38" x14ac:dyDescent="0.3">
      <c r="A1039" t="s">
        <v>1442</v>
      </c>
      <c r="B1039">
        <v>1893</v>
      </c>
      <c r="C1039">
        <v>2</v>
      </c>
      <c r="D1039" t="s">
        <v>1646</v>
      </c>
      <c r="E1039" t="s">
        <v>1548</v>
      </c>
      <c r="F1039">
        <v>320</v>
      </c>
      <c r="G1039">
        <v>32.14</v>
      </c>
      <c r="H1039">
        <v>106.25</v>
      </c>
      <c r="I1039">
        <v>25.7</v>
      </c>
      <c r="J1039">
        <v>84.97</v>
      </c>
      <c r="K1039">
        <v>180</v>
      </c>
      <c r="T1039">
        <v>3</v>
      </c>
      <c r="U1039">
        <v>2</v>
      </c>
      <c r="V1039" t="s">
        <v>83</v>
      </c>
      <c r="W1039">
        <v>106</v>
      </c>
      <c r="X1039">
        <v>10</v>
      </c>
      <c r="Y1039">
        <v>10</v>
      </c>
      <c r="Z1039" t="s">
        <v>1647</v>
      </c>
      <c r="AA1039" t="s">
        <v>1648</v>
      </c>
      <c r="AB1039" t="s">
        <v>77</v>
      </c>
      <c r="AC1039" t="s">
        <v>78</v>
      </c>
      <c r="AD1039" t="s">
        <v>1446</v>
      </c>
      <c r="AG1039" t="s">
        <v>1649</v>
      </c>
      <c r="AH1039">
        <v>0</v>
      </c>
      <c r="AI1039">
        <v>164</v>
      </c>
      <c r="AJ1039">
        <v>21</v>
      </c>
      <c r="AK1039">
        <v>320</v>
      </c>
      <c r="AL1039">
        <v>1</v>
      </c>
    </row>
    <row r="1040" spans="1:38" x14ac:dyDescent="0.3">
      <c r="A1040" t="s">
        <v>1442</v>
      </c>
      <c r="B1040">
        <v>2766</v>
      </c>
      <c r="C1040">
        <v>1</v>
      </c>
      <c r="D1040" t="s">
        <v>1650</v>
      </c>
      <c r="E1040" t="s">
        <v>1570</v>
      </c>
      <c r="F1040">
        <v>530</v>
      </c>
      <c r="G1040">
        <v>26.86</v>
      </c>
      <c r="H1040">
        <v>88.8</v>
      </c>
      <c r="I1040">
        <v>22.64</v>
      </c>
      <c r="J1040">
        <v>74.849999999999994</v>
      </c>
      <c r="K1040">
        <v>40</v>
      </c>
      <c r="T1040">
        <v>3</v>
      </c>
      <c r="U1040">
        <v>2</v>
      </c>
      <c r="V1040" t="s">
        <v>83</v>
      </c>
      <c r="W1040">
        <v>88</v>
      </c>
      <c r="X1040">
        <v>10</v>
      </c>
      <c r="Y1040">
        <v>5</v>
      </c>
      <c r="Z1040" t="s">
        <v>1651</v>
      </c>
      <c r="AA1040" t="s">
        <v>1652</v>
      </c>
      <c r="AB1040" t="s">
        <v>77</v>
      </c>
      <c r="AC1040" t="s">
        <v>78</v>
      </c>
      <c r="AD1040" t="s">
        <v>1446</v>
      </c>
      <c r="AG1040" t="s">
        <v>1653</v>
      </c>
      <c r="AH1040">
        <v>0</v>
      </c>
      <c r="AI1040">
        <v>140</v>
      </c>
      <c r="AJ1040">
        <v>19</v>
      </c>
      <c r="AK1040">
        <v>539</v>
      </c>
      <c r="AL1040">
        <v>1.02</v>
      </c>
    </row>
    <row r="1041" spans="1:38" x14ac:dyDescent="0.3">
      <c r="A1041" t="s">
        <v>1442</v>
      </c>
      <c r="B1041">
        <v>2766</v>
      </c>
      <c r="C1041">
        <v>2</v>
      </c>
      <c r="D1041" t="s">
        <v>1650</v>
      </c>
      <c r="E1041" t="s">
        <v>1570</v>
      </c>
      <c r="F1041">
        <v>530</v>
      </c>
      <c r="G1041">
        <v>28.61</v>
      </c>
      <c r="H1041">
        <v>94.58</v>
      </c>
      <c r="I1041">
        <v>25.7</v>
      </c>
      <c r="J1041">
        <v>84.98</v>
      </c>
      <c r="K1041">
        <v>54</v>
      </c>
      <c r="T1041">
        <v>3</v>
      </c>
      <c r="U1041">
        <v>2</v>
      </c>
      <c r="V1041" t="s">
        <v>83</v>
      </c>
      <c r="W1041">
        <v>94</v>
      </c>
      <c r="X1041">
        <v>10</v>
      </c>
      <c r="Y1041">
        <v>5</v>
      </c>
      <c r="Z1041" t="s">
        <v>1651</v>
      </c>
      <c r="AA1041" t="s">
        <v>1652</v>
      </c>
      <c r="AB1041" t="s">
        <v>77</v>
      </c>
      <c r="AC1041" t="s">
        <v>78</v>
      </c>
      <c r="AD1041" t="s">
        <v>1446</v>
      </c>
      <c r="AG1041" t="s">
        <v>1653</v>
      </c>
      <c r="AH1041">
        <v>0</v>
      </c>
      <c r="AI1041">
        <v>140</v>
      </c>
      <c r="AJ1041">
        <v>19</v>
      </c>
      <c r="AK1041">
        <v>539</v>
      </c>
      <c r="AL1041">
        <v>1.02</v>
      </c>
    </row>
    <row r="1042" spans="1:38" x14ac:dyDescent="0.3">
      <c r="A1042" t="s">
        <v>1442</v>
      </c>
      <c r="B1042">
        <v>2766</v>
      </c>
      <c r="C1042">
        <v>3</v>
      </c>
      <c r="D1042" t="s">
        <v>1650</v>
      </c>
      <c r="E1042" t="s">
        <v>1570</v>
      </c>
      <c r="F1042">
        <v>530</v>
      </c>
      <c r="G1042">
        <v>29.98</v>
      </c>
      <c r="H1042">
        <v>99.12</v>
      </c>
      <c r="I1042">
        <v>25.7</v>
      </c>
      <c r="J1042">
        <v>84.98</v>
      </c>
      <c r="K1042">
        <v>416</v>
      </c>
      <c r="T1042">
        <v>3</v>
      </c>
      <c r="U1042">
        <v>2</v>
      </c>
      <c r="V1042" t="s">
        <v>83</v>
      </c>
      <c r="W1042">
        <v>99</v>
      </c>
      <c r="X1042">
        <v>10</v>
      </c>
      <c r="Y1042">
        <v>5</v>
      </c>
      <c r="Z1042" t="s">
        <v>1651</v>
      </c>
      <c r="AA1042" t="s">
        <v>1652</v>
      </c>
      <c r="AB1042" t="s">
        <v>77</v>
      </c>
      <c r="AC1042" t="s">
        <v>78</v>
      </c>
      <c r="AD1042" t="s">
        <v>1446</v>
      </c>
      <c r="AG1042" t="s">
        <v>1653</v>
      </c>
      <c r="AH1042">
        <v>0</v>
      </c>
      <c r="AI1042">
        <v>140</v>
      </c>
      <c r="AJ1042">
        <v>19</v>
      </c>
      <c r="AK1042">
        <v>539</v>
      </c>
      <c r="AL1042">
        <v>1.02</v>
      </c>
    </row>
    <row r="1043" spans="1:38" x14ac:dyDescent="0.3">
      <c r="A1043" t="s">
        <v>1442</v>
      </c>
      <c r="B1043">
        <v>2766</v>
      </c>
      <c r="C1043">
        <v>4</v>
      </c>
      <c r="D1043" t="s">
        <v>1650</v>
      </c>
      <c r="E1043" t="s">
        <v>1570</v>
      </c>
      <c r="F1043">
        <v>530</v>
      </c>
      <c r="G1043">
        <v>35.450000000000003</v>
      </c>
      <c r="H1043">
        <v>117.21</v>
      </c>
      <c r="I1043">
        <v>31.17</v>
      </c>
      <c r="J1043">
        <v>103.07</v>
      </c>
      <c r="K1043">
        <v>20</v>
      </c>
      <c r="T1043">
        <v>4</v>
      </c>
      <c r="U1043">
        <v>2</v>
      </c>
      <c r="V1043" t="s">
        <v>83</v>
      </c>
      <c r="W1043">
        <v>117</v>
      </c>
      <c r="X1043">
        <v>10</v>
      </c>
      <c r="Y1043">
        <v>5</v>
      </c>
      <c r="Z1043" t="s">
        <v>1651</v>
      </c>
      <c r="AA1043" t="s">
        <v>1652</v>
      </c>
      <c r="AB1043" t="s">
        <v>77</v>
      </c>
      <c r="AC1043" t="s">
        <v>78</v>
      </c>
      <c r="AD1043" t="s">
        <v>1446</v>
      </c>
      <c r="AG1043" t="s">
        <v>1653</v>
      </c>
      <c r="AH1043">
        <v>0</v>
      </c>
      <c r="AI1043">
        <v>140</v>
      </c>
      <c r="AJ1043">
        <v>19</v>
      </c>
      <c r="AK1043">
        <v>539</v>
      </c>
      <c r="AL1043">
        <v>1.02</v>
      </c>
    </row>
    <row r="1044" spans="1:38" x14ac:dyDescent="0.3">
      <c r="A1044" t="s">
        <v>1442</v>
      </c>
      <c r="B1044">
        <v>1889</v>
      </c>
      <c r="C1044">
        <v>1</v>
      </c>
      <c r="D1044" t="s">
        <v>1290</v>
      </c>
      <c r="E1044" t="s">
        <v>1654</v>
      </c>
      <c r="F1044">
        <v>176</v>
      </c>
      <c r="G1044">
        <v>28.97</v>
      </c>
      <c r="H1044">
        <v>95.8</v>
      </c>
      <c r="I1044">
        <v>22.38</v>
      </c>
      <c r="J1044">
        <v>73.989999999999995</v>
      </c>
      <c r="K1044">
        <v>60</v>
      </c>
      <c r="T1044">
        <v>3</v>
      </c>
      <c r="U1044">
        <v>1</v>
      </c>
      <c r="V1044" t="s">
        <v>83</v>
      </c>
      <c r="W1044">
        <v>95</v>
      </c>
      <c r="X1044">
        <v>10</v>
      </c>
      <c r="Y1044">
        <v>9</v>
      </c>
      <c r="Z1044" t="s">
        <v>1655</v>
      </c>
      <c r="AA1044" t="s">
        <v>1656</v>
      </c>
      <c r="AB1044" t="s">
        <v>77</v>
      </c>
      <c r="AC1044" t="s">
        <v>78</v>
      </c>
      <c r="AD1044" t="s">
        <v>1446</v>
      </c>
      <c r="AG1044" t="s">
        <v>1657</v>
      </c>
      <c r="AH1044">
        <v>0</v>
      </c>
      <c r="AI1044">
        <v>150</v>
      </c>
      <c r="AJ1044">
        <v>21</v>
      </c>
      <c r="AK1044">
        <v>181</v>
      </c>
      <c r="AL1044">
        <v>1.03</v>
      </c>
    </row>
    <row r="1045" spans="1:38" x14ac:dyDescent="0.3">
      <c r="A1045" t="s">
        <v>1442</v>
      </c>
      <c r="B1045">
        <v>1889</v>
      </c>
      <c r="C1045">
        <v>2</v>
      </c>
      <c r="D1045" t="s">
        <v>1290</v>
      </c>
      <c r="E1045" t="s">
        <v>1654</v>
      </c>
      <c r="F1045">
        <v>176</v>
      </c>
      <c r="G1045">
        <v>32.74</v>
      </c>
      <c r="H1045">
        <v>108.25</v>
      </c>
      <c r="I1045">
        <v>25.7</v>
      </c>
      <c r="J1045">
        <v>84.98</v>
      </c>
      <c r="K1045">
        <v>116</v>
      </c>
      <c r="T1045">
        <v>3</v>
      </c>
      <c r="U1045">
        <v>2</v>
      </c>
      <c r="V1045" t="s">
        <v>83</v>
      </c>
      <c r="W1045">
        <v>108</v>
      </c>
      <c r="X1045">
        <v>10</v>
      </c>
      <c r="Y1045">
        <v>9</v>
      </c>
      <c r="Z1045" t="s">
        <v>1655</v>
      </c>
      <c r="AA1045" t="s">
        <v>1656</v>
      </c>
      <c r="AB1045" t="s">
        <v>77</v>
      </c>
      <c r="AC1045" t="s">
        <v>78</v>
      </c>
      <c r="AD1045" t="s">
        <v>1446</v>
      </c>
      <c r="AG1045" t="s">
        <v>1657</v>
      </c>
      <c r="AH1045">
        <v>0</v>
      </c>
      <c r="AI1045">
        <v>150</v>
      </c>
      <c r="AJ1045">
        <v>21</v>
      </c>
      <c r="AK1045">
        <v>181</v>
      </c>
      <c r="AL1045">
        <v>1.03</v>
      </c>
    </row>
    <row r="1046" spans="1:38" x14ac:dyDescent="0.3">
      <c r="A1046" t="s">
        <v>1442</v>
      </c>
      <c r="B1046">
        <v>1888</v>
      </c>
      <c r="C1046">
        <v>1</v>
      </c>
      <c r="D1046" t="s">
        <v>1658</v>
      </c>
      <c r="E1046" t="s">
        <v>1277</v>
      </c>
      <c r="F1046">
        <v>400</v>
      </c>
      <c r="G1046">
        <v>30.6</v>
      </c>
      <c r="H1046">
        <v>101.17</v>
      </c>
      <c r="I1046">
        <v>25.67</v>
      </c>
      <c r="J1046">
        <v>84.89</v>
      </c>
      <c r="K1046">
        <v>120</v>
      </c>
      <c r="T1046">
        <v>3</v>
      </c>
      <c r="U1046">
        <v>2</v>
      </c>
      <c r="V1046" t="s">
        <v>83</v>
      </c>
      <c r="W1046">
        <v>101</v>
      </c>
      <c r="X1046">
        <v>10</v>
      </c>
      <c r="Y1046">
        <v>5</v>
      </c>
      <c r="Z1046" t="s">
        <v>1659</v>
      </c>
      <c r="AA1046" t="s">
        <v>1660</v>
      </c>
      <c r="AB1046" t="s">
        <v>77</v>
      </c>
      <c r="AC1046" t="s">
        <v>78</v>
      </c>
      <c r="AD1046" t="s">
        <v>1446</v>
      </c>
      <c r="AG1046" t="s">
        <v>1661</v>
      </c>
      <c r="AH1046">
        <v>0</v>
      </c>
      <c r="AI1046">
        <v>137</v>
      </c>
      <c r="AJ1046">
        <v>21</v>
      </c>
      <c r="AK1046">
        <v>597</v>
      </c>
      <c r="AL1046">
        <v>1.49</v>
      </c>
    </row>
    <row r="1047" spans="1:38" x14ac:dyDescent="0.3">
      <c r="A1047" t="s">
        <v>1442</v>
      </c>
      <c r="B1047">
        <v>1888</v>
      </c>
      <c r="C1047">
        <v>2</v>
      </c>
      <c r="D1047" t="s">
        <v>1658</v>
      </c>
      <c r="E1047" t="s">
        <v>1277</v>
      </c>
      <c r="F1047">
        <v>400</v>
      </c>
      <c r="G1047">
        <v>42.6</v>
      </c>
      <c r="H1047">
        <v>140.84</v>
      </c>
      <c r="I1047">
        <v>35.46</v>
      </c>
      <c r="J1047">
        <v>117.25</v>
      </c>
      <c r="K1047">
        <v>280</v>
      </c>
      <c r="T1047">
        <v>4</v>
      </c>
      <c r="U1047">
        <v>2</v>
      </c>
      <c r="V1047" t="s">
        <v>83</v>
      </c>
      <c r="W1047">
        <v>140</v>
      </c>
      <c r="X1047">
        <v>10</v>
      </c>
      <c r="Y1047">
        <v>5</v>
      </c>
      <c r="Z1047" t="s">
        <v>1659</v>
      </c>
      <c r="AA1047" t="s">
        <v>1660</v>
      </c>
      <c r="AB1047" t="s">
        <v>77</v>
      </c>
      <c r="AC1047" t="s">
        <v>78</v>
      </c>
      <c r="AD1047" t="s">
        <v>1446</v>
      </c>
      <c r="AG1047" t="s">
        <v>1661</v>
      </c>
      <c r="AH1047">
        <v>0</v>
      </c>
      <c r="AI1047">
        <v>137</v>
      </c>
      <c r="AJ1047">
        <v>21</v>
      </c>
      <c r="AK1047">
        <v>597</v>
      </c>
      <c r="AL1047">
        <v>1.49</v>
      </c>
    </row>
    <row r="1048" spans="1:38" x14ac:dyDescent="0.3">
      <c r="A1048" t="s">
        <v>1442</v>
      </c>
      <c r="B1048">
        <v>1884</v>
      </c>
      <c r="C1048">
        <v>1</v>
      </c>
      <c r="D1048" t="s">
        <v>1662</v>
      </c>
      <c r="E1048" t="s">
        <v>110</v>
      </c>
      <c r="F1048">
        <v>660</v>
      </c>
      <c r="G1048">
        <v>18.920000000000002</v>
      </c>
      <c r="H1048">
        <v>62.57</v>
      </c>
      <c r="I1048">
        <v>15.49</v>
      </c>
      <c r="J1048">
        <v>51.22</v>
      </c>
      <c r="K1048">
        <v>160</v>
      </c>
      <c r="T1048">
        <v>2</v>
      </c>
      <c r="U1048">
        <v>1</v>
      </c>
      <c r="V1048" t="s">
        <v>83</v>
      </c>
      <c r="W1048">
        <v>62</v>
      </c>
      <c r="X1048">
        <v>10</v>
      </c>
      <c r="Y1048">
        <v>5</v>
      </c>
      <c r="Z1048" t="s">
        <v>1663</v>
      </c>
      <c r="AA1048" t="s">
        <v>1664</v>
      </c>
      <c r="AB1048" t="s">
        <v>77</v>
      </c>
      <c r="AC1048" t="s">
        <v>78</v>
      </c>
      <c r="AD1048" t="s">
        <v>1446</v>
      </c>
      <c r="AG1048" t="s">
        <v>1665</v>
      </c>
      <c r="AH1048">
        <v>0</v>
      </c>
      <c r="AI1048">
        <v>118</v>
      </c>
      <c r="AJ1048">
        <v>19</v>
      </c>
      <c r="AK1048">
        <v>668</v>
      </c>
      <c r="AL1048">
        <v>1.01</v>
      </c>
    </row>
    <row r="1049" spans="1:38" x14ac:dyDescent="0.3">
      <c r="A1049" t="s">
        <v>1442</v>
      </c>
      <c r="B1049">
        <v>1884</v>
      </c>
      <c r="C1049">
        <v>2</v>
      </c>
      <c r="D1049" t="s">
        <v>1662</v>
      </c>
      <c r="E1049" t="s">
        <v>110</v>
      </c>
      <c r="F1049">
        <v>660</v>
      </c>
      <c r="G1049">
        <v>23.67</v>
      </c>
      <c r="H1049">
        <v>78.260000000000005</v>
      </c>
      <c r="I1049">
        <v>18.11</v>
      </c>
      <c r="J1049">
        <v>59.9</v>
      </c>
      <c r="K1049">
        <v>200</v>
      </c>
      <c r="T1049">
        <v>3</v>
      </c>
      <c r="U1049">
        <v>1</v>
      </c>
      <c r="V1049" t="s">
        <v>83</v>
      </c>
      <c r="W1049">
        <v>78</v>
      </c>
      <c r="X1049">
        <v>10</v>
      </c>
      <c r="Y1049">
        <v>5</v>
      </c>
      <c r="Z1049" t="s">
        <v>1663</v>
      </c>
      <c r="AA1049" t="s">
        <v>1664</v>
      </c>
      <c r="AB1049" t="s">
        <v>77</v>
      </c>
      <c r="AC1049" t="s">
        <v>78</v>
      </c>
      <c r="AD1049" t="s">
        <v>1446</v>
      </c>
      <c r="AG1049" t="s">
        <v>1665</v>
      </c>
      <c r="AH1049">
        <v>0</v>
      </c>
      <c r="AI1049">
        <v>118</v>
      </c>
      <c r="AJ1049">
        <v>19</v>
      </c>
      <c r="AK1049">
        <v>668</v>
      </c>
      <c r="AL1049">
        <v>1.01</v>
      </c>
    </row>
    <row r="1050" spans="1:38" x14ac:dyDescent="0.3">
      <c r="A1050" t="s">
        <v>1442</v>
      </c>
      <c r="B1050">
        <v>1884</v>
      </c>
      <c r="C1050">
        <v>3</v>
      </c>
      <c r="D1050" t="s">
        <v>1662</v>
      </c>
      <c r="E1050" t="s">
        <v>110</v>
      </c>
      <c r="F1050">
        <v>660</v>
      </c>
      <c r="G1050">
        <v>27.65</v>
      </c>
      <c r="H1050">
        <v>91.43</v>
      </c>
      <c r="I1050">
        <v>22.04</v>
      </c>
      <c r="J1050">
        <v>72.89</v>
      </c>
      <c r="K1050">
        <v>14</v>
      </c>
      <c r="T1050">
        <v>2</v>
      </c>
      <c r="U1050">
        <v>2</v>
      </c>
      <c r="V1050" t="s">
        <v>83</v>
      </c>
      <c r="W1050">
        <v>91</v>
      </c>
      <c r="X1050">
        <v>10</v>
      </c>
      <c r="Y1050">
        <v>5</v>
      </c>
      <c r="Z1050" t="s">
        <v>1663</v>
      </c>
      <c r="AA1050" t="s">
        <v>1664</v>
      </c>
      <c r="AB1050" t="s">
        <v>77</v>
      </c>
      <c r="AC1050" t="s">
        <v>78</v>
      </c>
      <c r="AD1050" t="s">
        <v>1446</v>
      </c>
      <c r="AG1050" t="s">
        <v>1665</v>
      </c>
      <c r="AH1050">
        <v>0</v>
      </c>
      <c r="AI1050">
        <v>118</v>
      </c>
      <c r="AJ1050">
        <v>19</v>
      </c>
      <c r="AK1050">
        <v>668</v>
      </c>
      <c r="AL1050">
        <v>1.01</v>
      </c>
    </row>
    <row r="1051" spans="1:38" x14ac:dyDescent="0.3">
      <c r="A1051" t="s">
        <v>1442</v>
      </c>
      <c r="B1051">
        <v>1884</v>
      </c>
      <c r="C1051">
        <v>4</v>
      </c>
      <c r="D1051" t="s">
        <v>1662</v>
      </c>
      <c r="E1051" t="s">
        <v>110</v>
      </c>
      <c r="F1051">
        <v>660</v>
      </c>
      <c r="G1051">
        <v>32.21</v>
      </c>
      <c r="H1051">
        <v>106.51</v>
      </c>
      <c r="I1051">
        <v>25.68</v>
      </c>
      <c r="J1051">
        <v>84.91</v>
      </c>
      <c r="K1051">
        <v>286</v>
      </c>
      <c r="T1051">
        <v>3</v>
      </c>
      <c r="U1051">
        <v>2</v>
      </c>
      <c r="V1051" t="s">
        <v>83</v>
      </c>
      <c r="W1051">
        <v>106</v>
      </c>
      <c r="X1051">
        <v>10</v>
      </c>
      <c r="Y1051">
        <v>5</v>
      </c>
      <c r="Z1051" t="s">
        <v>1663</v>
      </c>
      <c r="AA1051" t="s">
        <v>1664</v>
      </c>
      <c r="AB1051" t="s">
        <v>77</v>
      </c>
      <c r="AC1051" t="s">
        <v>78</v>
      </c>
      <c r="AD1051" t="s">
        <v>1446</v>
      </c>
      <c r="AG1051" t="s">
        <v>1665</v>
      </c>
      <c r="AH1051">
        <v>0</v>
      </c>
      <c r="AI1051">
        <v>118</v>
      </c>
      <c r="AJ1051">
        <v>19</v>
      </c>
      <c r="AK1051">
        <v>668</v>
      </c>
      <c r="AL1051">
        <v>1.01</v>
      </c>
    </row>
    <row r="1052" spans="1:38" x14ac:dyDescent="0.3">
      <c r="A1052" t="s">
        <v>1442</v>
      </c>
      <c r="B1052">
        <v>1909</v>
      </c>
      <c r="C1052">
        <v>1</v>
      </c>
      <c r="D1052" t="s">
        <v>1666</v>
      </c>
      <c r="E1052" t="s">
        <v>356</v>
      </c>
      <c r="F1052">
        <v>594</v>
      </c>
      <c r="G1052">
        <v>17.84</v>
      </c>
      <c r="H1052">
        <v>58.99</v>
      </c>
      <c r="I1052">
        <v>14.35</v>
      </c>
      <c r="J1052">
        <v>47.45</v>
      </c>
      <c r="K1052">
        <v>234</v>
      </c>
      <c r="T1052">
        <v>2</v>
      </c>
      <c r="U1052">
        <v>1</v>
      </c>
      <c r="V1052" t="s">
        <v>83</v>
      </c>
      <c r="W1052">
        <v>58</v>
      </c>
      <c r="X1052">
        <v>10</v>
      </c>
      <c r="Y1052">
        <v>4</v>
      </c>
      <c r="Z1052" t="s">
        <v>1667</v>
      </c>
      <c r="AA1052" t="s">
        <v>1668</v>
      </c>
      <c r="AB1052" t="s">
        <v>77</v>
      </c>
      <c r="AC1052" t="s">
        <v>78</v>
      </c>
      <c r="AD1052" t="s">
        <v>1446</v>
      </c>
      <c r="AG1052" t="s">
        <v>1669</v>
      </c>
      <c r="AH1052">
        <v>0</v>
      </c>
      <c r="AI1052">
        <v>119</v>
      </c>
      <c r="AJ1052">
        <v>25</v>
      </c>
      <c r="AK1052">
        <v>451</v>
      </c>
      <c r="AL1052">
        <v>0.76</v>
      </c>
    </row>
    <row r="1053" spans="1:38" x14ac:dyDescent="0.3">
      <c r="A1053" t="s">
        <v>1442</v>
      </c>
      <c r="B1053">
        <v>1909</v>
      </c>
      <c r="C1053">
        <v>2</v>
      </c>
      <c r="D1053" t="s">
        <v>1666</v>
      </c>
      <c r="E1053" t="s">
        <v>356</v>
      </c>
      <c r="F1053">
        <v>594</v>
      </c>
      <c r="G1053">
        <v>23.55</v>
      </c>
      <c r="H1053">
        <v>77.87</v>
      </c>
      <c r="I1053">
        <v>18.12</v>
      </c>
      <c r="J1053">
        <v>59.93</v>
      </c>
      <c r="K1053">
        <v>360</v>
      </c>
      <c r="T1053">
        <v>3</v>
      </c>
      <c r="U1053">
        <v>1</v>
      </c>
      <c r="V1053" t="s">
        <v>83</v>
      </c>
      <c r="W1053">
        <v>77</v>
      </c>
      <c r="X1053">
        <v>10</v>
      </c>
      <c r="Y1053">
        <v>4</v>
      </c>
      <c r="Z1053" t="s">
        <v>1667</v>
      </c>
      <c r="AA1053" t="s">
        <v>1668</v>
      </c>
      <c r="AB1053" t="s">
        <v>77</v>
      </c>
      <c r="AC1053" t="s">
        <v>78</v>
      </c>
      <c r="AD1053" t="s">
        <v>1446</v>
      </c>
      <c r="AG1053" t="s">
        <v>1669</v>
      </c>
      <c r="AH1053">
        <v>0</v>
      </c>
      <c r="AI1053">
        <v>119</v>
      </c>
      <c r="AJ1053">
        <v>25</v>
      </c>
      <c r="AK1053">
        <v>451</v>
      </c>
      <c r="AL1053">
        <v>0.76</v>
      </c>
    </row>
    <row r="1054" spans="1:38" x14ac:dyDescent="0.3">
      <c r="A1054" t="s">
        <v>1442</v>
      </c>
      <c r="B1054">
        <v>1887</v>
      </c>
      <c r="C1054">
        <v>1</v>
      </c>
      <c r="D1054" t="s">
        <v>1670</v>
      </c>
      <c r="E1054" t="s">
        <v>110</v>
      </c>
      <c r="F1054">
        <v>280</v>
      </c>
      <c r="G1054">
        <v>30.21</v>
      </c>
      <c r="H1054">
        <v>99.87</v>
      </c>
      <c r="I1054">
        <v>25.7</v>
      </c>
      <c r="J1054">
        <v>84.98</v>
      </c>
      <c r="K1054">
        <v>80</v>
      </c>
      <c r="T1054">
        <v>3</v>
      </c>
      <c r="U1054">
        <v>2</v>
      </c>
      <c r="V1054" t="s">
        <v>83</v>
      </c>
      <c r="W1054">
        <v>99</v>
      </c>
      <c r="X1054">
        <v>10</v>
      </c>
      <c r="Y1054">
        <v>5</v>
      </c>
      <c r="Z1054" t="s">
        <v>1671</v>
      </c>
      <c r="AA1054" t="s">
        <v>1672</v>
      </c>
      <c r="AB1054" t="s">
        <v>77</v>
      </c>
      <c r="AC1054" t="s">
        <v>78</v>
      </c>
      <c r="AD1054" t="s">
        <v>1446</v>
      </c>
      <c r="AG1054" t="s">
        <v>1673</v>
      </c>
      <c r="AH1054">
        <v>0</v>
      </c>
      <c r="AI1054">
        <v>132</v>
      </c>
      <c r="AJ1054">
        <v>22</v>
      </c>
      <c r="AK1054">
        <v>430</v>
      </c>
      <c r="AL1054">
        <v>1.54</v>
      </c>
    </row>
    <row r="1055" spans="1:38" x14ac:dyDescent="0.3">
      <c r="A1055" t="s">
        <v>1442</v>
      </c>
      <c r="B1055">
        <v>1887</v>
      </c>
      <c r="C1055">
        <v>2</v>
      </c>
      <c r="D1055" t="s">
        <v>1670</v>
      </c>
      <c r="E1055" t="s">
        <v>110</v>
      </c>
      <c r="F1055">
        <v>280</v>
      </c>
      <c r="G1055">
        <v>42.6</v>
      </c>
      <c r="H1055">
        <v>140.84</v>
      </c>
      <c r="I1055">
        <v>35.46</v>
      </c>
      <c r="J1055">
        <v>117.25</v>
      </c>
      <c r="K1055">
        <v>200</v>
      </c>
      <c r="T1055">
        <v>4</v>
      </c>
      <c r="U1055">
        <v>2</v>
      </c>
      <c r="V1055" t="s">
        <v>83</v>
      </c>
      <c r="W1055">
        <v>140</v>
      </c>
      <c r="X1055">
        <v>10</v>
      </c>
      <c r="Y1055">
        <v>5</v>
      </c>
      <c r="Z1055" t="s">
        <v>1671</v>
      </c>
      <c r="AA1055" t="s">
        <v>1672</v>
      </c>
      <c r="AB1055" t="s">
        <v>77</v>
      </c>
      <c r="AC1055" t="s">
        <v>78</v>
      </c>
      <c r="AD1055" t="s">
        <v>1446</v>
      </c>
      <c r="AG1055" t="s">
        <v>1673</v>
      </c>
      <c r="AH1055">
        <v>0</v>
      </c>
      <c r="AI1055">
        <v>132</v>
      </c>
      <c r="AJ1055">
        <v>22</v>
      </c>
      <c r="AK1055">
        <v>430</v>
      </c>
      <c r="AL1055">
        <v>1.54</v>
      </c>
    </row>
    <row r="1056" spans="1:38" x14ac:dyDescent="0.3">
      <c r="A1056" t="s">
        <v>1442</v>
      </c>
      <c r="B1056">
        <v>8963</v>
      </c>
      <c r="C1056">
        <v>1</v>
      </c>
      <c r="D1056" t="s">
        <v>1674</v>
      </c>
      <c r="E1056" t="s">
        <v>1341</v>
      </c>
      <c r="F1056">
        <v>210</v>
      </c>
      <c r="G1056">
        <v>32.229999999999997</v>
      </c>
      <c r="H1056">
        <v>106.57</v>
      </c>
      <c r="I1056">
        <v>25.7</v>
      </c>
      <c r="J1056">
        <v>84.98</v>
      </c>
      <c r="K1056">
        <v>70</v>
      </c>
      <c r="T1056">
        <v>3</v>
      </c>
      <c r="U1056">
        <v>2</v>
      </c>
      <c r="V1056" t="s">
        <v>83</v>
      </c>
      <c r="W1056" t="s">
        <v>1437</v>
      </c>
      <c r="X1056">
        <v>10</v>
      </c>
      <c r="Y1056">
        <v>5</v>
      </c>
      <c r="Z1056" t="s">
        <v>1675</v>
      </c>
      <c r="AA1056" t="s">
        <v>1676</v>
      </c>
      <c r="AB1056" t="s">
        <v>77</v>
      </c>
      <c r="AC1056" t="s">
        <v>78</v>
      </c>
      <c r="AD1056" t="s">
        <v>1446</v>
      </c>
      <c r="AG1056" t="s">
        <v>1677</v>
      </c>
      <c r="AH1056">
        <v>0</v>
      </c>
      <c r="AI1056">
        <v>125</v>
      </c>
      <c r="AJ1056">
        <v>24</v>
      </c>
      <c r="AK1056">
        <v>332</v>
      </c>
      <c r="AL1056">
        <v>1.58</v>
      </c>
    </row>
    <row r="1057" spans="1:38" x14ac:dyDescent="0.3">
      <c r="A1057" t="s">
        <v>1442</v>
      </c>
      <c r="B1057">
        <v>8963</v>
      </c>
      <c r="C1057">
        <v>2</v>
      </c>
      <c r="D1057" t="s">
        <v>1674</v>
      </c>
      <c r="E1057" t="s">
        <v>1341</v>
      </c>
      <c r="F1057">
        <v>210</v>
      </c>
      <c r="G1057">
        <v>32.21</v>
      </c>
      <c r="H1057">
        <v>106.5</v>
      </c>
      <c r="I1057">
        <v>25.68</v>
      </c>
      <c r="J1057">
        <v>84.92</v>
      </c>
      <c r="K1057">
        <v>50</v>
      </c>
      <c r="T1057">
        <v>3</v>
      </c>
      <c r="U1057">
        <v>2</v>
      </c>
      <c r="V1057" t="s">
        <v>83</v>
      </c>
      <c r="W1057" t="s">
        <v>1641</v>
      </c>
      <c r="X1057">
        <v>10</v>
      </c>
      <c r="Y1057">
        <v>5</v>
      </c>
      <c r="Z1057" t="s">
        <v>1675</v>
      </c>
      <c r="AA1057" t="s">
        <v>1676</v>
      </c>
      <c r="AB1057" t="s">
        <v>77</v>
      </c>
      <c r="AC1057" t="s">
        <v>78</v>
      </c>
      <c r="AD1057" t="s">
        <v>1446</v>
      </c>
      <c r="AG1057" t="s">
        <v>1677</v>
      </c>
      <c r="AH1057">
        <v>0</v>
      </c>
      <c r="AI1057">
        <v>125</v>
      </c>
      <c r="AJ1057">
        <v>24</v>
      </c>
      <c r="AK1057">
        <v>332</v>
      </c>
      <c r="AL1057">
        <v>1.58</v>
      </c>
    </row>
    <row r="1058" spans="1:38" x14ac:dyDescent="0.3">
      <c r="A1058" t="s">
        <v>1442</v>
      </c>
      <c r="B1058">
        <v>8963</v>
      </c>
      <c r="C1058">
        <v>3</v>
      </c>
      <c r="D1058" t="s">
        <v>1674</v>
      </c>
      <c r="E1058" t="s">
        <v>1341</v>
      </c>
      <c r="F1058">
        <v>210</v>
      </c>
      <c r="G1058">
        <v>32.21</v>
      </c>
      <c r="H1058">
        <v>106.5</v>
      </c>
      <c r="I1058">
        <v>25.68</v>
      </c>
      <c r="J1058">
        <v>84.92</v>
      </c>
      <c r="K1058">
        <v>40</v>
      </c>
      <c r="T1058">
        <v>3</v>
      </c>
      <c r="U1058">
        <v>2</v>
      </c>
      <c r="V1058" t="s">
        <v>83</v>
      </c>
      <c r="W1058" t="s">
        <v>908</v>
      </c>
      <c r="X1058">
        <v>10</v>
      </c>
      <c r="Y1058">
        <v>5</v>
      </c>
      <c r="Z1058" t="s">
        <v>1675</v>
      </c>
      <c r="AA1058" t="s">
        <v>1676</v>
      </c>
      <c r="AB1058" t="s">
        <v>77</v>
      </c>
      <c r="AC1058" t="s">
        <v>78</v>
      </c>
      <c r="AD1058" t="s">
        <v>1446</v>
      </c>
      <c r="AG1058" t="s">
        <v>1677</v>
      </c>
      <c r="AH1058">
        <v>0</v>
      </c>
      <c r="AI1058">
        <v>125</v>
      </c>
      <c r="AJ1058">
        <v>24</v>
      </c>
      <c r="AK1058">
        <v>332</v>
      </c>
      <c r="AL1058">
        <v>1.58</v>
      </c>
    </row>
    <row r="1059" spans="1:38" x14ac:dyDescent="0.3">
      <c r="A1059" t="s">
        <v>1442</v>
      </c>
      <c r="B1059">
        <v>8963</v>
      </c>
      <c r="C1059">
        <v>4</v>
      </c>
      <c r="D1059" t="s">
        <v>1674</v>
      </c>
      <c r="E1059" t="s">
        <v>1341</v>
      </c>
      <c r="F1059">
        <v>210</v>
      </c>
      <c r="G1059">
        <v>32.21</v>
      </c>
      <c r="H1059">
        <v>106.51</v>
      </c>
      <c r="I1059">
        <v>25.69</v>
      </c>
      <c r="J1059">
        <v>84.93</v>
      </c>
      <c r="K1059">
        <v>40</v>
      </c>
      <c r="T1059">
        <v>3</v>
      </c>
      <c r="U1059">
        <v>2</v>
      </c>
      <c r="V1059" t="s">
        <v>83</v>
      </c>
      <c r="W1059" t="s">
        <v>1678</v>
      </c>
      <c r="X1059">
        <v>10</v>
      </c>
      <c r="Y1059">
        <v>5</v>
      </c>
      <c r="Z1059" t="s">
        <v>1675</v>
      </c>
      <c r="AA1059" t="s">
        <v>1676</v>
      </c>
      <c r="AB1059" t="s">
        <v>77</v>
      </c>
      <c r="AC1059" t="s">
        <v>78</v>
      </c>
      <c r="AD1059" t="s">
        <v>1446</v>
      </c>
      <c r="AG1059" t="s">
        <v>1677</v>
      </c>
      <c r="AH1059">
        <v>0</v>
      </c>
      <c r="AI1059">
        <v>125</v>
      </c>
      <c r="AJ1059">
        <v>24</v>
      </c>
      <c r="AK1059">
        <v>332</v>
      </c>
      <c r="AL1059">
        <v>1.58</v>
      </c>
    </row>
    <row r="1060" spans="1:38" x14ac:dyDescent="0.3">
      <c r="A1060" t="s">
        <v>1442</v>
      </c>
      <c r="B1060">
        <v>8963</v>
      </c>
      <c r="C1060">
        <v>5</v>
      </c>
      <c r="D1060" t="s">
        <v>1674</v>
      </c>
      <c r="E1060" t="s">
        <v>1341</v>
      </c>
      <c r="F1060">
        <v>210</v>
      </c>
      <c r="G1060">
        <v>33.35</v>
      </c>
      <c r="H1060">
        <v>110.28</v>
      </c>
      <c r="I1060">
        <v>26.6</v>
      </c>
      <c r="J1060">
        <v>87.94</v>
      </c>
      <c r="K1060">
        <v>10</v>
      </c>
      <c r="T1060">
        <v>3</v>
      </c>
      <c r="U1060">
        <v>2</v>
      </c>
      <c r="V1060" t="s">
        <v>83</v>
      </c>
      <c r="W1060">
        <v>110</v>
      </c>
      <c r="X1060">
        <v>10</v>
      </c>
      <c r="Y1060">
        <v>5</v>
      </c>
      <c r="Z1060" t="s">
        <v>1675</v>
      </c>
      <c r="AA1060" t="s">
        <v>1676</v>
      </c>
      <c r="AB1060" t="s">
        <v>77</v>
      </c>
      <c r="AC1060" t="s">
        <v>78</v>
      </c>
      <c r="AD1060" t="s">
        <v>1446</v>
      </c>
      <c r="AG1060" t="s">
        <v>1677</v>
      </c>
      <c r="AH1060">
        <v>0</v>
      </c>
      <c r="AI1060">
        <v>125</v>
      </c>
      <c r="AJ1060">
        <v>24</v>
      </c>
      <c r="AK1060">
        <v>332</v>
      </c>
      <c r="AL1060">
        <v>1.58</v>
      </c>
    </row>
    <row r="1061" spans="1:38" x14ac:dyDescent="0.3">
      <c r="A1061" t="s">
        <v>1442</v>
      </c>
      <c r="B1061">
        <v>1911</v>
      </c>
      <c r="C1061">
        <v>1</v>
      </c>
      <c r="D1061" t="s">
        <v>1679</v>
      </c>
      <c r="E1061" t="s">
        <v>1604</v>
      </c>
      <c r="F1061">
        <v>580</v>
      </c>
      <c r="G1061">
        <v>22.99</v>
      </c>
      <c r="H1061">
        <v>76.010000000000005</v>
      </c>
      <c r="I1061">
        <v>18.12</v>
      </c>
      <c r="J1061">
        <v>59.92</v>
      </c>
      <c r="K1061">
        <v>160</v>
      </c>
      <c r="T1061">
        <v>3</v>
      </c>
      <c r="U1061">
        <v>1</v>
      </c>
      <c r="V1061" t="s">
        <v>83</v>
      </c>
      <c r="W1061" t="s">
        <v>1155</v>
      </c>
      <c r="X1061">
        <v>10</v>
      </c>
      <c r="Y1061">
        <v>5</v>
      </c>
      <c r="Z1061" t="s">
        <v>1680</v>
      </c>
      <c r="AA1061" t="s">
        <v>1681</v>
      </c>
      <c r="AB1061" t="s">
        <v>77</v>
      </c>
      <c r="AC1061" t="s">
        <v>78</v>
      </c>
      <c r="AD1061" t="s">
        <v>1446</v>
      </c>
      <c r="AG1061" t="s">
        <v>1682</v>
      </c>
      <c r="AH1061">
        <v>0</v>
      </c>
      <c r="AI1061">
        <v>137</v>
      </c>
      <c r="AJ1061">
        <v>17</v>
      </c>
      <c r="AK1061">
        <v>527</v>
      </c>
      <c r="AL1061">
        <v>0.91</v>
      </c>
    </row>
    <row r="1062" spans="1:38" x14ac:dyDescent="0.3">
      <c r="A1062" t="s">
        <v>1442</v>
      </c>
      <c r="B1062">
        <v>1911</v>
      </c>
      <c r="C1062">
        <v>2</v>
      </c>
      <c r="D1062" t="s">
        <v>1679</v>
      </c>
      <c r="E1062" t="s">
        <v>1604</v>
      </c>
      <c r="F1062">
        <v>580</v>
      </c>
      <c r="G1062">
        <v>23.02</v>
      </c>
      <c r="H1062">
        <v>76.099999999999994</v>
      </c>
      <c r="I1062">
        <v>18.14</v>
      </c>
      <c r="J1062">
        <v>59.99</v>
      </c>
      <c r="K1062">
        <v>100</v>
      </c>
      <c r="T1062">
        <v>3</v>
      </c>
      <c r="U1062">
        <v>1</v>
      </c>
      <c r="V1062" t="s">
        <v>83</v>
      </c>
      <c r="W1062" t="s">
        <v>1159</v>
      </c>
      <c r="X1062">
        <v>10</v>
      </c>
      <c r="Y1062">
        <v>5</v>
      </c>
      <c r="Z1062" t="s">
        <v>1680</v>
      </c>
      <c r="AA1062" t="s">
        <v>1681</v>
      </c>
      <c r="AB1062" t="s">
        <v>77</v>
      </c>
      <c r="AC1062" t="s">
        <v>78</v>
      </c>
      <c r="AD1062" t="s">
        <v>1446</v>
      </c>
      <c r="AG1062" t="s">
        <v>1682</v>
      </c>
      <c r="AH1062">
        <v>0</v>
      </c>
      <c r="AI1062">
        <v>137</v>
      </c>
      <c r="AJ1062">
        <v>17</v>
      </c>
      <c r="AK1062">
        <v>527</v>
      </c>
      <c r="AL1062">
        <v>0.91</v>
      </c>
    </row>
    <row r="1063" spans="1:38" x14ac:dyDescent="0.3">
      <c r="A1063" t="s">
        <v>1442</v>
      </c>
      <c r="B1063">
        <v>1911</v>
      </c>
      <c r="C1063">
        <v>3</v>
      </c>
      <c r="D1063" t="s">
        <v>1679</v>
      </c>
      <c r="E1063" t="s">
        <v>1604</v>
      </c>
      <c r="F1063">
        <v>580</v>
      </c>
      <c r="G1063">
        <v>32.5</v>
      </c>
      <c r="H1063">
        <v>107.47</v>
      </c>
      <c r="I1063">
        <v>25.62</v>
      </c>
      <c r="J1063">
        <v>84.72</v>
      </c>
      <c r="K1063">
        <v>320</v>
      </c>
      <c r="T1063">
        <v>3</v>
      </c>
      <c r="U1063">
        <v>2</v>
      </c>
      <c r="V1063" t="s">
        <v>83</v>
      </c>
      <c r="W1063">
        <v>107</v>
      </c>
      <c r="X1063">
        <v>10</v>
      </c>
      <c r="Y1063">
        <v>5</v>
      </c>
      <c r="Z1063" t="s">
        <v>1680</v>
      </c>
      <c r="AA1063" t="s">
        <v>1681</v>
      </c>
      <c r="AB1063" t="s">
        <v>77</v>
      </c>
      <c r="AC1063" t="s">
        <v>78</v>
      </c>
      <c r="AD1063" t="s">
        <v>1446</v>
      </c>
      <c r="AG1063" t="s">
        <v>1682</v>
      </c>
      <c r="AH1063">
        <v>0</v>
      </c>
      <c r="AI1063">
        <v>137</v>
      </c>
      <c r="AJ1063">
        <v>17</v>
      </c>
      <c r="AK1063">
        <v>527</v>
      </c>
      <c r="AL1063">
        <v>0.91</v>
      </c>
    </row>
    <row r="1064" spans="1:38" x14ac:dyDescent="0.3">
      <c r="A1064" t="s">
        <v>1442</v>
      </c>
      <c r="B1064">
        <v>2499</v>
      </c>
      <c r="C1064">
        <v>1</v>
      </c>
      <c r="D1064" t="s">
        <v>1683</v>
      </c>
      <c r="E1064" t="s">
        <v>350</v>
      </c>
      <c r="F1064">
        <v>350</v>
      </c>
      <c r="G1064">
        <v>20.83</v>
      </c>
      <c r="H1064">
        <v>68.89</v>
      </c>
      <c r="I1064">
        <v>15.65</v>
      </c>
      <c r="J1064">
        <v>51.74</v>
      </c>
      <c r="K1064">
        <v>130</v>
      </c>
      <c r="T1064">
        <v>2</v>
      </c>
      <c r="U1064">
        <v>1</v>
      </c>
      <c r="V1064" t="s">
        <v>83</v>
      </c>
      <c r="W1064">
        <v>68</v>
      </c>
      <c r="X1064">
        <v>10</v>
      </c>
      <c r="Y1064">
        <v>5</v>
      </c>
      <c r="Z1064" t="s">
        <v>1684</v>
      </c>
      <c r="AA1064" t="s">
        <v>1685</v>
      </c>
      <c r="AB1064" t="s">
        <v>77</v>
      </c>
      <c r="AC1064" t="s">
        <v>78</v>
      </c>
      <c r="AD1064" t="s">
        <v>1446</v>
      </c>
      <c r="AG1064" t="s">
        <v>1686</v>
      </c>
      <c r="AH1064">
        <v>0</v>
      </c>
      <c r="AI1064">
        <v>120</v>
      </c>
      <c r="AJ1064">
        <v>21</v>
      </c>
      <c r="AK1064">
        <v>339</v>
      </c>
      <c r="AL1064">
        <v>0.97</v>
      </c>
    </row>
    <row r="1065" spans="1:38" x14ac:dyDescent="0.3">
      <c r="A1065" t="s">
        <v>1442</v>
      </c>
      <c r="B1065">
        <v>2499</v>
      </c>
      <c r="C1065">
        <v>2</v>
      </c>
      <c r="D1065" t="s">
        <v>1683</v>
      </c>
      <c r="E1065" t="s">
        <v>350</v>
      </c>
      <c r="F1065">
        <v>350</v>
      </c>
      <c r="G1065">
        <v>25.33</v>
      </c>
      <c r="H1065">
        <v>83.75</v>
      </c>
      <c r="I1065">
        <v>18.11</v>
      </c>
      <c r="J1065">
        <v>59.88</v>
      </c>
      <c r="K1065">
        <v>160</v>
      </c>
      <c r="T1065">
        <v>2</v>
      </c>
      <c r="U1065">
        <v>1</v>
      </c>
      <c r="V1065" t="s">
        <v>83</v>
      </c>
      <c r="W1065" t="s">
        <v>1187</v>
      </c>
      <c r="X1065">
        <v>10</v>
      </c>
      <c r="Y1065">
        <v>5</v>
      </c>
      <c r="Z1065" t="s">
        <v>1684</v>
      </c>
      <c r="AA1065" t="s">
        <v>1685</v>
      </c>
      <c r="AB1065" t="s">
        <v>77</v>
      </c>
      <c r="AC1065" t="s">
        <v>78</v>
      </c>
      <c r="AD1065" t="s">
        <v>1446</v>
      </c>
      <c r="AG1065" t="s">
        <v>1686</v>
      </c>
      <c r="AH1065">
        <v>0</v>
      </c>
      <c r="AI1065">
        <v>120</v>
      </c>
      <c r="AJ1065">
        <v>21</v>
      </c>
      <c r="AK1065">
        <v>339</v>
      </c>
      <c r="AL1065">
        <v>0.97</v>
      </c>
    </row>
    <row r="1066" spans="1:38" x14ac:dyDescent="0.3">
      <c r="A1066" t="s">
        <v>1442</v>
      </c>
      <c r="B1066">
        <v>2499</v>
      </c>
      <c r="C1066">
        <v>3</v>
      </c>
      <c r="D1066" t="s">
        <v>1683</v>
      </c>
      <c r="E1066" t="s">
        <v>350</v>
      </c>
      <c r="F1066">
        <v>350</v>
      </c>
      <c r="G1066">
        <v>25.3</v>
      </c>
      <c r="H1066">
        <v>83.64</v>
      </c>
      <c r="I1066">
        <v>18.079999999999998</v>
      </c>
      <c r="J1066">
        <v>59.79</v>
      </c>
      <c r="K1066">
        <v>60</v>
      </c>
      <c r="T1066">
        <v>3</v>
      </c>
      <c r="U1066">
        <v>1</v>
      </c>
      <c r="V1066" t="s">
        <v>83</v>
      </c>
      <c r="W1066" t="s">
        <v>399</v>
      </c>
      <c r="X1066">
        <v>10</v>
      </c>
      <c r="Y1066">
        <v>5</v>
      </c>
      <c r="Z1066" t="s">
        <v>1684</v>
      </c>
      <c r="AA1066" t="s">
        <v>1685</v>
      </c>
      <c r="AB1066" t="s">
        <v>77</v>
      </c>
      <c r="AC1066" t="s">
        <v>78</v>
      </c>
      <c r="AD1066" t="s">
        <v>1446</v>
      </c>
      <c r="AG1066" t="s">
        <v>1686</v>
      </c>
      <c r="AH1066">
        <v>0</v>
      </c>
      <c r="AI1066">
        <v>120</v>
      </c>
      <c r="AJ1066">
        <v>21</v>
      </c>
      <c r="AK1066">
        <v>339</v>
      </c>
      <c r="AL1066">
        <v>0.97</v>
      </c>
    </row>
    <row r="1067" spans="1:38" x14ac:dyDescent="0.3">
      <c r="A1067" t="s">
        <v>1442</v>
      </c>
      <c r="B1067">
        <v>2769</v>
      </c>
      <c r="C1067">
        <v>1</v>
      </c>
      <c r="D1067" t="s">
        <v>1687</v>
      </c>
      <c r="E1067" t="s">
        <v>489</v>
      </c>
      <c r="F1067">
        <v>330</v>
      </c>
      <c r="G1067">
        <v>22.04</v>
      </c>
      <c r="H1067">
        <v>72.88</v>
      </c>
      <c r="I1067">
        <v>18.079999999999998</v>
      </c>
      <c r="J1067">
        <v>59.78</v>
      </c>
      <c r="K1067">
        <v>130</v>
      </c>
      <c r="T1067">
        <v>3</v>
      </c>
      <c r="U1067">
        <v>1</v>
      </c>
      <c r="V1067" t="s">
        <v>83</v>
      </c>
      <c r="W1067">
        <v>72</v>
      </c>
      <c r="X1067">
        <v>10</v>
      </c>
      <c r="Y1067">
        <v>5</v>
      </c>
      <c r="Z1067" t="s">
        <v>1688</v>
      </c>
      <c r="AA1067" t="s">
        <v>1689</v>
      </c>
      <c r="AB1067" t="s">
        <v>77</v>
      </c>
      <c r="AC1067" t="s">
        <v>78</v>
      </c>
      <c r="AD1067" t="s">
        <v>1446</v>
      </c>
      <c r="AG1067" t="s">
        <v>1690</v>
      </c>
      <c r="AH1067">
        <v>0</v>
      </c>
      <c r="AI1067">
        <v>117</v>
      </c>
      <c r="AJ1067">
        <v>22</v>
      </c>
      <c r="AK1067">
        <v>340</v>
      </c>
      <c r="AL1067">
        <v>1.03</v>
      </c>
    </row>
    <row r="1068" spans="1:38" x14ac:dyDescent="0.3">
      <c r="A1068" t="s">
        <v>1442</v>
      </c>
      <c r="B1068">
        <v>2769</v>
      </c>
      <c r="C1068">
        <v>2</v>
      </c>
      <c r="D1068" t="s">
        <v>1687</v>
      </c>
      <c r="E1068" t="s">
        <v>489</v>
      </c>
      <c r="F1068">
        <v>330</v>
      </c>
      <c r="G1068">
        <v>23.47</v>
      </c>
      <c r="H1068">
        <v>77.59</v>
      </c>
      <c r="I1068">
        <v>17.93</v>
      </c>
      <c r="J1068">
        <v>59.28</v>
      </c>
      <c r="K1068">
        <v>200</v>
      </c>
      <c r="T1068">
        <v>3</v>
      </c>
      <c r="U1068">
        <v>1</v>
      </c>
      <c r="V1068" t="s">
        <v>83</v>
      </c>
      <c r="W1068">
        <v>77</v>
      </c>
      <c r="X1068">
        <v>10</v>
      </c>
      <c r="Y1068">
        <v>5</v>
      </c>
      <c r="Z1068" t="s">
        <v>1688</v>
      </c>
      <c r="AA1068" t="s">
        <v>1689</v>
      </c>
      <c r="AB1068" t="s">
        <v>77</v>
      </c>
      <c r="AC1068" t="s">
        <v>78</v>
      </c>
      <c r="AD1068" t="s">
        <v>1446</v>
      </c>
      <c r="AG1068" t="s">
        <v>1690</v>
      </c>
      <c r="AH1068">
        <v>0</v>
      </c>
      <c r="AI1068">
        <v>117</v>
      </c>
      <c r="AJ1068">
        <v>22</v>
      </c>
      <c r="AK1068">
        <v>340</v>
      </c>
      <c r="AL1068">
        <v>1.03</v>
      </c>
    </row>
    <row r="1069" spans="1:38" x14ac:dyDescent="0.3">
      <c r="A1069" t="s">
        <v>1442</v>
      </c>
      <c r="B1069">
        <v>100546</v>
      </c>
      <c r="C1069">
        <v>1</v>
      </c>
      <c r="D1069" t="s">
        <v>1691</v>
      </c>
      <c r="E1069" t="s">
        <v>1165</v>
      </c>
      <c r="F1069">
        <v>480</v>
      </c>
      <c r="G1069">
        <v>22</v>
      </c>
      <c r="H1069">
        <v>72.739999999999995</v>
      </c>
      <c r="I1069">
        <v>18.079999999999998</v>
      </c>
      <c r="J1069">
        <v>59.78</v>
      </c>
      <c r="K1069">
        <v>150</v>
      </c>
      <c r="T1069">
        <v>3</v>
      </c>
      <c r="U1069">
        <v>1</v>
      </c>
      <c r="V1069" t="s">
        <v>83</v>
      </c>
      <c r="W1069">
        <v>72</v>
      </c>
      <c r="X1069">
        <v>10</v>
      </c>
      <c r="Y1069">
        <v>5</v>
      </c>
      <c r="Z1069" t="s">
        <v>1692</v>
      </c>
      <c r="AA1069" t="s">
        <v>1693</v>
      </c>
      <c r="AB1069" t="s">
        <v>77</v>
      </c>
      <c r="AC1069" t="s">
        <v>78</v>
      </c>
      <c r="AD1069" t="s">
        <v>1446</v>
      </c>
      <c r="AG1069" t="s">
        <v>1694</v>
      </c>
      <c r="AH1069">
        <v>0</v>
      </c>
      <c r="AI1069">
        <v>141</v>
      </c>
      <c r="AJ1069">
        <v>28</v>
      </c>
      <c r="AK1069">
        <v>501</v>
      </c>
      <c r="AL1069">
        <v>1.04</v>
      </c>
    </row>
    <row r="1070" spans="1:38" x14ac:dyDescent="0.3">
      <c r="A1070" t="s">
        <v>1442</v>
      </c>
      <c r="B1070">
        <v>100546</v>
      </c>
      <c r="C1070">
        <v>2</v>
      </c>
      <c r="D1070" t="s">
        <v>1691</v>
      </c>
      <c r="E1070" t="s">
        <v>1165</v>
      </c>
      <c r="F1070">
        <v>480</v>
      </c>
      <c r="G1070">
        <v>32.06</v>
      </c>
      <c r="H1070">
        <v>106.01</v>
      </c>
      <c r="I1070">
        <v>25.67</v>
      </c>
      <c r="J1070">
        <v>84.88</v>
      </c>
      <c r="K1070">
        <v>280</v>
      </c>
      <c r="T1070">
        <v>3</v>
      </c>
      <c r="U1070">
        <v>2</v>
      </c>
      <c r="V1070" t="s">
        <v>83</v>
      </c>
      <c r="W1070" t="s">
        <v>908</v>
      </c>
      <c r="X1070">
        <v>10</v>
      </c>
      <c r="Y1070">
        <v>5</v>
      </c>
      <c r="Z1070" t="s">
        <v>1692</v>
      </c>
      <c r="AA1070" t="s">
        <v>1693</v>
      </c>
      <c r="AB1070" t="s">
        <v>77</v>
      </c>
      <c r="AC1070" t="s">
        <v>78</v>
      </c>
      <c r="AD1070" t="s">
        <v>1446</v>
      </c>
      <c r="AG1070" t="s">
        <v>1694</v>
      </c>
      <c r="AH1070">
        <v>0</v>
      </c>
      <c r="AI1070">
        <v>141</v>
      </c>
      <c r="AJ1070">
        <v>28</v>
      </c>
      <c r="AK1070">
        <v>501</v>
      </c>
      <c r="AL1070">
        <v>1.04</v>
      </c>
    </row>
    <row r="1071" spans="1:38" x14ac:dyDescent="0.3">
      <c r="A1071" t="s">
        <v>1442</v>
      </c>
      <c r="B1071">
        <v>100546</v>
      </c>
      <c r="C1071">
        <v>3</v>
      </c>
      <c r="D1071" t="s">
        <v>1691</v>
      </c>
      <c r="E1071" t="s">
        <v>1165</v>
      </c>
      <c r="F1071">
        <v>480</v>
      </c>
      <c r="G1071">
        <v>32.07</v>
      </c>
      <c r="H1071">
        <v>106.04</v>
      </c>
      <c r="I1071">
        <v>25.68</v>
      </c>
      <c r="J1071">
        <v>84.9</v>
      </c>
      <c r="K1071">
        <v>50</v>
      </c>
      <c r="T1071">
        <v>3</v>
      </c>
      <c r="U1071">
        <v>2</v>
      </c>
      <c r="V1071" t="s">
        <v>83</v>
      </c>
      <c r="W1071" t="s">
        <v>1641</v>
      </c>
      <c r="X1071">
        <v>10</v>
      </c>
      <c r="Y1071">
        <v>5</v>
      </c>
      <c r="Z1071" t="s">
        <v>1692</v>
      </c>
      <c r="AA1071" t="s">
        <v>1693</v>
      </c>
      <c r="AB1071" t="s">
        <v>77</v>
      </c>
      <c r="AC1071" t="s">
        <v>78</v>
      </c>
      <c r="AD1071" t="s">
        <v>1446</v>
      </c>
      <c r="AG1071" t="s">
        <v>1694</v>
      </c>
      <c r="AH1071">
        <v>0</v>
      </c>
      <c r="AI1071">
        <v>141</v>
      </c>
      <c r="AJ1071">
        <v>28</v>
      </c>
      <c r="AK1071">
        <v>501</v>
      </c>
      <c r="AL1071">
        <v>1.04</v>
      </c>
    </row>
    <row r="1072" spans="1:38" x14ac:dyDescent="0.3">
      <c r="A1072" t="s">
        <v>1442</v>
      </c>
      <c r="B1072">
        <v>1914</v>
      </c>
      <c r="C1072">
        <v>1</v>
      </c>
      <c r="D1072" t="s">
        <v>1695</v>
      </c>
      <c r="E1072" t="s">
        <v>1482</v>
      </c>
      <c r="F1072">
        <v>580</v>
      </c>
      <c r="G1072">
        <v>22.02</v>
      </c>
      <c r="H1072">
        <v>72.819999999999993</v>
      </c>
      <c r="I1072">
        <v>17.920000000000002</v>
      </c>
      <c r="J1072">
        <v>59.25</v>
      </c>
      <c r="K1072">
        <v>100</v>
      </c>
      <c r="T1072">
        <v>3</v>
      </c>
      <c r="U1072">
        <v>1</v>
      </c>
      <c r="V1072" t="s">
        <v>83</v>
      </c>
      <c r="W1072">
        <v>72</v>
      </c>
      <c r="X1072">
        <v>10</v>
      </c>
      <c r="Y1072">
        <v>5</v>
      </c>
      <c r="Z1072" t="s">
        <v>1696</v>
      </c>
      <c r="AA1072" t="s">
        <v>1697</v>
      </c>
      <c r="AB1072" t="s">
        <v>77</v>
      </c>
      <c r="AC1072" t="s">
        <v>78</v>
      </c>
      <c r="AD1072" t="s">
        <v>1446</v>
      </c>
      <c r="AG1072" t="s">
        <v>1698</v>
      </c>
      <c r="AH1072">
        <v>0</v>
      </c>
      <c r="AI1072">
        <v>119</v>
      </c>
      <c r="AJ1072">
        <v>19</v>
      </c>
      <c r="AK1072">
        <v>580</v>
      </c>
      <c r="AL1072">
        <v>1</v>
      </c>
    </row>
    <row r="1073" spans="1:38" x14ac:dyDescent="0.3">
      <c r="A1073" t="s">
        <v>1442</v>
      </c>
      <c r="B1073">
        <v>1914</v>
      </c>
      <c r="C1073">
        <v>2</v>
      </c>
      <c r="D1073" t="s">
        <v>1695</v>
      </c>
      <c r="E1073" t="s">
        <v>1482</v>
      </c>
      <c r="F1073">
        <v>580</v>
      </c>
      <c r="G1073">
        <v>23.94</v>
      </c>
      <c r="H1073">
        <v>79.17</v>
      </c>
      <c r="I1073">
        <v>18.12</v>
      </c>
      <c r="J1073">
        <v>59.91</v>
      </c>
      <c r="K1073">
        <v>160</v>
      </c>
      <c r="T1073">
        <v>3</v>
      </c>
      <c r="U1073">
        <v>1</v>
      </c>
      <c r="V1073" t="s">
        <v>83</v>
      </c>
      <c r="W1073">
        <v>79</v>
      </c>
      <c r="X1073">
        <v>10</v>
      </c>
      <c r="Y1073">
        <v>5</v>
      </c>
      <c r="Z1073" t="s">
        <v>1696</v>
      </c>
      <c r="AA1073" t="s">
        <v>1697</v>
      </c>
      <c r="AB1073" t="s">
        <v>77</v>
      </c>
      <c r="AC1073" t="s">
        <v>78</v>
      </c>
      <c r="AD1073" t="s">
        <v>1446</v>
      </c>
      <c r="AG1073" t="s">
        <v>1698</v>
      </c>
      <c r="AH1073">
        <v>0</v>
      </c>
      <c r="AI1073">
        <v>119</v>
      </c>
      <c r="AJ1073">
        <v>19</v>
      </c>
      <c r="AK1073">
        <v>580</v>
      </c>
      <c r="AL1073">
        <v>1</v>
      </c>
    </row>
    <row r="1074" spans="1:38" x14ac:dyDescent="0.3">
      <c r="A1074" t="s">
        <v>1442</v>
      </c>
      <c r="B1074">
        <v>1914</v>
      </c>
      <c r="C1074">
        <v>3</v>
      </c>
      <c r="D1074" t="s">
        <v>1695</v>
      </c>
      <c r="E1074" t="s">
        <v>1482</v>
      </c>
      <c r="F1074">
        <v>580</v>
      </c>
      <c r="G1074">
        <v>32.71</v>
      </c>
      <c r="H1074">
        <v>108.15</v>
      </c>
      <c r="I1074">
        <v>25.63</v>
      </c>
      <c r="J1074">
        <v>84.76</v>
      </c>
      <c r="K1074">
        <v>320</v>
      </c>
      <c r="T1074">
        <v>3</v>
      </c>
      <c r="U1074">
        <v>2</v>
      </c>
      <c r="V1074" t="s">
        <v>83</v>
      </c>
      <c r="W1074">
        <v>108</v>
      </c>
      <c r="X1074">
        <v>10</v>
      </c>
      <c r="Y1074">
        <v>5</v>
      </c>
      <c r="Z1074" t="s">
        <v>1696</v>
      </c>
      <c r="AA1074" t="s">
        <v>1697</v>
      </c>
      <c r="AB1074" t="s">
        <v>77</v>
      </c>
      <c r="AC1074" t="s">
        <v>78</v>
      </c>
      <c r="AD1074" t="s">
        <v>1446</v>
      </c>
      <c r="AG1074" t="s">
        <v>1698</v>
      </c>
      <c r="AH1074">
        <v>0</v>
      </c>
      <c r="AI1074">
        <v>119</v>
      </c>
      <c r="AJ1074">
        <v>19</v>
      </c>
      <c r="AK1074">
        <v>580</v>
      </c>
      <c r="AL1074">
        <v>1</v>
      </c>
    </row>
    <row r="1075" spans="1:38" x14ac:dyDescent="0.3">
      <c r="A1075" t="s">
        <v>1442</v>
      </c>
      <c r="B1075">
        <v>126672</v>
      </c>
      <c r="C1075">
        <v>1</v>
      </c>
      <c r="D1075" t="s">
        <v>1699</v>
      </c>
      <c r="E1075" t="s">
        <v>1700</v>
      </c>
      <c r="F1075">
        <v>10</v>
      </c>
      <c r="G1075">
        <v>10.89</v>
      </c>
      <c r="H1075">
        <v>36.03</v>
      </c>
      <c r="I1075">
        <v>8.3000000000000007</v>
      </c>
      <c r="J1075">
        <v>27.46</v>
      </c>
      <c r="K1075">
        <v>1</v>
      </c>
      <c r="T1075">
        <v>1</v>
      </c>
      <c r="U1075">
        <v>1</v>
      </c>
      <c r="V1075" t="s">
        <v>83</v>
      </c>
      <c r="W1075">
        <v>36</v>
      </c>
      <c r="X1075">
        <v>5</v>
      </c>
      <c r="Y1075">
        <v>5</v>
      </c>
      <c r="Z1075" t="s">
        <v>1701</v>
      </c>
      <c r="AA1075" t="s">
        <v>1702</v>
      </c>
      <c r="AB1075" t="s">
        <v>77</v>
      </c>
      <c r="AC1075" t="s">
        <v>78</v>
      </c>
      <c r="AD1075" t="s">
        <v>1446</v>
      </c>
      <c r="AG1075" t="s">
        <v>1703</v>
      </c>
      <c r="AH1075">
        <v>0</v>
      </c>
      <c r="AI1075">
        <v>229</v>
      </c>
      <c r="AJ1075">
        <v>59</v>
      </c>
      <c r="AK1075">
        <v>8</v>
      </c>
      <c r="AL1075">
        <v>0.8</v>
      </c>
    </row>
    <row r="1076" spans="1:38" x14ac:dyDescent="0.3">
      <c r="A1076" t="s">
        <v>1442</v>
      </c>
      <c r="B1076">
        <v>126672</v>
      </c>
      <c r="C1076">
        <v>2</v>
      </c>
      <c r="D1076" t="s">
        <v>1699</v>
      </c>
      <c r="E1076" t="s">
        <v>1700</v>
      </c>
      <c r="F1076">
        <v>10</v>
      </c>
      <c r="G1076">
        <v>11.55</v>
      </c>
      <c r="H1076">
        <v>38.21</v>
      </c>
      <c r="I1076">
        <v>8.8000000000000007</v>
      </c>
      <c r="J1076">
        <v>29.12</v>
      </c>
      <c r="K1076">
        <v>1</v>
      </c>
      <c r="T1076">
        <v>1</v>
      </c>
      <c r="U1076">
        <v>1</v>
      </c>
      <c r="V1076" t="s">
        <v>83</v>
      </c>
      <c r="W1076" t="s">
        <v>1704</v>
      </c>
      <c r="X1076">
        <v>5</v>
      </c>
      <c r="Y1076">
        <v>5</v>
      </c>
      <c r="Z1076" t="s">
        <v>1701</v>
      </c>
      <c r="AA1076" t="s">
        <v>1702</v>
      </c>
      <c r="AB1076" t="s">
        <v>77</v>
      </c>
      <c r="AC1076" t="s">
        <v>78</v>
      </c>
      <c r="AD1076" t="s">
        <v>1446</v>
      </c>
      <c r="AG1076" t="s">
        <v>1703</v>
      </c>
      <c r="AH1076">
        <v>0</v>
      </c>
      <c r="AI1076">
        <v>229</v>
      </c>
      <c r="AJ1076">
        <v>59</v>
      </c>
      <c r="AK1076">
        <v>8</v>
      </c>
      <c r="AL1076">
        <v>0.8</v>
      </c>
    </row>
    <row r="1077" spans="1:38" x14ac:dyDescent="0.3">
      <c r="A1077" t="s">
        <v>1442</v>
      </c>
      <c r="B1077">
        <v>126672</v>
      </c>
      <c r="C1077">
        <v>3</v>
      </c>
      <c r="D1077" t="s">
        <v>1699</v>
      </c>
      <c r="E1077" t="s">
        <v>1700</v>
      </c>
      <c r="F1077">
        <v>10</v>
      </c>
      <c r="G1077">
        <v>11.6</v>
      </c>
      <c r="H1077">
        <v>38.380000000000003</v>
      </c>
      <c r="I1077">
        <v>8.84</v>
      </c>
      <c r="J1077">
        <v>29.25</v>
      </c>
      <c r="K1077">
        <v>1</v>
      </c>
      <c r="T1077">
        <v>1</v>
      </c>
      <c r="U1077">
        <v>1</v>
      </c>
      <c r="V1077" t="s">
        <v>83</v>
      </c>
      <c r="W1077" t="s">
        <v>1705</v>
      </c>
      <c r="X1077">
        <v>5</v>
      </c>
      <c r="Y1077">
        <v>5</v>
      </c>
      <c r="Z1077" t="s">
        <v>1701</v>
      </c>
      <c r="AA1077" t="s">
        <v>1702</v>
      </c>
      <c r="AB1077" t="s">
        <v>77</v>
      </c>
      <c r="AC1077" t="s">
        <v>78</v>
      </c>
      <c r="AD1077" t="s">
        <v>1446</v>
      </c>
      <c r="AG1077" t="s">
        <v>1703</v>
      </c>
      <c r="AH1077">
        <v>0</v>
      </c>
      <c r="AI1077">
        <v>229</v>
      </c>
      <c r="AJ1077">
        <v>59</v>
      </c>
      <c r="AK1077">
        <v>8</v>
      </c>
      <c r="AL1077">
        <v>0.8</v>
      </c>
    </row>
    <row r="1078" spans="1:38" x14ac:dyDescent="0.3">
      <c r="A1078" t="s">
        <v>1442</v>
      </c>
      <c r="B1078">
        <v>126672</v>
      </c>
      <c r="C1078">
        <v>4</v>
      </c>
      <c r="D1078" t="s">
        <v>1699</v>
      </c>
      <c r="E1078" t="s">
        <v>1700</v>
      </c>
      <c r="F1078">
        <v>10</v>
      </c>
      <c r="G1078">
        <v>12.88</v>
      </c>
      <c r="H1078">
        <v>42.61</v>
      </c>
      <c r="I1078">
        <v>9.82</v>
      </c>
      <c r="J1078">
        <v>32.47</v>
      </c>
      <c r="K1078">
        <v>1</v>
      </c>
      <c r="T1078">
        <v>1</v>
      </c>
      <c r="U1078">
        <v>1</v>
      </c>
      <c r="V1078" t="s">
        <v>83</v>
      </c>
      <c r="W1078">
        <v>42</v>
      </c>
      <c r="X1078">
        <v>5</v>
      </c>
      <c r="Y1078">
        <v>5</v>
      </c>
      <c r="Z1078" t="s">
        <v>1701</v>
      </c>
      <c r="AA1078" t="s">
        <v>1702</v>
      </c>
      <c r="AB1078" t="s">
        <v>77</v>
      </c>
      <c r="AC1078" t="s">
        <v>78</v>
      </c>
      <c r="AD1078" t="s">
        <v>1446</v>
      </c>
      <c r="AG1078" t="s">
        <v>1703</v>
      </c>
      <c r="AH1078">
        <v>0</v>
      </c>
      <c r="AI1078">
        <v>229</v>
      </c>
      <c r="AJ1078">
        <v>59</v>
      </c>
      <c r="AK1078">
        <v>8</v>
      </c>
      <c r="AL1078">
        <v>0.8</v>
      </c>
    </row>
    <row r="1079" spans="1:38" x14ac:dyDescent="0.3">
      <c r="A1079" t="s">
        <v>1442</v>
      </c>
      <c r="B1079">
        <v>126672</v>
      </c>
      <c r="C1079">
        <v>5</v>
      </c>
      <c r="D1079" t="s">
        <v>1699</v>
      </c>
      <c r="E1079" t="s">
        <v>1700</v>
      </c>
      <c r="F1079">
        <v>10</v>
      </c>
      <c r="G1079">
        <v>16.41</v>
      </c>
      <c r="H1079">
        <v>54.27</v>
      </c>
      <c r="I1079">
        <v>12.71</v>
      </c>
      <c r="J1079">
        <v>42.02</v>
      </c>
      <c r="K1079">
        <v>2</v>
      </c>
      <c r="T1079">
        <v>1</v>
      </c>
      <c r="U1079">
        <v>1</v>
      </c>
      <c r="V1079" t="s">
        <v>83</v>
      </c>
      <c r="W1079">
        <v>54</v>
      </c>
      <c r="X1079">
        <v>5</v>
      </c>
      <c r="Y1079">
        <v>5</v>
      </c>
      <c r="Z1079" t="s">
        <v>1701</v>
      </c>
      <c r="AA1079" t="s">
        <v>1702</v>
      </c>
      <c r="AB1079" t="s">
        <v>77</v>
      </c>
      <c r="AC1079" t="s">
        <v>78</v>
      </c>
      <c r="AD1079" t="s">
        <v>1446</v>
      </c>
      <c r="AG1079" t="s">
        <v>1703</v>
      </c>
      <c r="AH1079">
        <v>0</v>
      </c>
      <c r="AI1079">
        <v>229</v>
      </c>
      <c r="AJ1079">
        <v>59</v>
      </c>
      <c r="AK1079">
        <v>8</v>
      </c>
      <c r="AL1079">
        <v>0.8</v>
      </c>
    </row>
    <row r="1080" spans="1:38" x14ac:dyDescent="0.3">
      <c r="A1080" t="s">
        <v>1442</v>
      </c>
      <c r="B1080">
        <v>126672</v>
      </c>
      <c r="C1080">
        <v>6</v>
      </c>
      <c r="D1080" t="s">
        <v>1699</v>
      </c>
      <c r="E1080" t="s">
        <v>1700</v>
      </c>
      <c r="F1080">
        <v>10</v>
      </c>
      <c r="G1080">
        <v>17.22</v>
      </c>
      <c r="H1080">
        <v>56.95</v>
      </c>
      <c r="I1080">
        <v>13.34</v>
      </c>
      <c r="J1080">
        <v>44.1</v>
      </c>
      <c r="K1080">
        <v>2</v>
      </c>
      <c r="T1080">
        <v>1</v>
      </c>
      <c r="U1080">
        <v>1</v>
      </c>
      <c r="V1080" t="s">
        <v>83</v>
      </c>
      <c r="W1080">
        <v>56</v>
      </c>
      <c r="X1080">
        <v>5</v>
      </c>
      <c r="Y1080">
        <v>5</v>
      </c>
      <c r="Z1080" t="s">
        <v>1701</v>
      </c>
      <c r="AA1080" t="s">
        <v>1702</v>
      </c>
      <c r="AB1080" t="s">
        <v>77</v>
      </c>
      <c r="AC1080" t="s">
        <v>78</v>
      </c>
      <c r="AD1080" t="s">
        <v>1446</v>
      </c>
      <c r="AG1080" t="s">
        <v>1703</v>
      </c>
      <c r="AH1080">
        <v>0</v>
      </c>
      <c r="AI1080">
        <v>229</v>
      </c>
      <c r="AJ1080">
        <v>59</v>
      </c>
      <c r="AK1080">
        <v>8</v>
      </c>
      <c r="AL1080">
        <v>0.8</v>
      </c>
    </row>
    <row r="1081" spans="1:38" x14ac:dyDescent="0.3">
      <c r="A1081" t="s">
        <v>1442</v>
      </c>
      <c r="B1081">
        <v>126672</v>
      </c>
      <c r="C1081">
        <v>7</v>
      </c>
      <c r="D1081" t="s">
        <v>1699</v>
      </c>
      <c r="E1081" t="s">
        <v>1700</v>
      </c>
      <c r="F1081">
        <v>10</v>
      </c>
      <c r="G1081">
        <v>18.37</v>
      </c>
      <c r="H1081">
        <v>60.74</v>
      </c>
      <c r="I1081">
        <v>14.22</v>
      </c>
      <c r="J1081">
        <v>47.03</v>
      </c>
      <c r="K1081">
        <v>2</v>
      </c>
      <c r="T1081">
        <v>1</v>
      </c>
      <c r="U1081">
        <v>1</v>
      </c>
      <c r="V1081" t="s">
        <v>83</v>
      </c>
      <c r="W1081">
        <v>60</v>
      </c>
      <c r="X1081">
        <v>5</v>
      </c>
      <c r="Y1081">
        <v>5</v>
      </c>
      <c r="Z1081" t="s">
        <v>1701</v>
      </c>
      <c r="AA1081" t="s">
        <v>1702</v>
      </c>
      <c r="AB1081" t="s">
        <v>77</v>
      </c>
      <c r="AC1081" t="s">
        <v>78</v>
      </c>
      <c r="AD1081" t="s">
        <v>1446</v>
      </c>
      <c r="AG1081" t="s">
        <v>1703</v>
      </c>
      <c r="AH1081">
        <v>0</v>
      </c>
      <c r="AI1081">
        <v>229</v>
      </c>
      <c r="AJ1081">
        <v>59</v>
      </c>
      <c r="AK1081">
        <v>8</v>
      </c>
      <c r="AL1081">
        <v>0.8</v>
      </c>
    </row>
    <row r="1082" spans="1:38" x14ac:dyDescent="0.3">
      <c r="A1082" t="s">
        <v>1442</v>
      </c>
      <c r="B1082">
        <v>1881</v>
      </c>
      <c r="C1082">
        <v>1</v>
      </c>
      <c r="D1082" t="s">
        <v>1706</v>
      </c>
      <c r="E1082" t="s">
        <v>454</v>
      </c>
      <c r="F1082">
        <v>620</v>
      </c>
      <c r="G1082">
        <v>21.93</v>
      </c>
      <c r="H1082">
        <v>72.510000000000005</v>
      </c>
      <c r="I1082">
        <v>18.100000000000001</v>
      </c>
      <c r="J1082">
        <v>59.85</v>
      </c>
      <c r="K1082">
        <v>140</v>
      </c>
      <c r="T1082">
        <v>3</v>
      </c>
      <c r="U1082">
        <v>1</v>
      </c>
      <c r="V1082" t="s">
        <v>83</v>
      </c>
      <c r="W1082">
        <v>72</v>
      </c>
      <c r="X1082">
        <v>10</v>
      </c>
      <c r="Y1082">
        <v>5</v>
      </c>
      <c r="Z1082" t="s">
        <v>1707</v>
      </c>
      <c r="AA1082" t="s">
        <v>1708</v>
      </c>
      <c r="AB1082" t="s">
        <v>77</v>
      </c>
      <c r="AC1082" t="s">
        <v>78</v>
      </c>
      <c r="AD1082" t="s">
        <v>1446</v>
      </c>
      <c r="AG1082" t="s">
        <v>1709</v>
      </c>
      <c r="AH1082">
        <v>0</v>
      </c>
      <c r="AI1082">
        <v>120</v>
      </c>
      <c r="AJ1082">
        <v>20</v>
      </c>
      <c r="AK1082">
        <v>613</v>
      </c>
      <c r="AL1082">
        <v>0.99</v>
      </c>
    </row>
    <row r="1083" spans="1:38" x14ac:dyDescent="0.3">
      <c r="A1083" t="s">
        <v>1442</v>
      </c>
      <c r="B1083">
        <v>1881</v>
      </c>
      <c r="C1083">
        <v>2</v>
      </c>
      <c r="D1083" t="s">
        <v>1706</v>
      </c>
      <c r="E1083" t="s">
        <v>454</v>
      </c>
      <c r="F1083">
        <v>620</v>
      </c>
      <c r="G1083">
        <v>23.79</v>
      </c>
      <c r="H1083">
        <v>78.650000000000006</v>
      </c>
      <c r="I1083">
        <v>18.05</v>
      </c>
      <c r="J1083">
        <v>59.67</v>
      </c>
      <c r="K1083">
        <v>120</v>
      </c>
      <c r="T1083">
        <v>3</v>
      </c>
      <c r="U1083">
        <v>1</v>
      </c>
      <c r="V1083" t="s">
        <v>83</v>
      </c>
      <c r="W1083">
        <v>78</v>
      </c>
      <c r="X1083">
        <v>10</v>
      </c>
      <c r="Y1083">
        <v>5</v>
      </c>
      <c r="Z1083" t="s">
        <v>1707</v>
      </c>
      <c r="AA1083" t="s">
        <v>1708</v>
      </c>
      <c r="AB1083" t="s">
        <v>77</v>
      </c>
      <c r="AC1083" t="s">
        <v>78</v>
      </c>
      <c r="AD1083" t="s">
        <v>1446</v>
      </c>
      <c r="AG1083" t="s">
        <v>1709</v>
      </c>
      <c r="AH1083">
        <v>0</v>
      </c>
      <c r="AI1083">
        <v>120</v>
      </c>
      <c r="AJ1083">
        <v>20</v>
      </c>
      <c r="AK1083">
        <v>613</v>
      </c>
      <c r="AL1083">
        <v>0.99</v>
      </c>
    </row>
    <row r="1084" spans="1:38" x14ac:dyDescent="0.3">
      <c r="A1084" t="s">
        <v>1442</v>
      </c>
      <c r="B1084">
        <v>1881</v>
      </c>
      <c r="C1084">
        <v>3</v>
      </c>
      <c r="D1084" t="s">
        <v>1706</v>
      </c>
      <c r="E1084" t="s">
        <v>454</v>
      </c>
      <c r="F1084">
        <v>620</v>
      </c>
      <c r="G1084">
        <v>32.39</v>
      </c>
      <c r="H1084">
        <v>107.09</v>
      </c>
      <c r="I1084">
        <v>25.7</v>
      </c>
      <c r="J1084">
        <v>84.97</v>
      </c>
      <c r="K1084">
        <v>360</v>
      </c>
      <c r="T1084">
        <v>3</v>
      </c>
      <c r="U1084">
        <v>2</v>
      </c>
      <c r="V1084" t="s">
        <v>83</v>
      </c>
      <c r="W1084">
        <v>107</v>
      </c>
      <c r="X1084">
        <v>10</v>
      </c>
      <c r="Y1084">
        <v>5</v>
      </c>
      <c r="Z1084" t="s">
        <v>1707</v>
      </c>
      <c r="AA1084" t="s">
        <v>1708</v>
      </c>
      <c r="AB1084" t="s">
        <v>77</v>
      </c>
      <c r="AC1084" t="s">
        <v>78</v>
      </c>
      <c r="AD1084" t="s">
        <v>1446</v>
      </c>
      <c r="AG1084" t="s">
        <v>1709</v>
      </c>
      <c r="AH1084">
        <v>0</v>
      </c>
      <c r="AI1084">
        <v>120</v>
      </c>
      <c r="AJ1084">
        <v>20</v>
      </c>
      <c r="AK1084">
        <v>613</v>
      </c>
      <c r="AL1084">
        <v>0.99</v>
      </c>
    </row>
    <row r="1085" spans="1:38" x14ac:dyDescent="0.3">
      <c r="A1085" t="s">
        <v>1442</v>
      </c>
      <c r="B1085">
        <v>1882</v>
      </c>
      <c r="C1085">
        <v>1</v>
      </c>
      <c r="D1085" t="s">
        <v>1710</v>
      </c>
      <c r="E1085" t="s">
        <v>1654</v>
      </c>
      <c r="F1085">
        <v>730</v>
      </c>
      <c r="G1085">
        <v>22.36</v>
      </c>
      <c r="H1085">
        <v>73.94</v>
      </c>
      <c r="I1085">
        <v>18.14</v>
      </c>
      <c r="J1085">
        <v>59.97</v>
      </c>
      <c r="K1085">
        <v>190</v>
      </c>
      <c r="T1085">
        <v>3</v>
      </c>
      <c r="U1085">
        <v>1</v>
      </c>
      <c r="V1085" t="s">
        <v>83</v>
      </c>
      <c r="W1085" t="s">
        <v>977</v>
      </c>
      <c r="X1085">
        <v>10</v>
      </c>
      <c r="Y1085">
        <v>5</v>
      </c>
      <c r="Z1085" t="s">
        <v>1711</v>
      </c>
      <c r="AA1085" t="s">
        <v>1712</v>
      </c>
      <c r="AB1085" t="s">
        <v>77</v>
      </c>
      <c r="AC1085" t="s">
        <v>78</v>
      </c>
      <c r="AD1085" t="s">
        <v>1446</v>
      </c>
      <c r="AG1085" t="s">
        <v>1713</v>
      </c>
      <c r="AH1085">
        <v>0</v>
      </c>
      <c r="AI1085">
        <v>118</v>
      </c>
      <c r="AJ1085">
        <v>20</v>
      </c>
      <c r="AK1085">
        <v>731</v>
      </c>
      <c r="AL1085">
        <v>1</v>
      </c>
    </row>
    <row r="1086" spans="1:38" x14ac:dyDescent="0.3">
      <c r="A1086" t="s">
        <v>1442</v>
      </c>
      <c r="B1086">
        <v>1882</v>
      </c>
      <c r="C1086">
        <v>2</v>
      </c>
      <c r="D1086" t="s">
        <v>1710</v>
      </c>
      <c r="E1086" t="s">
        <v>1654</v>
      </c>
      <c r="F1086">
        <v>730</v>
      </c>
      <c r="G1086">
        <v>24.05</v>
      </c>
      <c r="H1086">
        <v>79.510000000000005</v>
      </c>
      <c r="I1086">
        <v>18.14</v>
      </c>
      <c r="J1086">
        <v>59.97</v>
      </c>
      <c r="K1086">
        <v>120</v>
      </c>
      <c r="T1086">
        <v>3</v>
      </c>
      <c r="U1086">
        <v>1</v>
      </c>
      <c r="V1086" t="s">
        <v>83</v>
      </c>
      <c r="W1086" t="s">
        <v>138</v>
      </c>
      <c r="X1086">
        <v>10</v>
      </c>
      <c r="Y1086">
        <v>5</v>
      </c>
      <c r="Z1086" t="s">
        <v>1711</v>
      </c>
      <c r="AA1086" t="s">
        <v>1712</v>
      </c>
      <c r="AB1086" t="s">
        <v>77</v>
      </c>
      <c r="AC1086" t="s">
        <v>78</v>
      </c>
      <c r="AD1086" t="s">
        <v>1446</v>
      </c>
      <c r="AG1086" t="s">
        <v>1713</v>
      </c>
      <c r="AH1086">
        <v>0</v>
      </c>
      <c r="AI1086">
        <v>118</v>
      </c>
      <c r="AJ1086">
        <v>20</v>
      </c>
      <c r="AK1086">
        <v>731</v>
      </c>
      <c r="AL1086">
        <v>1</v>
      </c>
    </row>
    <row r="1087" spans="1:38" x14ac:dyDescent="0.3">
      <c r="A1087" t="s">
        <v>1442</v>
      </c>
      <c r="B1087">
        <v>1882</v>
      </c>
      <c r="C1087">
        <v>3</v>
      </c>
      <c r="D1087" t="s">
        <v>1710</v>
      </c>
      <c r="E1087" t="s">
        <v>1654</v>
      </c>
      <c r="F1087">
        <v>730</v>
      </c>
      <c r="G1087">
        <v>32.32</v>
      </c>
      <c r="H1087">
        <v>106.86</v>
      </c>
      <c r="I1087">
        <v>25.66</v>
      </c>
      <c r="J1087">
        <v>84.84</v>
      </c>
      <c r="K1087">
        <v>420</v>
      </c>
      <c r="T1087">
        <v>3</v>
      </c>
      <c r="U1087">
        <v>2</v>
      </c>
      <c r="V1087" t="s">
        <v>83</v>
      </c>
      <c r="W1087">
        <v>106</v>
      </c>
      <c r="X1087">
        <v>10</v>
      </c>
      <c r="Y1087">
        <v>5</v>
      </c>
      <c r="Z1087" t="s">
        <v>1711</v>
      </c>
      <c r="AA1087" t="s">
        <v>1712</v>
      </c>
      <c r="AB1087" t="s">
        <v>77</v>
      </c>
      <c r="AC1087" t="s">
        <v>78</v>
      </c>
      <c r="AD1087" t="s">
        <v>1446</v>
      </c>
      <c r="AG1087" t="s">
        <v>1713</v>
      </c>
      <c r="AH1087">
        <v>0</v>
      </c>
      <c r="AI1087">
        <v>118</v>
      </c>
      <c r="AJ1087">
        <v>20</v>
      </c>
      <c r="AK1087">
        <v>731</v>
      </c>
      <c r="AL1087">
        <v>1</v>
      </c>
    </row>
    <row r="1088" spans="1:38" x14ac:dyDescent="0.3">
      <c r="A1088" t="s">
        <v>1442</v>
      </c>
      <c r="B1088">
        <v>1883</v>
      </c>
      <c r="C1088">
        <v>1</v>
      </c>
      <c r="D1088" t="s">
        <v>1714</v>
      </c>
      <c r="E1088" t="s">
        <v>928</v>
      </c>
      <c r="F1088">
        <v>492</v>
      </c>
      <c r="G1088">
        <v>24.02</v>
      </c>
      <c r="H1088">
        <v>79.41</v>
      </c>
      <c r="I1088">
        <v>18.12</v>
      </c>
      <c r="J1088">
        <v>59.91</v>
      </c>
      <c r="K1088">
        <v>292</v>
      </c>
      <c r="T1088">
        <v>3</v>
      </c>
      <c r="U1088">
        <v>1</v>
      </c>
      <c r="V1088" t="s">
        <v>83</v>
      </c>
      <c r="W1088">
        <v>79</v>
      </c>
      <c r="X1088">
        <v>10</v>
      </c>
      <c r="Y1088">
        <v>8</v>
      </c>
      <c r="Z1088" t="s">
        <v>1715</v>
      </c>
      <c r="AA1088" t="s">
        <v>1716</v>
      </c>
      <c r="AB1088" t="s">
        <v>77</v>
      </c>
      <c r="AC1088" t="s">
        <v>78</v>
      </c>
      <c r="AD1088" t="s">
        <v>1446</v>
      </c>
      <c r="AG1088" t="s">
        <v>1717</v>
      </c>
      <c r="AH1088">
        <v>0</v>
      </c>
      <c r="AI1088">
        <v>139</v>
      </c>
      <c r="AJ1088">
        <v>19</v>
      </c>
      <c r="AK1088">
        <v>465</v>
      </c>
      <c r="AL1088">
        <v>0.95</v>
      </c>
    </row>
    <row r="1089" spans="1:38" x14ac:dyDescent="0.3">
      <c r="A1089" t="s">
        <v>1442</v>
      </c>
      <c r="B1089">
        <v>1883</v>
      </c>
      <c r="C1089">
        <v>2</v>
      </c>
      <c r="D1089" t="s">
        <v>1714</v>
      </c>
      <c r="E1089" t="s">
        <v>928</v>
      </c>
      <c r="F1089">
        <v>492</v>
      </c>
      <c r="G1089">
        <v>32.47</v>
      </c>
      <c r="H1089">
        <v>107.35</v>
      </c>
      <c r="I1089">
        <v>25.67</v>
      </c>
      <c r="J1089">
        <v>84.87</v>
      </c>
      <c r="K1089">
        <v>200</v>
      </c>
      <c r="T1089">
        <v>3</v>
      </c>
      <c r="U1089">
        <v>2</v>
      </c>
      <c r="V1089" t="s">
        <v>83</v>
      </c>
      <c r="W1089">
        <v>107</v>
      </c>
      <c r="X1089">
        <v>10</v>
      </c>
      <c r="Y1089">
        <v>8</v>
      </c>
      <c r="Z1089" t="s">
        <v>1715</v>
      </c>
      <c r="AA1089" t="s">
        <v>1716</v>
      </c>
      <c r="AB1089" t="s">
        <v>77</v>
      </c>
      <c r="AC1089" t="s">
        <v>78</v>
      </c>
      <c r="AD1089" t="s">
        <v>1446</v>
      </c>
      <c r="AG1089" t="s">
        <v>1717</v>
      </c>
      <c r="AH1089">
        <v>0</v>
      </c>
      <c r="AI1089">
        <v>139</v>
      </c>
      <c r="AJ1089">
        <v>19</v>
      </c>
      <c r="AK1089">
        <v>465</v>
      </c>
      <c r="AL1089">
        <v>0.95</v>
      </c>
    </row>
    <row r="1090" spans="1:38" x14ac:dyDescent="0.3">
      <c r="A1090" t="s">
        <v>1442</v>
      </c>
      <c r="B1090">
        <v>9415</v>
      </c>
      <c r="C1090">
        <v>1</v>
      </c>
      <c r="D1090" t="s">
        <v>1718</v>
      </c>
      <c r="E1090" t="s">
        <v>1719</v>
      </c>
      <c r="F1090">
        <v>410</v>
      </c>
      <c r="G1090">
        <v>22.71</v>
      </c>
      <c r="H1090">
        <v>75.09</v>
      </c>
      <c r="I1090">
        <v>18.12</v>
      </c>
      <c r="J1090">
        <v>59.93</v>
      </c>
      <c r="K1090">
        <v>170</v>
      </c>
      <c r="T1090">
        <v>3</v>
      </c>
      <c r="U1090">
        <v>2</v>
      </c>
      <c r="V1090" t="s">
        <v>83</v>
      </c>
      <c r="W1090">
        <v>75</v>
      </c>
      <c r="X1090">
        <v>10</v>
      </c>
      <c r="Y1090">
        <v>5</v>
      </c>
      <c r="Z1090" t="s">
        <v>1720</v>
      </c>
      <c r="AA1090" t="s">
        <v>1721</v>
      </c>
      <c r="AB1090" t="s">
        <v>77</v>
      </c>
      <c r="AC1090" t="s">
        <v>78</v>
      </c>
      <c r="AD1090" t="s">
        <v>1446</v>
      </c>
      <c r="AG1090" t="s">
        <v>1722</v>
      </c>
      <c r="AH1090">
        <v>0</v>
      </c>
      <c r="AI1090">
        <v>119</v>
      </c>
      <c r="AJ1090">
        <v>19</v>
      </c>
      <c r="AK1090">
        <v>321</v>
      </c>
      <c r="AL1090">
        <v>0.78</v>
      </c>
    </row>
    <row r="1091" spans="1:38" x14ac:dyDescent="0.3">
      <c r="A1091" t="s">
        <v>1442</v>
      </c>
      <c r="B1091">
        <v>9415</v>
      </c>
      <c r="C1091">
        <v>2</v>
      </c>
      <c r="D1091" t="s">
        <v>1718</v>
      </c>
      <c r="E1091" t="s">
        <v>1719</v>
      </c>
      <c r="F1091">
        <v>410</v>
      </c>
      <c r="G1091">
        <v>23.77</v>
      </c>
      <c r="H1091">
        <v>78.59</v>
      </c>
      <c r="I1091">
        <v>18.12</v>
      </c>
      <c r="J1091">
        <v>59.93</v>
      </c>
      <c r="K1091">
        <v>240</v>
      </c>
      <c r="T1091">
        <v>3</v>
      </c>
      <c r="U1091">
        <v>2</v>
      </c>
      <c r="V1091" t="s">
        <v>83</v>
      </c>
      <c r="W1091">
        <v>78</v>
      </c>
      <c r="X1091">
        <v>10</v>
      </c>
      <c r="Y1091">
        <v>5</v>
      </c>
      <c r="Z1091" t="s">
        <v>1720</v>
      </c>
      <c r="AA1091" t="s">
        <v>1721</v>
      </c>
      <c r="AB1091" t="s">
        <v>77</v>
      </c>
      <c r="AC1091" t="s">
        <v>78</v>
      </c>
      <c r="AD1091" t="s">
        <v>1446</v>
      </c>
      <c r="AG1091" t="s">
        <v>1722</v>
      </c>
      <c r="AH1091">
        <v>0</v>
      </c>
      <c r="AI1091">
        <v>119</v>
      </c>
      <c r="AJ1091">
        <v>19</v>
      </c>
      <c r="AK1091">
        <v>321</v>
      </c>
      <c r="AL1091">
        <v>0.78</v>
      </c>
    </row>
    <row r="1092" spans="1:38" x14ac:dyDescent="0.3">
      <c r="A1092" t="s">
        <v>1442</v>
      </c>
      <c r="B1092">
        <v>2497</v>
      </c>
      <c r="C1092">
        <v>1</v>
      </c>
      <c r="D1092" t="s">
        <v>140</v>
      </c>
      <c r="E1092" t="s">
        <v>110</v>
      </c>
      <c r="F1092">
        <v>358</v>
      </c>
      <c r="G1092">
        <v>31.82</v>
      </c>
      <c r="H1092">
        <v>105.21</v>
      </c>
      <c r="I1092">
        <v>25.63</v>
      </c>
      <c r="J1092">
        <v>84.75</v>
      </c>
      <c r="K1092">
        <v>258</v>
      </c>
      <c r="T1092">
        <v>3</v>
      </c>
      <c r="U1092">
        <v>2</v>
      </c>
      <c r="V1092" t="s">
        <v>83</v>
      </c>
      <c r="W1092">
        <v>105</v>
      </c>
      <c r="X1092">
        <v>10</v>
      </c>
      <c r="Y1092">
        <v>8</v>
      </c>
      <c r="Z1092" t="s">
        <v>1723</v>
      </c>
      <c r="AA1092" t="s">
        <v>1724</v>
      </c>
      <c r="AB1092" t="s">
        <v>77</v>
      </c>
      <c r="AC1092" t="s">
        <v>78</v>
      </c>
      <c r="AD1092" t="s">
        <v>1446</v>
      </c>
      <c r="AG1092" t="s">
        <v>1725</v>
      </c>
      <c r="AH1092">
        <v>0</v>
      </c>
      <c r="AI1092">
        <v>144</v>
      </c>
      <c r="AJ1092">
        <v>20</v>
      </c>
      <c r="AK1092">
        <v>423</v>
      </c>
      <c r="AL1092">
        <v>1.18</v>
      </c>
    </row>
    <row r="1093" spans="1:38" x14ac:dyDescent="0.3">
      <c r="A1093" t="s">
        <v>1442</v>
      </c>
      <c r="B1093">
        <v>2497</v>
      </c>
      <c r="C1093">
        <v>2</v>
      </c>
      <c r="D1093" t="s">
        <v>140</v>
      </c>
      <c r="E1093" t="s">
        <v>110</v>
      </c>
      <c r="F1093">
        <v>358</v>
      </c>
      <c r="G1093">
        <v>36.479999999999997</v>
      </c>
      <c r="H1093">
        <v>120.6</v>
      </c>
      <c r="I1093">
        <v>30.09</v>
      </c>
      <c r="J1093">
        <v>99.48</v>
      </c>
      <c r="K1093">
        <v>40</v>
      </c>
      <c r="T1093">
        <v>4</v>
      </c>
      <c r="U1093">
        <v>2</v>
      </c>
      <c r="V1093" t="s">
        <v>83</v>
      </c>
      <c r="W1093">
        <v>120</v>
      </c>
      <c r="X1093">
        <v>10</v>
      </c>
      <c r="Y1093">
        <v>8</v>
      </c>
      <c r="Z1093" t="s">
        <v>1723</v>
      </c>
      <c r="AA1093" t="s">
        <v>1724</v>
      </c>
      <c r="AB1093" t="s">
        <v>77</v>
      </c>
      <c r="AC1093" t="s">
        <v>78</v>
      </c>
      <c r="AD1093" t="s">
        <v>1446</v>
      </c>
      <c r="AG1093" t="s">
        <v>1725</v>
      </c>
      <c r="AH1093">
        <v>0</v>
      </c>
      <c r="AI1093">
        <v>144</v>
      </c>
      <c r="AJ1093">
        <v>20</v>
      </c>
      <c r="AK1093">
        <v>423</v>
      </c>
      <c r="AL1093">
        <v>1.18</v>
      </c>
    </row>
    <row r="1094" spans="1:38" x14ac:dyDescent="0.3">
      <c r="A1094" t="s">
        <v>1442</v>
      </c>
      <c r="B1094">
        <v>2497</v>
      </c>
      <c r="C1094">
        <v>3</v>
      </c>
      <c r="D1094" t="s">
        <v>140</v>
      </c>
      <c r="E1094" t="s">
        <v>110</v>
      </c>
      <c r="F1094">
        <v>358</v>
      </c>
      <c r="G1094">
        <v>37.450000000000003</v>
      </c>
      <c r="H1094">
        <v>123.83</v>
      </c>
      <c r="I1094">
        <v>27.15</v>
      </c>
      <c r="J1094">
        <v>89.77</v>
      </c>
      <c r="K1094">
        <v>20</v>
      </c>
      <c r="T1094">
        <v>3</v>
      </c>
      <c r="U1094">
        <v>2</v>
      </c>
      <c r="V1094" t="s">
        <v>83</v>
      </c>
      <c r="W1094">
        <v>123</v>
      </c>
      <c r="X1094">
        <v>10</v>
      </c>
      <c r="Y1094">
        <v>8</v>
      </c>
      <c r="Z1094" t="s">
        <v>1723</v>
      </c>
      <c r="AA1094" t="s">
        <v>1724</v>
      </c>
      <c r="AB1094" t="s">
        <v>77</v>
      </c>
      <c r="AC1094" t="s">
        <v>78</v>
      </c>
      <c r="AD1094" t="s">
        <v>1446</v>
      </c>
      <c r="AG1094" t="s">
        <v>1725</v>
      </c>
      <c r="AH1094">
        <v>0</v>
      </c>
      <c r="AI1094">
        <v>144</v>
      </c>
      <c r="AJ1094">
        <v>20</v>
      </c>
      <c r="AK1094">
        <v>423</v>
      </c>
      <c r="AL1094">
        <v>1.18</v>
      </c>
    </row>
    <row r="1095" spans="1:38" x14ac:dyDescent="0.3">
      <c r="A1095" t="s">
        <v>1442</v>
      </c>
      <c r="B1095">
        <v>2497</v>
      </c>
      <c r="C1095">
        <v>4</v>
      </c>
      <c r="D1095" t="s">
        <v>140</v>
      </c>
      <c r="E1095" t="s">
        <v>110</v>
      </c>
      <c r="F1095">
        <v>358</v>
      </c>
      <c r="G1095">
        <v>42.3</v>
      </c>
      <c r="H1095">
        <v>139.84</v>
      </c>
      <c r="I1095">
        <v>35.49</v>
      </c>
      <c r="J1095">
        <v>117.34</v>
      </c>
      <c r="K1095">
        <v>40</v>
      </c>
      <c r="T1095">
        <v>4</v>
      </c>
      <c r="U1095">
        <v>2</v>
      </c>
      <c r="V1095" t="s">
        <v>83</v>
      </c>
      <c r="W1095">
        <v>139</v>
      </c>
      <c r="X1095">
        <v>10</v>
      </c>
      <c r="Y1095">
        <v>8</v>
      </c>
      <c r="Z1095" t="s">
        <v>1723</v>
      </c>
      <c r="AA1095" t="s">
        <v>1724</v>
      </c>
      <c r="AB1095" t="s">
        <v>77</v>
      </c>
      <c r="AC1095" t="s">
        <v>78</v>
      </c>
      <c r="AD1095" t="s">
        <v>1446</v>
      </c>
      <c r="AG1095" t="s">
        <v>1725</v>
      </c>
      <c r="AH1095">
        <v>0</v>
      </c>
      <c r="AI1095">
        <v>144</v>
      </c>
      <c r="AJ1095">
        <v>20</v>
      </c>
      <c r="AK1095">
        <v>423</v>
      </c>
      <c r="AL1095">
        <v>1.18</v>
      </c>
    </row>
    <row r="1096" spans="1:38" x14ac:dyDescent="0.3">
      <c r="A1096" t="s">
        <v>1442</v>
      </c>
      <c r="B1096">
        <v>1896</v>
      </c>
      <c r="C1096">
        <v>1</v>
      </c>
      <c r="D1096" t="s">
        <v>1726</v>
      </c>
      <c r="E1096" t="s">
        <v>1492</v>
      </c>
      <c r="F1096">
        <v>330</v>
      </c>
      <c r="G1096">
        <v>22.11</v>
      </c>
      <c r="H1096">
        <v>73.099999999999994</v>
      </c>
      <c r="I1096">
        <v>18.14</v>
      </c>
      <c r="J1096">
        <v>59.98</v>
      </c>
      <c r="K1096">
        <v>150</v>
      </c>
      <c r="T1096">
        <v>3</v>
      </c>
      <c r="U1096">
        <v>1</v>
      </c>
      <c r="V1096" t="s">
        <v>83</v>
      </c>
      <c r="W1096">
        <v>73</v>
      </c>
      <c r="X1096">
        <v>10</v>
      </c>
      <c r="Y1096">
        <v>5</v>
      </c>
      <c r="Z1096" t="s">
        <v>1727</v>
      </c>
      <c r="AA1096" t="s">
        <v>1728</v>
      </c>
      <c r="AB1096" t="s">
        <v>77</v>
      </c>
      <c r="AC1096" t="s">
        <v>78</v>
      </c>
      <c r="AD1096" t="s">
        <v>1446</v>
      </c>
      <c r="AG1096" t="s">
        <v>1729</v>
      </c>
      <c r="AH1096">
        <v>0</v>
      </c>
      <c r="AI1096">
        <v>130</v>
      </c>
      <c r="AJ1096">
        <v>21</v>
      </c>
      <c r="AK1096">
        <v>224</v>
      </c>
      <c r="AL1096">
        <v>0.68</v>
      </c>
    </row>
    <row r="1097" spans="1:38" x14ac:dyDescent="0.3">
      <c r="A1097" t="s">
        <v>1442</v>
      </c>
      <c r="B1097">
        <v>1896</v>
      </c>
      <c r="C1097">
        <v>2</v>
      </c>
      <c r="D1097" t="s">
        <v>1726</v>
      </c>
      <c r="E1097" t="s">
        <v>1492</v>
      </c>
      <c r="F1097">
        <v>330</v>
      </c>
      <c r="G1097">
        <v>23.68</v>
      </c>
      <c r="H1097">
        <v>78.290000000000006</v>
      </c>
      <c r="I1097">
        <v>18.11</v>
      </c>
      <c r="J1097">
        <v>59.9</v>
      </c>
      <c r="K1097">
        <v>180</v>
      </c>
      <c r="T1097">
        <v>3</v>
      </c>
      <c r="U1097">
        <v>1</v>
      </c>
      <c r="V1097" t="s">
        <v>83</v>
      </c>
      <c r="W1097">
        <v>78</v>
      </c>
      <c r="X1097">
        <v>10</v>
      </c>
      <c r="Y1097">
        <v>5</v>
      </c>
      <c r="Z1097" t="s">
        <v>1727</v>
      </c>
      <c r="AA1097" t="s">
        <v>1728</v>
      </c>
      <c r="AB1097" t="s">
        <v>77</v>
      </c>
      <c r="AC1097" t="s">
        <v>78</v>
      </c>
      <c r="AD1097" t="s">
        <v>1446</v>
      </c>
      <c r="AG1097" t="s">
        <v>1729</v>
      </c>
      <c r="AH1097">
        <v>0</v>
      </c>
      <c r="AI1097">
        <v>130</v>
      </c>
      <c r="AJ1097">
        <v>21</v>
      </c>
      <c r="AK1097">
        <v>224</v>
      </c>
      <c r="AL1097">
        <v>0.68</v>
      </c>
    </row>
    <row r="1098" spans="1:38" x14ac:dyDescent="0.3">
      <c r="A1098" t="s">
        <v>1442</v>
      </c>
      <c r="B1098">
        <v>8964</v>
      </c>
      <c r="C1098">
        <v>1</v>
      </c>
      <c r="D1098" t="s">
        <v>1730</v>
      </c>
      <c r="E1098" t="s">
        <v>1731</v>
      </c>
      <c r="F1098">
        <v>340</v>
      </c>
      <c r="G1098">
        <v>29.11</v>
      </c>
      <c r="H1098">
        <v>96.24</v>
      </c>
      <c r="I1098">
        <v>25.68</v>
      </c>
      <c r="J1098">
        <v>84.92</v>
      </c>
      <c r="K1098">
        <v>190</v>
      </c>
      <c r="T1098">
        <v>3</v>
      </c>
      <c r="U1098">
        <v>2</v>
      </c>
      <c r="V1098" t="s">
        <v>83</v>
      </c>
      <c r="W1098" t="s">
        <v>1732</v>
      </c>
      <c r="X1098">
        <v>10</v>
      </c>
      <c r="Y1098">
        <v>5</v>
      </c>
      <c r="Z1098" t="s">
        <v>1733</v>
      </c>
      <c r="AA1098" t="s">
        <v>1734</v>
      </c>
      <c r="AB1098" t="s">
        <v>77</v>
      </c>
      <c r="AC1098" t="s">
        <v>78</v>
      </c>
      <c r="AD1098" t="s">
        <v>1446</v>
      </c>
      <c r="AG1098" t="s">
        <v>1735</v>
      </c>
      <c r="AH1098">
        <v>0</v>
      </c>
      <c r="AI1098">
        <v>109</v>
      </c>
      <c r="AJ1098">
        <v>22</v>
      </c>
      <c r="AK1098">
        <v>566</v>
      </c>
      <c r="AL1098">
        <v>1.66</v>
      </c>
    </row>
    <row r="1099" spans="1:38" x14ac:dyDescent="0.3">
      <c r="A1099" t="s">
        <v>1442</v>
      </c>
      <c r="B1099">
        <v>8964</v>
      </c>
      <c r="C1099">
        <v>2</v>
      </c>
      <c r="D1099" t="s">
        <v>1730</v>
      </c>
      <c r="E1099" t="s">
        <v>1731</v>
      </c>
      <c r="F1099">
        <v>340</v>
      </c>
      <c r="G1099">
        <v>29.13</v>
      </c>
      <c r="H1099">
        <v>96.31</v>
      </c>
      <c r="I1099">
        <v>25.7</v>
      </c>
      <c r="J1099">
        <v>84.98</v>
      </c>
      <c r="K1099">
        <v>140</v>
      </c>
      <c r="T1099">
        <v>3</v>
      </c>
      <c r="U1099">
        <v>2</v>
      </c>
      <c r="V1099" t="s">
        <v>83</v>
      </c>
      <c r="W1099" t="s">
        <v>1736</v>
      </c>
      <c r="X1099">
        <v>10</v>
      </c>
      <c r="Y1099">
        <v>5</v>
      </c>
      <c r="Z1099" t="s">
        <v>1733</v>
      </c>
      <c r="AA1099" t="s">
        <v>1734</v>
      </c>
      <c r="AB1099" t="s">
        <v>77</v>
      </c>
      <c r="AC1099" t="s">
        <v>78</v>
      </c>
      <c r="AD1099" t="s">
        <v>1446</v>
      </c>
      <c r="AG1099" t="s">
        <v>1735</v>
      </c>
      <c r="AH1099">
        <v>0</v>
      </c>
      <c r="AI1099">
        <v>109</v>
      </c>
      <c r="AJ1099">
        <v>22</v>
      </c>
      <c r="AK1099">
        <v>566</v>
      </c>
      <c r="AL1099">
        <v>1.66</v>
      </c>
    </row>
    <row r="1100" spans="1:38" x14ac:dyDescent="0.3">
      <c r="A1100" t="s">
        <v>1442</v>
      </c>
      <c r="B1100">
        <v>8964</v>
      </c>
      <c r="C1100">
        <v>3</v>
      </c>
      <c r="D1100" t="s">
        <v>1730</v>
      </c>
      <c r="E1100" t="s">
        <v>1731</v>
      </c>
      <c r="F1100">
        <v>340</v>
      </c>
      <c r="G1100">
        <v>30.15</v>
      </c>
      <c r="H1100">
        <v>99.68</v>
      </c>
      <c r="I1100">
        <v>26.6</v>
      </c>
      <c r="J1100">
        <v>87.94</v>
      </c>
      <c r="K1100">
        <v>10</v>
      </c>
      <c r="T1100">
        <v>3</v>
      </c>
      <c r="U1100">
        <v>2</v>
      </c>
      <c r="V1100" t="s">
        <v>83</v>
      </c>
      <c r="W1100">
        <v>99</v>
      </c>
      <c r="X1100">
        <v>10</v>
      </c>
      <c r="Y1100">
        <v>5</v>
      </c>
      <c r="Z1100" t="s">
        <v>1733</v>
      </c>
      <c r="AA1100" t="s">
        <v>1734</v>
      </c>
      <c r="AB1100" t="s">
        <v>77</v>
      </c>
      <c r="AC1100" t="s">
        <v>78</v>
      </c>
      <c r="AD1100" t="s">
        <v>1446</v>
      </c>
      <c r="AG1100" t="s">
        <v>1735</v>
      </c>
      <c r="AH1100">
        <v>0</v>
      </c>
      <c r="AI1100">
        <v>109</v>
      </c>
      <c r="AJ1100">
        <v>22</v>
      </c>
      <c r="AK1100">
        <v>566</v>
      </c>
      <c r="AL1100">
        <v>1.66</v>
      </c>
    </row>
    <row r="1101" spans="1:38" x14ac:dyDescent="0.3">
      <c r="A1101" t="s">
        <v>1737</v>
      </c>
      <c r="B1101">
        <v>2776</v>
      </c>
      <c r="C1101">
        <v>1</v>
      </c>
      <c r="D1101" t="s">
        <v>811</v>
      </c>
      <c r="E1101" t="s">
        <v>1738</v>
      </c>
      <c r="F1101">
        <v>122</v>
      </c>
      <c r="G1101">
        <v>16.77</v>
      </c>
      <c r="H1101">
        <v>55.44</v>
      </c>
      <c r="I1101">
        <v>15.02</v>
      </c>
      <c r="J1101">
        <v>49.68</v>
      </c>
      <c r="K1101">
        <v>42</v>
      </c>
      <c r="T1101">
        <v>3</v>
      </c>
      <c r="U1101">
        <v>1</v>
      </c>
      <c r="V1101" t="s">
        <v>74</v>
      </c>
      <c r="W1101">
        <v>55</v>
      </c>
      <c r="X1101">
        <v>5</v>
      </c>
      <c r="Y1101">
        <v>5</v>
      </c>
      <c r="Z1101" t="s">
        <v>1739</v>
      </c>
      <c r="AA1101" t="s">
        <v>1740</v>
      </c>
      <c r="AB1101" t="s">
        <v>77</v>
      </c>
      <c r="AC1101" t="s">
        <v>78</v>
      </c>
      <c r="AD1101" t="s">
        <v>1741</v>
      </c>
      <c r="AG1101" t="s">
        <v>1742</v>
      </c>
      <c r="AH1101">
        <v>0</v>
      </c>
      <c r="AI1101">
        <v>130</v>
      </c>
      <c r="AJ1101">
        <v>32</v>
      </c>
      <c r="AK1101">
        <v>0</v>
      </c>
      <c r="AL1101">
        <v>0</v>
      </c>
    </row>
    <row r="1102" spans="1:38" x14ac:dyDescent="0.3">
      <c r="A1102" t="s">
        <v>1737</v>
      </c>
      <c r="B1102">
        <v>2776</v>
      </c>
      <c r="C1102">
        <v>2</v>
      </c>
      <c r="D1102" t="s">
        <v>811</v>
      </c>
      <c r="E1102" t="s">
        <v>1738</v>
      </c>
      <c r="F1102">
        <v>122</v>
      </c>
      <c r="G1102">
        <v>20.12</v>
      </c>
      <c r="H1102">
        <v>66.52</v>
      </c>
      <c r="I1102">
        <v>15.02</v>
      </c>
      <c r="J1102">
        <v>49.68</v>
      </c>
      <c r="K1102">
        <v>80</v>
      </c>
      <c r="T1102">
        <v>3</v>
      </c>
      <c r="U1102">
        <v>1</v>
      </c>
      <c r="V1102" t="s">
        <v>74</v>
      </c>
      <c r="W1102">
        <v>66</v>
      </c>
      <c r="X1102">
        <v>5</v>
      </c>
      <c r="Y1102">
        <v>5</v>
      </c>
      <c r="Z1102" t="s">
        <v>1739</v>
      </c>
      <c r="AA1102" t="s">
        <v>1740</v>
      </c>
      <c r="AB1102" t="s">
        <v>77</v>
      </c>
      <c r="AC1102" t="s">
        <v>78</v>
      </c>
      <c r="AD1102" t="s">
        <v>1741</v>
      </c>
      <c r="AG1102" t="s">
        <v>1742</v>
      </c>
      <c r="AH1102">
        <v>0</v>
      </c>
      <c r="AI1102">
        <v>130</v>
      </c>
      <c r="AJ1102">
        <v>32</v>
      </c>
      <c r="AK1102">
        <v>0</v>
      </c>
      <c r="AL1102">
        <v>0</v>
      </c>
    </row>
    <row r="1103" spans="1:38" x14ac:dyDescent="0.3">
      <c r="A1103" t="s">
        <v>1737</v>
      </c>
      <c r="B1103">
        <v>109558</v>
      </c>
      <c r="C1103">
        <v>1</v>
      </c>
      <c r="D1103" t="s">
        <v>1743</v>
      </c>
      <c r="E1103" t="s">
        <v>103</v>
      </c>
      <c r="F1103">
        <v>766</v>
      </c>
      <c r="G1103">
        <v>28.76</v>
      </c>
      <c r="H1103">
        <v>95.09</v>
      </c>
      <c r="I1103">
        <v>21.06</v>
      </c>
      <c r="J1103">
        <v>69.63</v>
      </c>
      <c r="K1103">
        <v>309</v>
      </c>
      <c r="T1103">
        <v>3</v>
      </c>
      <c r="U1103">
        <v>2</v>
      </c>
      <c r="V1103" t="s">
        <v>83</v>
      </c>
      <c r="W1103" t="s">
        <v>1744</v>
      </c>
      <c r="X1103">
        <v>25</v>
      </c>
      <c r="Y1103">
        <v>22</v>
      </c>
      <c r="Z1103" t="s">
        <v>1745</v>
      </c>
      <c r="AA1103" t="s">
        <v>1746</v>
      </c>
      <c r="AB1103" t="s">
        <v>77</v>
      </c>
      <c r="AC1103" t="s">
        <v>78</v>
      </c>
      <c r="AD1103" t="s">
        <v>1741</v>
      </c>
      <c r="AG1103" t="s">
        <v>1747</v>
      </c>
      <c r="AH1103">
        <v>0</v>
      </c>
      <c r="AI1103">
        <v>184</v>
      </c>
      <c r="AJ1103">
        <v>13</v>
      </c>
      <c r="AK1103">
        <v>904</v>
      </c>
      <c r="AL1103">
        <v>1.18</v>
      </c>
    </row>
    <row r="1104" spans="1:38" x14ac:dyDescent="0.3">
      <c r="A1104" t="s">
        <v>1737</v>
      </c>
      <c r="B1104">
        <v>109558</v>
      </c>
      <c r="C1104">
        <v>2</v>
      </c>
      <c r="D1104" t="s">
        <v>1743</v>
      </c>
      <c r="E1104" t="s">
        <v>103</v>
      </c>
      <c r="F1104">
        <v>766</v>
      </c>
      <c r="G1104">
        <v>28.85</v>
      </c>
      <c r="H1104">
        <v>95.39</v>
      </c>
      <c r="I1104">
        <v>21.06</v>
      </c>
      <c r="J1104">
        <v>69.62</v>
      </c>
      <c r="K1104">
        <v>71</v>
      </c>
      <c r="T1104">
        <v>3</v>
      </c>
      <c r="U1104">
        <v>2</v>
      </c>
      <c r="V1104" t="s">
        <v>83</v>
      </c>
      <c r="W1104" t="s">
        <v>1266</v>
      </c>
      <c r="X1104">
        <v>25</v>
      </c>
      <c r="Y1104">
        <v>22</v>
      </c>
      <c r="Z1104" t="s">
        <v>1745</v>
      </c>
      <c r="AA1104" t="s">
        <v>1746</v>
      </c>
      <c r="AB1104" t="s">
        <v>77</v>
      </c>
      <c r="AC1104" t="s">
        <v>78</v>
      </c>
      <c r="AD1104" t="s">
        <v>1741</v>
      </c>
      <c r="AG1104" t="s">
        <v>1747</v>
      </c>
      <c r="AH1104">
        <v>0</v>
      </c>
      <c r="AI1104">
        <v>184</v>
      </c>
      <c r="AJ1104">
        <v>13</v>
      </c>
      <c r="AK1104">
        <v>904</v>
      </c>
      <c r="AL1104">
        <v>1.18</v>
      </c>
    </row>
    <row r="1105" spans="1:38" x14ac:dyDescent="0.3">
      <c r="A1105" t="s">
        <v>1737</v>
      </c>
      <c r="B1105">
        <v>109558</v>
      </c>
      <c r="C1105">
        <v>3</v>
      </c>
      <c r="D1105" t="s">
        <v>1743</v>
      </c>
      <c r="E1105" t="s">
        <v>103</v>
      </c>
      <c r="F1105">
        <v>766</v>
      </c>
      <c r="G1105">
        <v>33.54</v>
      </c>
      <c r="H1105">
        <v>110.9</v>
      </c>
      <c r="I1105">
        <v>25.61</v>
      </c>
      <c r="J1105">
        <v>84.67</v>
      </c>
      <c r="K1105">
        <v>312</v>
      </c>
      <c r="T1105">
        <v>3</v>
      </c>
      <c r="U1105">
        <v>2</v>
      </c>
      <c r="V1105" t="s">
        <v>83</v>
      </c>
      <c r="W1105" t="s">
        <v>231</v>
      </c>
      <c r="X1105">
        <v>25</v>
      </c>
      <c r="Y1105">
        <v>22</v>
      </c>
      <c r="Z1105" t="s">
        <v>1745</v>
      </c>
      <c r="AA1105" t="s">
        <v>1746</v>
      </c>
      <c r="AB1105" t="s">
        <v>77</v>
      </c>
      <c r="AC1105" t="s">
        <v>78</v>
      </c>
      <c r="AD1105" t="s">
        <v>1741</v>
      </c>
      <c r="AG1105" t="s">
        <v>1747</v>
      </c>
      <c r="AH1105">
        <v>0</v>
      </c>
      <c r="AI1105">
        <v>184</v>
      </c>
      <c r="AJ1105">
        <v>13</v>
      </c>
      <c r="AK1105">
        <v>904</v>
      </c>
      <c r="AL1105">
        <v>1.18</v>
      </c>
    </row>
    <row r="1106" spans="1:38" x14ac:dyDescent="0.3">
      <c r="A1106" t="s">
        <v>1737</v>
      </c>
      <c r="B1106">
        <v>109558</v>
      </c>
      <c r="C1106">
        <v>4</v>
      </c>
      <c r="D1106" t="s">
        <v>1743</v>
      </c>
      <c r="E1106" t="s">
        <v>103</v>
      </c>
      <c r="F1106">
        <v>766</v>
      </c>
      <c r="G1106">
        <v>33.69</v>
      </c>
      <c r="H1106">
        <v>111.38</v>
      </c>
      <c r="I1106">
        <v>25.61</v>
      </c>
      <c r="J1106">
        <v>84.67</v>
      </c>
      <c r="K1106">
        <v>74</v>
      </c>
      <c r="T1106">
        <v>3</v>
      </c>
      <c r="U1106">
        <v>2</v>
      </c>
      <c r="V1106" t="s">
        <v>83</v>
      </c>
      <c r="W1106" t="s">
        <v>160</v>
      </c>
      <c r="X1106">
        <v>25</v>
      </c>
      <c r="Y1106">
        <v>22</v>
      </c>
      <c r="Z1106" t="s">
        <v>1745</v>
      </c>
      <c r="AA1106" t="s">
        <v>1746</v>
      </c>
      <c r="AB1106" t="s">
        <v>77</v>
      </c>
      <c r="AC1106" t="s">
        <v>78</v>
      </c>
      <c r="AD1106" t="s">
        <v>1741</v>
      </c>
      <c r="AG1106" t="s">
        <v>1747</v>
      </c>
      <c r="AH1106">
        <v>0</v>
      </c>
      <c r="AI1106">
        <v>184</v>
      </c>
      <c r="AJ1106">
        <v>13</v>
      </c>
      <c r="AK1106">
        <v>904</v>
      </c>
      <c r="AL1106">
        <v>1.18</v>
      </c>
    </row>
    <row r="1107" spans="1:38" x14ac:dyDescent="0.3">
      <c r="A1107" t="s">
        <v>1737</v>
      </c>
      <c r="B1107">
        <v>2771</v>
      </c>
      <c r="C1107">
        <v>1</v>
      </c>
      <c r="D1107" t="s">
        <v>1748</v>
      </c>
      <c r="E1107" t="s">
        <v>528</v>
      </c>
      <c r="F1107">
        <v>189</v>
      </c>
      <c r="G1107">
        <v>16.71</v>
      </c>
      <c r="H1107">
        <v>55.25</v>
      </c>
      <c r="I1107">
        <v>12.33</v>
      </c>
      <c r="J1107">
        <v>40.78</v>
      </c>
      <c r="K1107">
        <v>25</v>
      </c>
      <c r="T1107">
        <v>2</v>
      </c>
      <c r="U1107">
        <v>1</v>
      </c>
      <c r="V1107" t="s">
        <v>83</v>
      </c>
      <c r="W1107">
        <v>55</v>
      </c>
      <c r="X1107">
        <v>6</v>
      </c>
      <c r="Y1107">
        <v>5</v>
      </c>
      <c r="Z1107" t="s">
        <v>1749</v>
      </c>
      <c r="AA1107" t="s">
        <v>1750</v>
      </c>
      <c r="AB1107" t="s">
        <v>77</v>
      </c>
      <c r="AC1107" t="s">
        <v>78</v>
      </c>
      <c r="AD1107" t="s">
        <v>1741</v>
      </c>
      <c r="AG1107" t="s">
        <v>1751</v>
      </c>
      <c r="AH1107">
        <v>0</v>
      </c>
      <c r="AI1107">
        <v>164</v>
      </c>
      <c r="AJ1107">
        <v>29</v>
      </c>
      <c r="AK1107">
        <v>297</v>
      </c>
      <c r="AL1107">
        <v>1.57</v>
      </c>
    </row>
    <row r="1108" spans="1:38" x14ac:dyDescent="0.3">
      <c r="A1108" t="s">
        <v>1737</v>
      </c>
      <c r="B1108">
        <v>2771</v>
      </c>
      <c r="C1108">
        <v>2</v>
      </c>
      <c r="D1108" t="s">
        <v>1748</v>
      </c>
      <c r="E1108" t="s">
        <v>528</v>
      </c>
      <c r="F1108">
        <v>189</v>
      </c>
      <c r="G1108">
        <v>17.88</v>
      </c>
      <c r="H1108">
        <v>59.11</v>
      </c>
      <c r="I1108">
        <v>13.29</v>
      </c>
      <c r="J1108">
        <v>43.94</v>
      </c>
      <c r="K1108">
        <v>25</v>
      </c>
      <c r="T1108">
        <v>2</v>
      </c>
      <c r="U1108">
        <v>1</v>
      </c>
      <c r="V1108" t="s">
        <v>83</v>
      </c>
      <c r="W1108">
        <v>59</v>
      </c>
      <c r="X1108">
        <v>6</v>
      </c>
      <c r="Y1108">
        <v>5</v>
      </c>
      <c r="Z1108" t="s">
        <v>1749</v>
      </c>
      <c r="AA1108" t="s">
        <v>1750</v>
      </c>
      <c r="AB1108" t="s">
        <v>77</v>
      </c>
      <c r="AC1108" t="s">
        <v>78</v>
      </c>
      <c r="AD1108" t="s">
        <v>1741</v>
      </c>
      <c r="AG1108" t="s">
        <v>1751</v>
      </c>
      <c r="AH1108">
        <v>0</v>
      </c>
      <c r="AI1108">
        <v>164</v>
      </c>
      <c r="AJ1108">
        <v>29</v>
      </c>
      <c r="AK1108">
        <v>297</v>
      </c>
      <c r="AL1108">
        <v>1.57</v>
      </c>
    </row>
    <row r="1109" spans="1:38" x14ac:dyDescent="0.3">
      <c r="A1109" t="s">
        <v>1737</v>
      </c>
      <c r="B1109">
        <v>2771</v>
      </c>
      <c r="C1109">
        <v>3</v>
      </c>
      <c r="D1109" t="s">
        <v>1748</v>
      </c>
      <c r="E1109" t="s">
        <v>528</v>
      </c>
      <c r="F1109">
        <v>189</v>
      </c>
      <c r="G1109">
        <v>21.48</v>
      </c>
      <c r="H1109">
        <v>71.040000000000006</v>
      </c>
      <c r="I1109">
        <v>16.3</v>
      </c>
      <c r="J1109">
        <v>53.91</v>
      </c>
      <c r="K1109">
        <v>30</v>
      </c>
      <c r="T1109">
        <v>2</v>
      </c>
      <c r="U1109">
        <v>1</v>
      </c>
      <c r="V1109" t="s">
        <v>83</v>
      </c>
      <c r="W1109">
        <v>71</v>
      </c>
      <c r="X1109">
        <v>6</v>
      </c>
      <c r="Y1109">
        <v>5</v>
      </c>
      <c r="Z1109" t="s">
        <v>1749</v>
      </c>
      <c r="AA1109" t="s">
        <v>1750</v>
      </c>
      <c r="AB1109" t="s">
        <v>77</v>
      </c>
      <c r="AC1109" t="s">
        <v>78</v>
      </c>
      <c r="AD1109" t="s">
        <v>1741</v>
      </c>
      <c r="AG1109" t="s">
        <v>1751</v>
      </c>
      <c r="AH1109">
        <v>0</v>
      </c>
      <c r="AI1109">
        <v>164</v>
      </c>
      <c r="AJ1109">
        <v>29</v>
      </c>
      <c r="AK1109">
        <v>297</v>
      </c>
      <c r="AL1109">
        <v>1.57</v>
      </c>
    </row>
    <row r="1110" spans="1:38" x14ac:dyDescent="0.3">
      <c r="A1110" t="s">
        <v>1737</v>
      </c>
      <c r="B1110">
        <v>2771</v>
      </c>
      <c r="C1110">
        <v>4</v>
      </c>
      <c r="D1110" t="s">
        <v>1748</v>
      </c>
      <c r="E1110" t="s">
        <v>528</v>
      </c>
      <c r="F1110">
        <v>189</v>
      </c>
      <c r="G1110">
        <v>21.51</v>
      </c>
      <c r="H1110">
        <v>71.12</v>
      </c>
      <c r="I1110">
        <v>16.28</v>
      </c>
      <c r="J1110">
        <v>53.82</v>
      </c>
      <c r="K1110">
        <v>20</v>
      </c>
      <c r="T1110">
        <v>3</v>
      </c>
      <c r="U1110">
        <v>1</v>
      </c>
      <c r="V1110" t="s">
        <v>83</v>
      </c>
      <c r="W1110" t="s">
        <v>297</v>
      </c>
      <c r="X1110">
        <v>6</v>
      </c>
      <c r="Y1110">
        <v>5</v>
      </c>
      <c r="Z1110" t="s">
        <v>1749</v>
      </c>
      <c r="AA1110" t="s">
        <v>1750</v>
      </c>
      <c r="AB1110" t="s">
        <v>77</v>
      </c>
      <c r="AC1110" t="s">
        <v>78</v>
      </c>
      <c r="AD1110" t="s">
        <v>1741</v>
      </c>
      <c r="AG1110" t="s">
        <v>1751</v>
      </c>
      <c r="AH1110">
        <v>0</v>
      </c>
      <c r="AI1110">
        <v>164</v>
      </c>
      <c r="AJ1110">
        <v>29</v>
      </c>
      <c r="AK1110">
        <v>297</v>
      </c>
      <c r="AL1110">
        <v>1.57</v>
      </c>
    </row>
    <row r="1111" spans="1:38" x14ac:dyDescent="0.3">
      <c r="A1111" t="s">
        <v>1737</v>
      </c>
      <c r="B1111">
        <v>2771</v>
      </c>
      <c r="C1111">
        <v>5</v>
      </c>
      <c r="D1111" t="s">
        <v>1748</v>
      </c>
      <c r="E1111" t="s">
        <v>528</v>
      </c>
      <c r="F1111">
        <v>189</v>
      </c>
      <c r="G1111">
        <v>21.89</v>
      </c>
      <c r="H1111">
        <v>72.38</v>
      </c>
      <c r="I1111">
        <v>17.170000000000002</v>
      </c>
      <c r="J1111">
        <v>56.79</v>
      </c>
      <c r="K1111">
        <v>6</v>
      </c>
      <c r="T1111">
        <v>3</v>
      </c>
      <c r="U1111">
        <v>1</v>
      </c>
      <c r="V1111" t="s">
        <v>83</v>
      </c>
      <c r="W1111" t="s">
        <v>955</v>
      </c>
      <c r="X1111">
        <v>6</v>
      </c>
      <c r="Y1111">
        <v>5</v>
      </c>
      <c r="Z1111" t="s">
        <v>1749</v>
      </c>
      <c r="AA1111" t="s">
        <v>1750</v>
      </c>
      <c r="AB1111" t="s">
        <v>77</v>
      </c>
      <c r="AC1111" t="s">
        <v>78</v>
      </c>
      <c r="AD1111" t="s">
        <v>1741</v>
      </c>
      <c r="AG1111" t="s">
        <v>1751</v>
      </c>
      <c r="AH1111">
        <v>0</v>
      </c>
      <c r="AI1111">
        <v>164</v>
      </c>
      <c r="AJ1111">
        <v>29</v>
      </c>
      <c r="AK1111">
        <v>297</v>
      </c>
      <c r="AL1111">
        <v>1.57</v>
      </c>
    </row>
    <row r="1112" spans="1:38" x14ac:dyDescent="0.3">
      <c r="A1112" t="s">
        <v>1737</v>
      </c>
      <c r="B1112">
        <v>2771</v>
      </c>
      <c r="C1112">
        <v>6</v>
      </c>
      <c r="D1112" t="s">
        <v>1748</v>
      </c>
      <c r="E1112" t="s">
        <v>528</v>
      </c>
      <c r="F1112">
        <v>189</v>
      </c>
      <c r="G1112">
        <v>24.01</v>
      </c>
      <c r="H1112">
        <v>79.39</v>
      </c>
      <c r="I1112">
        <v>18.97</v>
      </c>
      <c r="J1112">
        <v>62.73</v>
      </c>
      <c r="K1112">
        <v>78</v>
      </c>
      <c r="T1112">
        <v>3</v>
      </c>
      <c r="U1112">
        <v>1</v>
      </c>
      <c r="V1112" t="s">
        <v>83</v>
      </c>
      <c r="W1112">
        <v>79</v>
      </c>
      <c r="X1112">
        <v>6</v>
      </c>
      <c r="Y1112">
        <v>5</v>
      </c>
      <c r="Z1112" t="s">
        <v>1749</v>
      </c>
      <c r="AA1112" t="s">
        <v>1750</v>
      </c>
      <c r="AB1112" t="s">
        <v>77</v>
      </c>
      <c r="AC1112" t="s">
        <v>78</v>
      </c>
      <c r="AD1112" t="s">
        <v>1741</v>
      </c>
      <c r="AG1112" t="s">
        <v>1751</v>
      </c>
      <c r="AH1112">
        <v>0</v>
      </c>
      <c r="AI1112">
        <v>164</v>
      </c>
      <c r="AJ1112">
        <v>29</v>
      </c>
      <c r="AK1112">
        <v>297</v>
      </c>
      <c r="AL1112">
        <v>1.57</v>
      </c>
    </row>
    <row r="1113" spans="1:38" x14ac:dyDescent="0.3">
      <c r="A1113" t="s">
        <v>1737</v>
      </c>
      <c r="B1113">
        <v>2771</v>
      </c>
      <c r="C1113">
        <v>7</v>
      </c>
      <c r="D1113" t="s">
        <v>1748</v>
      </c>
      <c r="E1113" t="s">
        <v>528</v>
      </c>
      <c r="F1113">
        <v>189</v>
      </c>
      <c r="G1113">
        <v>25.31</v>
      </c>
      <c r="H1113">
        <v>83.67</v>
      </c>
      <c r="I1113">
        <v>18.05</v>
      </c>
      <c r="J1113">
        <v>59.67</v>
      </c>
      <c r="K1113">
        <v>5</v>
      </c>
      <c r="T1113">
        <v>3</v>
      </c>
      <c r="U1113">
        <v>1</v>
      </c>
      <c r="V1113" t="s">
        <v>83</v>
      </c>
      <c r="W1113">
        <v>83</v>
      </c>
      <c r="X1113">
        <v>6</v>
      </c>
      <c r="Y1113">
        <v>5</v>
      </c>
      <c r="Z1113" t="s">
        <v>1749</v>
      </c>
      <c r="AA1113" t="s">
        <v>1750</v>
      </c>
      <c r="AB1113" t="s">
        <v>77</v>
      </c>
      <c r="AC1113" t="s">
        <v>78</v>
      </c>
      <c r="AD1113" t="s">
        <v>1741</v>
      </c>
      <c r="AG1113" t="s">
        <v>1751</v>
      </c>
      <c r="AH1113">
        <v>0</v>
      </c>
      <c r="AI1113">
        <v>164</v>
      </c>
      <c r="AJ1113">
        <v>29</v>
      </c>
      <c r="AK1113">
        <v>297</v>
      </c>
      <c r="AL1113">
        <v>1.57</v>
      </c>
    </row>
    <row r="1114" spans="1:38" x14ac:dyDescent="0.3">
      <c r="A1114" t="s">
        <v>1737</v>
      </c>
      <c r="B1114">
        <v>126455</v>
      </c>
      <c r="C1114">
        <v>1</v>
      </c>
      <c r="D1114" t="s">
        <v>1752</v>
      </c>
      <c r="E1114" t="s">
        <v>1190</v>
      </c>
      <c r="F1114">
        <v>24</v>
      </c>
      <c r="G1114">
        <v>15.47</v>
      </c>
      <c r="H1114">
        <v>51.16</v>
      </c>
      <c r="I1114">
        <v>13.3</v>
      </c>
      <c r="J1114">
        <v>43.97</v>
      </c>
      <c r="K1114">
        <v>4</v>
      </c>
      <c r="T1114">
        <v>2</v>
      </c>
      <c r="U1114">
        <v>1</v>
      </c>
      <c r="V1114" t="s">
        <v>83</v>
      </c>
      <c r="W1114">
        <v>51</v>
      </c>
      <c r="X1114">
        <v>5</v>
      </c>
      <c r="Y1114">
        <v>5</v>
      </c>
      <c r="Z1114" t="s">
        <v>1753</v>
      </c>
      <c r="AA1114" t="s">
        <v>1754</v>
      </c>
      <c r="AB1114" t="s">
        <v>77</v>
      </c>
      <c r="AC1114" t="s">
        <v>78</v>
      </c>
      <c r="AD1114" t="s">
        <v>1741</v>
      </c>
      <c r="AG1114" t="s">
        <v>1755</v>
      </c>
      <c r="AH1114">
        <v>0</v>
      </c>
      <c r="AI1114">
        <v>143</v>
      </c>
      <c r="AJ1114">
        <v>50</v>
      </c>
      <c r="AK1114">
        <v>24</v>
      </c>
      <c r="AL1114">
        <v>1</v>
      </c>
    </row>
    <row r="1115" spans="1:38" x14ac:dyDescent="0.3">
      <c r="A1115" t="s">
        <v>1737</v>
      </c>
      <c r="B1115">
        <v>126455</v>
      </c>
      <c r="C1115">
        <v>2</v>
      </c>
      <c r="D1115" t="s">
        <v>1752</v>
      </c>
      <c r="E1115" t="s">
        <v>1190</v>
      </c>
      <c r="F1115">
        <v>24</v>
      </c>
      <c r="G1115">
        <v>15.87</v>
      </c>
      <c r="H1115">
        <v>52.47</v>
      </c>
      <c r="I1115">
        <v>13.6</v>
      </c>
      <c r="J1115">
        <v>44.98</v>
      </c>
      <c r="K1115">
        <v>4</v>
      </c>
      <c r="T1115">
        <v>2</v>
      </c>
      <c r="U1115">
        <v>1</v>
      </c>
      <c r="V1115" t="s">
        <v>83</v>
      </c>
      <c r="W1115" t="s">
        <v>196</v>
      </c>
      <c r="X1115">
        <v>5</v>
      </c>
      <c r="Y1115">
        <v>5</v>
      </c>
      <c r="Z1115" t="s">
        <v>1753</v>
      </c>
      <c r="AA1115" t="s">
        <v>1754</v>
      </c>
      <c r="AB1115" t="s">
        <v>77</v>
      </c>
      <c r="AC1115" t="s">
        <v>78</v>
      </c>
      <c r="AD1115" t="s">
        <v>1741</v>
      </c>
      <c r="AG1115" t="s">
        <v>1755</v>
      </c>
      <c r="AH1115">
        <v>0</v>
      </c>
      <c r="AI1115">
        <v>143</v>
      </c>
      <c r="AJ1115">
        <v>50</v>
      </c>
      <c r="AK1115">
        <v>24</v>
      </c>
      <c r="AL1115">
        <v>1</v>
      </c>
    </row>
    <row r="1116" spans="1:38" x14ac:dyDescent="0.3">
      <c r="A1116" t="s">
        <v>1737</v>
      </c>
      <c r="B1116">
        <v>126455</v>
      </c>
      <c r="C1116">
        <v>3</v>
      </c>
      <c r="D1116" t="s">
        <v>1752</v>
      </c>
      <c r="E1116" t="s">
        <v>1190</v>
      </c>
      <c r="F1116">
        <v>24</v>
      </c>
      <c r="G1116">
        <v>16.13</v>
      </c>
      <c r="H1116">
        <v>53.35</v>
      </c>
      <c r="I1116">
        <v>13.83</v>
      </c>
      <c r="J1116">
        <v>45.73</v>
      </c>
      <c r="K1116">
        <v>4</v>
      </c>
      <c r="T1116">
        <v>2</v>
      </c>
      <c r="U1116">
        <v>1</v>
      </c>
      <c r="V1116" t="s">
        <v>83</v>
      </c>
      <c r="W1116" t="s">
        <v>604</v>
      </c>
      <c r="X1116">
        <v>5</v>
      </c>
      <c r="Y1116">
        <v>5</v>
      </c>
      <c r="Z1116" t="s">
        <v>1753</v>
      </c>
      <c r="AA1116" t="s">
        <v>1754</v>
      </c>
      <c r="AB1116" t="s">
        <v>77</v>
      </c>
      <c r="AC1116" t="s">
        <v>78</v>
      </c>
      <c r="AD1116" t="s">
        <v>1741</v>
      </c>
      <c r="AG1116" t="s">
        <v>1755</v>
      </c>
      <c r="AH1116">
        <v>0</v>
      </c>
      <c r="AI1116">
        <v>143</v>
      </c>
      <c r="AJ1116">
        <v>50</v>
      </c>
      <c r="AK1116">
        <v>24</v>
      </c>
      <c r="AL1116">
        <v>1</v>
      </c>
    </row>
    <row r="1117" spans="1:38" x14ac:dyDescent="0.3">
      <c r="A1117" t="s">
        <v>1737</v>
      </c>
      <c r="B1117">
        <v>126455</v>
      </c>
      <c r="C1117">
        <v>4</v>
      </c>
      <c r="D1117" t="s">
        <v>1752</v>
      </c>
      <c r="E1117" t="s">
        <v>1190</v>
      </c>
      <c r="F1117">
        <v>24</v>
      </c>
      <c r="G1117">
        <v>16.89</v>
      </c>
      <c r="H1117">
        <v>55.85</v>
      </c>
      <c r="I1117">
        <v>14.52</v>
      </c>
      <c r="J1117">
        <v>48</v>
      </c>
      <c r="K1117">
        <v>4</v>
      </c>
      <c r="T1117">
        <v>2</v>
      </c>
      <c r="U1117">
        <v>1</v>
      </c>
      <c r="V1117" t="s">
        <v>83</v>
      </c>
      <c r="W1117">
        <v>55</v>
      </c>
      <c r="X1117">
        <v>5</v>
      </c>
      <c r="Y1117">
        <v>5</v>
      </c>
      <c r="Z1117" t="s">
        <v>1753</v>
      </c>
      <c r="AA1117" t="s">
        <v>1754</v>
      </c>
      <c r="AB1117" t="s">
        <v>77</v>
      </c>
      <c r="AC1117" t="s">
        <v>78</v>
      </c>
      <c r="AD1117" t="s">
        <v>1741</v>
      </c>
      <c r="AG1117" t="s">
        <v>1755</v>
      </c>
      <c r="AH1117">
        <v>0</v>
      </c>
      <c r="AI1117">
        <v>143</v>
      </c>
      <c r="AJ1117">
        <v>50</v>
      </c>
      <c r="AK1117">
        <v>24</v>
      </c>
      <c r="AL1117">
        <v>1</v>
      </c>
    </row>
    <row r="1118" spans="1:38" x14ac:dyDescent="0.3">
      <c r="A1118" t="s">
        <v>1737</v>
      </c>
      <c r="B1118">
        <v>126455</v>
      </c>
      <c r="C1118">
        <v>5</v>
      </c>
      <c r="D1118" t="s">
        <v>1752</v>
      </c>
      <c r="E1118" t="s">
        <v>1190</v>
      </c>
      <c r="F1118">
        <v>24</v>
      </c>
      <c r="G1118">
        <v>17.52</v>
      </c>
      <c r="H1118">
        <v>57.94</v>
      </c>
      <c r="I1118">
        <v>15.06</v>
      </c>
      <c r="J1118">
        <v>49.8</v>
      </c>
      <c r="K1118">
        <v>4</v>
      </c>
      <c r="T1118">
        <v>2</v>
      </c>
      <c r="U1118">
        <v>1</v>
      </c>
      <c r="V1118" t="s">
        <v>83</v>
      </c>
      <c r="W1118" t="s">
        <v>846</v>
      </c>
      <c r="X1118">
        <v>5</v>
      </c>
      <c r="Y1118">
        <v>5</v>
      </c>
      <c r="Z1118" t="s">
        <v>1753</v>
      </c>
      <c r="AA1118" t="s">
        <v>1754</v>
      </c>
      <c r="AB1118" t="s">
        <v>77</v>
      </c>
      <c r="AC1118" t="s">
        <v>78</v>
      </c>
      <c r="AD1118" t="s">
        <v>1741</v>
      </c>
      <c r="AG1118" t="s">
        <v>1755</v>
      </c>
      <c r="AH1118">
        <v>0</v>
      </c>
      <c r="AI1118">
        <v>143</v>
      </c>
      <c r="AJ1118">
        <v>50</v>
      </c>
      <c r="AK1118">
        <v>24</v>
      </c>
      <c r="AL1118">
        <v>1</v>
      </c>
    </row>
    <row r="1119" spans="1:38" x14ac:dyDescent="0.3">
      <c r="A1119" t="s">
        <v>1737</v>
      </c>
      <c r="B1119">
        <v>126455</v>
      </c>
      <c r="C1119">
        <v>6</v>
      </c>
      <c r="D1119" t="s">
        <v>1752</v>
      </c>
      <c r="E1119" t="s">
        <v>1190</v>
      </c>
      <c r="F1119">
        <v>24</v>
      </c>
      <c r="G1119">
        <v>17.87</v>
      </c>
      <c r="H1119">
        <v>59.09</v>
      </c>
      <c r="I1119">
        <v>15.32</v>
      </c>
      <c r="J1119">
        <v>50.65</v>
      </c>
      <c r="K1119">
        <v>4</v>
      </c>
      <c r="T1119">
        <v>2</v>
      </c>
      <c r="U1119">
        <v>1</v>
      </c>
      <c r="V1119" t="s">
        <v>83</v>
      </c>
      <c r="W1119" t="s">
        <v>204</v>
      </c>
      <c r="X1119">
        <v>5</v>
      </c>
      <c r="Y1119">
        <v>5</v>
      </c>
      <c r="Z1119" t="s">
        <v>1753</v>
      </c>
      <c r="AA1119" t="s">
        <v>1754</v>
      </c>
      <c r="AB1119" t="s">
        <v>77</v>
      </c>
      <c r="AC1119" t="s">
        <v>78</v>
      </c>
      <c r="AD1119" t="s">
        <v>1741</v>
      </c>
      <c r="AG1119" t="s">
        <v>1755</v>
      </c>
      <c r="AH1119">
        <v>0</v>
      </c>
      <c r="AI1119">
        <v>143</v>
      </c>
      <c r="AJ1119">
        <v>50</v>
      </c>
      <c r="AK1119">
        <v>24</v>
      </c>
      <c r="AL1119">
        <v>1</v>
      </c>
    </row>
    <row r="1120" spans="1:38" x14ac:dyDescent="0.3">
      <c r="A1120" t="s">
        <v>1737</v>
      </c>
      <c r="B1120">
        <v>107336</v>
      </c>
      <c r="C1120">
        <v>1</v>
      </c>
      <c r="D1120" t="s">
        <v>1756</v>
      </c>
      <c r="E1120" t="s">
        <v>1757</v>
      </c>
      <c r="F1120">
        <v>625</v>
      </c>
      <c r="G1120">
        <v>25.62</v>
      </c>
      <c r="H1120">
        <v>84.71</v>
      </c>
      <c r="I1120">
        <v>18</v>
      </c>
      <c r="J1120">
        <v>59.51</v>
      </c>
      <c r="K1120">
        <v>76</v>
      </c>
      <c r="T1120">
        <v>3</v>
      </c>
      <c r="U1120">
        <v>2</v>
      </c>
      <c r="V1120" t="s">
        <v>83</v>
      </c>
      <c r="W1120" t="s">
        <v>836</v>
      </c>
      <c r="X1120">
        <v>25</v>
      </c>
      <c r="Y1120">
        <v>19</v>
      </c>
      <c r="Z1120" t="s">
        <v>1758</v>
      </c>
      <c r="AA1120" t="s">
        <v>1759</v>
      </c>
      <c r="AB1120" t="s">
        <v>77</v>
      </c>
      <c r="AC1120" t="s">
        <v>78</v>
      </c>
      <c r="AD1120" t="s">
        <v>1741</v>
      </c>
      <c r="AG1120" t="s">
        <v>1760</v>
      </c>
      <c r="AH1120">
        <v>0</v>
      </c>
      <c r="AI1120">
        <v>179</v>
      </c>
      <c r="AJ1120">
        <v>16</v>
      </c>
      <c r="AK1120">
        <v>625</v>
      </c>
      <c r="AL1120">
        <v>1</v>
      </c>
    </row>
    <row r="1121" spans="1:38" x14ac:dyDescent="0.3">
      <c r="A1121" t="s">
        <v>1737</v>
      </c>
      <c r="B1121">
        <v>107336</v>
      </c>
      <c r="C1121">
        <v>2</v>
      </c>
      <c r="D1121" t="s">
        <v>1756</v>
      </c>
      <c r="E1121" t="s">
        <v>1757</v>
      </c>
      <c r="F1121">
        <v>625</v>
      </c>
      <c r="G1121">
        <v>25.6</v>
      </c>
      <c r="H1121">
        <v>84.65</v>
      </c>
      <c r="I1121">
        <v>17.98</v>
      </c>
      <c r="J1121">
        <v>59.47</v>
      </c>
      <c r="K1121">
        <v>44</v>
      </c>
      <c r="T1121">
        <v>3</v>
      </c>
      <c r="U1121">
        <v>2</v>
      </c>
      <c r="V1121" t="s">
        <v>83</v>
      </c>
      <c r="W1121" t="s">
        <v>837</v>
      </c>
      <c r="X1121">
        <v>25</v>
      </c>
      <c r="Y1121">
        <v>19</v>
      </c>
      <c r="Z1121" t="s">
        <v>1758</v>
      </c>
      <c r="AA1121" t="s">
        <v>1759</v>
      </c>
      <c r="AB1121" t="s">
        <v>77</v>
      </c>
      <c r="AC1121" t="s">
        <v>78</v>
      </c>
      <c r="AD1121" t="s">
        <v>1741</v>
      </c>
      <c r="AG1121" t="s">
        <v>1760</v>
      </c>
      <c r="AH1121">
        <v>0</v>
      </c>
      <c r="AI1121">
        <v>179</v>
      </c>
      <c r="AJ1121">
        <v>16</v>
      </c>
      <c r="AK1121">
        <v>625</v>
      </c>
      <c r="AL1121">
        <v>1</v>
      </c>
    </row>
    <row r="1122" spans="1:38" x14ac:dyDescent="0.3">
      <c r="A1122" t="s">
        <v>1737</v>
      </c>
      <c r="B1122">
        <v>107336</v>
      </c>
      <c r="C1122">
        <v>3</v>
      </c>
      <c r="D1122" t="s">
        <v>1756</v>
      </c>
      <c r="E1122" t="s">
        <v>1757</v>
      </c>
      <c r="F1122">
        <v>625</v>
      </c>
      <c r="G1122">
        <v>25.6</v>
      </c>
      <c r="H1122">
        <v>84.65</v>
      </c>
      <c r="I1122">
        <v>17.98</v>
      </c>
      <c r="J1122">
        <v>59.47</v>
      </c>
      <c r="K1122">
        <v>19</v>
      </c>
      <c r="T1122">
        <v>3</v>
      </c>
      <c r="U1122">
        <v>2</v>
      </c>
      <c r="V1122" t="s">
        <v>83</v>
      </c>
      <c r="W1122" t="s">
        <v>1761</v>
      </c>
      <c r="X1122">
        <v>25</v>
      </c>
      <c r="Y1122">
        <v>19</v>
      </c>
      <c r="Z1122" t="s">
        <v>1758</v>
      </c>
      <c r="AA1122" t="s">
        <v>1759</v>
      </c>
      <c r="AB1122" t="s">
        <v>77</v>
      </c>
      <c r="AC1122" t="s">
        <v>78</v>
      </c>
      <c r="AD1122" t="s">
        <v>1741</v>
      </c>
      <c r="AG1122" t="s">
        <v>1760</v>
      </c>
      <c r="AH1122">
        <v>0</v>
      </c>
      <c r="AI1122">
        <v>179</v>
      </c>
      <c r="AJ1122">
        <v>16</v>
      </c>
      <c r="AK1122">
        <v>625</v>
      </c>
      <c r="AL1122">
        <v>1</v>
      </c>
    </row>
    <row r="1123" spans="1:38" x14ac:dyDescent="0.3">
      <c r="A1123" t="s">
        <v>1737</v>
      </c>
      <c r="B1123">
        <v>107336</v>
      </c>
      <c r="C1123">
        <v>4</v>
      </c>
      <c r="D1123" t="s">
        <v>1756</v>
      </c>
      <c r="E1123" t="s">
        <v>1757</v>
      </c>
      <c r="F1123">
        <v>625</v>
      </c>
      <c r="G1123">
        <v>25.74</v>
      </c>
      <c r="H1123">
        <v>85.12</v>
      </c>
      <c r="I1123">
        <v>18.079999999999998</v>
      </c>
      <c r="J1123">
        <v>59.8</v>
      </c>
      <c r="K1123">
        <v>384</v>
      </c>
      <c r="T1123">
        <v>3</v>
      </c>
      <c r="U1123">
        <v>2</v>
      </c>
      <c r="V1123" t="s">
        <v>83</v>
      </c>
      <c r="W1123" t="s">
        <v>1762</v>
      </c>
      <c r="X1123">
        <v>25</v>
      </c>
      <c r="Y1123">
        <v>19</v>
      </c>
      <c r="Z1123" t="s">
        <v>1758</v>
      </c>
      <c r="AA1123" t="s">
        <v>1759</v>
      </c>
      <c r="AB1123" t="s">
        <v>77</v>
      </c>
      <c r="AC1123" t="s">
        <v>78</v>
      </c>
      <c r="AD1123" t="s">
        <v>1741</v>
      </c>
      <c r="AG1123" t="s">
        <v>1760</v>
      </c>
      <c r="AH1123">
        <v>0</v>
      </c>
      <c r="AI1123">
        <v>179</v>
      </c>
      <c r="AJ1123">
        <v>16</v>
      </c>
      <c r="AK1123">
        <v>625</v>
      </c>
      <c r="AL1123">
        <v>1</v>
      </c>
    </row>
    <row r="1124" spans="1:38" x14ac:dyDescent="0.3">
      <c r="A1124" t="s">
        <v>1737</v>
      </c>
      <c r="B1124">
        <v>107336</v>
      </c>
      <c r="C1124">
        <v>5</v>
      </c>
      <c r="D1124" t="s">
        <v>1756</v>
      </c>
      <c r="E1124" t="s">
        <v>1757</v>
      </c>
      <c r="F1124">
        <v>625</v>
      </c>
      <c r="G1124">
        <v>25.81</v>
      </c>
      <c r="H1124">
        <v>85.33</v>
      </c>
      <c r="I1124">
        <v>18.13</v>
      </c>
      <c r="J1124">
        <v>59.95</v>
      </c>
      <c r="K1124">
        <v>64</v>
      </c>
      <c r="T1124">
        <v>3</v>
      </c>
      <c r="U1124">
        <v>2</v>
      </c>
      <c r="V1124" t="s">
        <v>83</v>
      </c>
      <c r="W1124" t="s">
        <v>1763</v>
      </c>
      <c r="X1124">
        <v>25</v>
      </c>
      <c r="Y1124">
        <v>19</v>
      </c>
      <c r="Z1124" t="s">
        <v>1758</v>
      </c>
      <c r="AA1124" t="s">
        <v>1759</v>
      </c>
      <c r="AB1124" t="s">
        <v>77</v>
      </c>
      <c r="AC1124" t="s">
        <v>78</v>
      </c>
      <c r="AD1124" t="s">
        <v>1741</v>
      </c>
      <c r="AG1124" t="s">
        <v>1760</v>
      </c>
      <c r="AH1124">
        <v>0</v>
      </c>
      <c r="AI1124">
        <v>179</v>
      </c>
      <c r="AJ1124">
        <v>16</v>
      </c>
      <c r="AK1124">
        <v>625</v>
      </c>
      <c r="AL1124">
        <v>1</v>
      </c>
    </row>
    <row r="1125" spans="1:38" x14ac:dyDescent="0.3">
      <c r="A1125" t="s">
        <v>1737</v>
      </c>
      <c r="B1125">
        <v>107336</v>
      </c>
      <c r="C1125">
        <v>6</v>
      </c>
      <c r="D1125" t="s">
        <v>1756</v>
      </c>
      <c r="E1125" t="s">
        <v>1757</v>
      </c>
      <c r="F1125">
        <v>625</v>
      </c>
      <c r="G1125">
        <v>25.76</v>
      </c>
      <c r="H1125">
        <v>85.18</v>
      </c>
      <c r="I1125">
        <v>18.100000000000001</v>
      </c>
      <c r="J1125">
        <v>59.84</v>
      </c>
      <c r="K1125">
        <v>38</v>
      </c>
      <c r="T1125">
        <v>3</v>
      </c>
      <c r="U1125">
        <v>2</v>
      </c>
      <c r="V1125" t="s">
        <v>83</v>
      </c>
      <c r="W1125" t="s">
        <v>1764</v>
      </c>
      <c r="X1125">
        <v>25</v>
      </c>
      <c r="Y1125">
        <v>19</v>
      </c>
      <c r="Z1125" t="s">
        <v>1758</v>
      </c>
      <c r="AA1125" t="s">
        <v>1759</v>
      </c>
      <c r="AB1125" t="s">
        <v>77</v>
      </c>
      <c r="AC1125" t="s">
        <v>78</v>
      </c>
      <c r="AD1125" t="s">
        <v>1741</v>
      </c>
      <c r="AG1125" t="s">
        <v>1760</v>
      </c>
      <c r="AH1125">
        <v>0</v>
      </c>
      <c r="AI1125">
        <v>179</v>
      </c>
      <c r="AJ1125">
        <v>16</v>
      </c>
      <c r="AK1125">
        <v>625</v>
      </c>
      <c r="AL1125">
        <v>1</v>
      </c>
    </row>
    <row r="1126" spans="1:38" x14ac:dyDescent="0.3">
      <c r="A1126" t="s">
        <v>1737</v>
      </c>
      <c r="B1126">
        <v>109529</v>
      </c>
      <c r="C1126">
        <v>1</v>
      </c>
      <c r="D1126" t="s">
        <v>1765</v>
      </c>
      <c r="E1126" t="s">
        <v>578</v>
      </c>
      <c r="F1126">
        <v>693</v>
      </c>
      <c r="G1126">
        <v>26.79</v>
      </c>
      <c r="H1126">
        <v>88.58</v>
      </c>
      <c r="I1126">
        <v>19.350000000000001</v>
      </c>
      <c r="J1126">
        <v>63.98</v>
      </c>
      <c r="K1126">
        <v>166</v>
      </c>
      <c r="T1126">
        <v>3</v>
      </c>
      <c r="U1126">
        <v>2</v>
      </c>
      <c r="V1126" t="s">
        <v>83</v>
      </c>
      <c r="W1126" t="s">
        <v>682</v>
      </c>
      <c r="X1126">
        <v>25</v>
      </c>
      <c r="Y1126">
        <v>20</v>
      </c>
      <c r="Z1126" t="s">
        <v>1766</v>
      </c>
      <c r="AA1126" t="s">
        <v>1767</v>
      </c>
      <c r="AB1126" t="s">
        <v>77</v>
      </c>
      <c r="AC1126" t="s">
        <v>78</v>
      </c>
      <c r="AD1126" t="s">
        <v>1741</v>
      </c>
      <c r="AG1126" t="s">
        <v>1768</v>
      </c>
      <c r="AH1126">
        <v>0</v>
      </c>
      <c r="AI1126">
        <v>184</v>
      </c>
      <c r="AJ1126">
        <v>12</v>
      </c>
      <c r="AK1126">
        <v>807</v>
      </c>
      <c r="AL1126">
        <v>1.1599999999999999</v>
      </c>
    </row>
    <row r="1127" spans="1:38" x14ac:dyDescent="0.3">
      <c r="A1127" t="s">
        <v>1737</v>
      </c>
      <c r="B1127">
        <v>109529</v>
      </c>
      <c r="C1127">
        <v>2</v>
      </c>
      <c r="D1127" t="s">
        <v>1765</v>
      </c>
      <c r="E1127" t="s">
        <v>578</v>
      </c>
      <c r="F1127">
        <v>693</v>
      </c>
      <c r="G1127">
        <v>26.72</v>
      </c>
      <c r="H1127">
        <v>88.36</v>
      </c>
      <c r="I1127">
        <v>19.350000000000001</v>
      </c>
      <c r="J1127">
        <v>63.97</v>
      </c>
      <c r="K1127">
        <v>50</v>
      </c>
      <c r="T1127">
        <v>3</v>
      </c>
      <c r="U1127">
        <v>2</v>
      </c>
      <c r="V1127" t="s">
        <v>83</v>
      </c>
      <c r="W1127" t="s">
        <v>678</v>
      </c>
      <c r="X1127">
        <v>25</v>
      </c>
      <c r="Y1127">
        <v>20</v>
      </c>
      <c r="Z1127" t="s">
        <v>1766</v>
      </c>
      <c r="AA1127" t="s">
        <v>1767</v>
      </c>
      <c r="AB1127" t="s">
        <v>77</v>
      </c>
      <c r="AC1127" t="s">
        <v>78</v>
      </c>
      <c r="AD1127" t="s">
        <v>1741</v>
      </c>
      <c r="AG1127" t="s">
        <v>1768</v>
      </c>
      <c r="AH1127">
        <v>0</v>
      </c>
      <c r="AI1127">
        <v>184</v>
      </c>
      <c r="AJ1127">
        <v>12</v>
      </c>
      <c r="AK1127">
        <v>807</v>
      </c>
      <c r="AL1127">
        <v>1.1599999999999999</v>
      </c>
    </row>
    <row r="1128" spans="1:38" x14ac:dyDescent="0.3">
      <c r="A1128" t="s">
        <v>1737</v>
      </c>
      <c r="B1128">
        <v>109529</v>
      </c>
      <c r="C1128">
        <v>3</v>
      </c>
      <c r="D1128" t="s">
        <v>1765</v>
      </c>
      <c r="E1128" t="s">
        <v>578</v>
      </c>
      <c r="F1128">
        <v>693</v>
      </c>
      <c r="G1128">
        <v>33.630000000000003</v>
      </c>
      <c r="H1128">
        <v>111.19</v>
      </c>
      <c r="I1128">
        <v>25.7</v>
      </c>
      <c r="J1128">
        <v>84.99</v>
      </c>
      <c r="K1128">
        <v>431</v>
      </c>
      <c r="T1128">
        <v>3</v>
      </c>
      <c r="U1128">
        <v>2</v>
      </c>
      <c r="V1128" t="s">
        <v>83</v>
      </c>
      <c r="W1128" t="s">
        <v>139</v>
      </c>
      <c r="X1128">
        <v>25</v>
      </c>
      <c r="Y1128">
        <v>20</v>
      </c>
      <c r="Z1128" t="s">
        <v>1766</v>
      </c>
      <c r="AA1128" t="s">
        <v>1767</v>
      </c>
      <c r="AB1128" t="s">
        <v>77</v>
      </c>
      <c r="AC1128" t="s">
        <v>78</v>
      </c>
      <c r="AD1128" t="s">
        <v>1741</v>
      </c>
      <c r="AG1128" t="s">
        <v>1768</v>
      </c>
      <c r="AH1128">
        <v>0</v>
      </c>
      <c r="AI1128">
        <v>184</v>
      </c>
      <c r="AJ1128">
        <v>12</v>
      </c>
      <c r="AK1128">
        <v>807</v>
      </c>
      <c r="AL1128">
        <v>1.1599999999999999</v>
      </c>
    </row>
    <row r="1129" spans="1:38" x14ac:dyDescent="0.3">
      <c r="A1129" t="s">
        <v>1737</v>
      </c>
      <c r="B1129">
        <v>109529</v>
      </c>
      <c r="C1129">
        <v>4</v>
      </c>
      <c r="D1129" t="s">
        <v>1765</v>
      </c>
      <c r="E1129" t="s">
        <v>578</v>
      </c>
      <c r="F1129">
        <v>693</v>
      </c>
      <c r="G1129">
        <v>33.729999999999997</v>
      </c>
      <c r="H1129">
        <v>111.51</v>
      </c>
      <c r="I1129">
        <v>25.7</v>
      </c>
      <c r="J1129">
        <v>84.99</v>
      </c>
      <c r="K1129">
        <v>46</v>
      </c>
      <c r="T1129">
        <v>3</v>
      </c>
      <c r="U1129">
        <v>2</v>
      </c>
      <c r="V1129" t="s">
        <v>83</v>
      </c>
      <c r="W1129" t="s">
        <v>160</v>
      </c>
      <c r="X1129">
        <v>25</v>
      </c>
      <c r="Y1129">
        <v>20</v>
      </c>
      <c r="Z1129" t="s">
        <v>1766</v>
      </c>
      <c r="AA1129" t="s">
        <v>1767</v>
      </c>
      <c r="AB1129" t="s">
        <v>77</v>
      </c>
      <c r="AC1129" t="s">
        <v>78</v>
      </c>
      <c r="AD1129" t="s">
        <v>1741</v>
      </c>
      <c r="AG1129" t="s">
        <v>1768</v>
      </c>
      <c r="AH1129">
        <v>0</v>
      </c>
      <c r="AI1129">
        <v>184</v>
      </c>
      <c r="AJ1129">
        <v>12</v>
      </c>
      <c r="AK1129">
        <v>807</v>
      </c>
      <c r="AL1129">
        <v>1.1599999999999999</v>
      </c>
    </row>
    <row r="1130" spans="1:38" x14ac:dyDescent="0.3">
      <c r="A1130" t="s">
        <v>1737</v>
      </c>
      <c r="B1130">
        <v>112194</v>
      </c>
      <c r="C1130">
        <v>1</v>
      </c>
      <c r="D1130" t="s">
        <v>1769</v>
      </c>
      <c r="E1130" t="s">
        <v>653</v>
      </c>
      <c r="F1130">
        <v>415</v>
      </c>
      <c r="G1130">
        <v>39.299999999999997</v>
      </c>
      <c r="H1130">
        <v>129.94</v>
      </c>
      <c r="I1130">
        <v>31.09</v>
      </c>
      <c r="J1130">
        <v>102.8</v>
      </c>
      <c r="K1130">
        <v>190</v>
      </c>
      <c r="T1130">
        <v>4</v>
      </c>
      <c r="U1130">
        <v>2</v>
      </c>
      <c r="V1130" t="s">
        <v>83</v>
      </c>
      <c r="W1130" t="s">
        <v>1770</v>
      </c>
      <c r="X1130">
        <v>25</v>
      </c>
      <c r="Y1130">
        <v>20</v>
      </c>
      <c r="Z1130" t="s">
        <v>1771</v>
      </c>
      <c r="AA1130" t="s">
        <v>1772</v>
      </c>
      <c r="AB1130" t="s">
        <v>77</v>
      </c>
      <c r="AC1130" t="s">
        <v>78</v>
      </c>
      <c r="AD1130" t="s">
        <v>1741</v>
      </c>
      <c r="AG1130" t="s">
        <v>1773</v>
      </c>
      <c r="AH1130">
        <v>0</v>
      </c>
      <c r="AI1130">
        <v>189</v>
      </c>
      <c r="AJ1130">
        <v>12</v>
      </c>
      <c r="AK1130">
        <v>761</v>
      </c>
      <c r="AL1130">
        <v>1.83</v>
      </c>
    </row>
    <row r="1131" spans="1:38" x14ac:dyDescent="0.3">
      <c r="A1131" t="s">
        <v>1737</v>
      </c>
      <c r="B1131">
        <v>112194</v>
      </c>
      <c r="C1131">
        <v>2</v>
      </c>
      <c r="D1131" t="s">
        <v>1769</v>
      </c>
      <c r="E1131" t="s">
        <v>653</v>
      </c>
      <c r="F1131">
        <v>415</v>
      </c>
      <c r="G1131">
        <v>39.72</v>
      </c>
      <c r="H1131">
        <v>131.32</v>
      </c>
      <c r="I1131">
        <v>31.1</v>
      </c>
      <c r="J1131">
        <v>102.82</v>
      </c>
      <c r="K1131">
        <v>47</v>
      </c>
      <c r="T1131">
        <v>4</v>
      </c>
      <c r="U1131">
        <v>2</v>
      </c>
      <c r="V1131" t="s">
        <v>83</v>
      </c>
      <c r="W1131" t="s">
        <v>1774</v>
      </c>
      <c r="X1131">
        <v>25</v>
      </c>
      <c r="Y1131">
        <v>20</v>
      </c>
      <c r="Z1131" t="s">
        <v>1771</v>
      </c>
      <c r="AA1131" t="s">
        <v>1772</v>
      </c>
      <c r="AB1131" t="s">
        <v>77</v>
      </c>
      <c r="AC1131" t="s">
        <v>78</v>
      </c>
      <c r="AD1131" t="s">
        <v>1741</v>
      </c>
      <c r="AG1131" t="s">
        <v>1773</v>
      </c>
      <c r="AH1131">
        <v>0</v>
      </c>
      <c r="AI1131">
        <v>189</v>
      </c>
      <c r="AJ1131">
        <v>12</v>
      </c>
      <c r="AK1131">
        <v>761</v>
      </c>
      <c r="AL1131">
        <v>1.83</v>
      </c>
    </row>
    <row r="1132" spans="1:38" x14ac:dyDescent="0.3">
      <c r="A1132" t="s">
        <v>1737</v>
      </c>
      <c r="B1132">
        <v>112194</v>
      </c>
      <c r="C1132">
        <v>3</v>
      </c>
      <c r="D1132" t="s">
        <v>1769</v>
      </c>
      <c r="E1132" t="s">
        <v>653</v>
      </c>
      <c r="F1132">
        <v>415</v>
      </c>
      <c r="G1132">
        <v>45.33</v>
      </c>
      <c r="H1132">
        <v>149.88</v>
      </c>
      <c r="I1132">
        <v>36.049999999999997</v>
      </c>
      <c r="J1132">
        <v>119.18</v>
      </c>
      <c r="K1132">
        <v>157</v>
      </c>
      <c r="T1132">
        <v>4</v>
      </c>
      <c r="U1132">
        <v>2</v>
      </c>
      <c r="V1132" t="s">
        <v>83</v>
      </c>
      <c r="W1132" t="s">
        <v>1775</v>
      </c>
      <c r="X1132">
        <v>25</v>
      </c>
      <c r="Y1132">
        <v>20</v>
      </c>
      <c r="Z1132" t="s">
        <v>1771</v>
      </c>
      <c r="AA1132" t="s">
        <v>1772</v>
      </c>
      <c r="AB1132" t="s">
        <v>77</v>
      </c>
      <c r="AC1132" t="s">
        <v>78</v>
      </c>
      <c r="AD1132" t="s">
        <v>1741</v>
      </c>
      <c r="AG1132" t="s">
        <v>1773</v>
      </c>
      <c r="AH1132">
        <v>0</v>
      </c>
      <c r="AI1132">
        <v>189</v>
      </c>
      <c r="AJ1132">
        <v>12</v>
      </c>
      <c r="AK1132">
        <v>761</v>
      </c>
      <c r="AL1132">
        <v>1.83</v>
      </c>
    </row>
    <row r="1133" spans="1:38" x14ac:dyDescent="0.3">
      <c r="A1133" t="s">
        <v>1737</v>
      </c>
      <c r="B1133">
        <v>112194</v>
      </c>
      <c r="C1133">
        <v>4</v>
      </c>
      <c r="D1133" t="s">
        <v>1769</v>
      </c>
      <c r="E1133" t="s">
        <v>653</v>
      </c>
      <c r="F1133">
        <v>415</v>
      </c>
      <c r="G1133">
        <v>45.84</v>
      </c>
      <c r="H1133">
        <v>151.57</v>
      </c>
      <c r="I1133">
        <v>36.1</v>
      </c>
      <c r="J1133">
        <v>119.35</v>
      </c>
      <c r="K1133">
        <v>21</v>
      </c>
      <c r="T1133">
        <v>4</v>
      </c>
      <c r="U1133">
        <v>2</v>
      </c>
      <c r="V1133" t="s">
        <v>83</v>
      </c>
      <c r="W1133" t="s">
        <v>1776</v>
      </c>
      <c r="X1133">
        <v>25</v>
      </c>
      <c r="Y1133">
        <v>20</v>
      </c>
      <c r="Z1133" t="s">
        <v>1771</v>
      </c>
      <c r="AA1133" t="s">
        <v>1772</v>
      </c>
      <c r="AB1133" t="s">
        <v>77</v>
      </c>
      <c r="AC1133" t="s">
        <v>78</v>
      </c>
      <c r="AD1133" t="s">
        <v>1741</v>
      </c>
      <c r="AG1133" t="s">
        <v>1773</v>
      </c>
      <c r="AH1133">
        <v>0</v>
      </c>
      <c r="AI1133">
        <v>189</v>
      </c>
      <c r="AJ1133">
        <v>12</v>
      </c>
      <c r="AK1133">
        <v>761</v>
      </c>
      <c r="AL1133">
        <v>1.83</v>
      </c>
    </row>
    <row r="1134" spans="1:38" x14ac:dyDescent="0.3">
      <c r="A1134" t="s">
        <v>1737</v>
      </c>
      <c r="B1134">
        <v>111111</v>
      </c>
      <c r="C1134">
        <v>1</v>
      </c>
      <c r="D1134" t="s">
        <v>1777</v>
      </c>
      <c r="E1134" t="s">
        <v>1190</v>
      </c>
      <c r="F1134">
        <v>576</v>
      </c>
      <c r="G1134">
        <v>28.21</v>
      </c>
      <c r="H1134">
        <v>93.28</v>
      </c>
      <c r="I1134">
        <v>21.16</v>
      </c>
      <c r="J1134">
        <v>69.97</v>
      </c>
      <c r="K1134">
        <v>288</v>
      </c>
      <c r="T1134">
        <v>4</v>
      </c>
      <c r="U1134">
        <v>2</v>
      </c>
      <c r="V1134" t="s">
        <v>83</v>
      </c>
      <c r="W1134">
        <v>93</v>
      </c>
      <c r="X1134">
        <v>25</v>
      </c>
      <c r="Y1134">
        <v>23</v>
      </c>
      <c r="Z1134" t="s">
        <v>1778</v>
      </c>
      <c r="AA1134" t="s">
        <v>1779</v>
      </c>
      <c r="AB1134" t="s">
        <v>77</v>
      </c>
      <c r="AC1134" t="s">
        <v>78</v>
      </c>
      <c r="AD1134" t="s">
        <v>1741</v>
      </c>
      <c r="AG1134" t="s">
        <v>1780</v>
      </c>
      <c r="AH1134">
        <v>0</v>
      </c>
      <c r="AI1134">
        <v>184</v>
      </c>
      <c r="AJ1134">
        <v>14</v>
      </c>
      <c r="AK1134">
        <v>720</v>
      </c>
      <c r="AL1134">
        <v>1.25</v>
      </c>
    </row>
    <row r="1135" spans="1:38" x14ac:dyDescent="0.3">
      <c r="A1135" t="s">
        <v>1737</v>
      </c>
      <c r="B1135">
        <v>111111</v>
      </c>
      <c r="C1135">
        <v>2</v>
      </c>
      <c r="D1135" t="s">
        <v>1777</v>
      </c>
      <c r="E1135" t="s">
        <v>1190</v>
      </c>
      <c r="F1135">
        <v>576</v>
      </c>
      <c r="G1135">
        <v>34.17</v>
      </c>
      <c r="H1135">
        <v>112.97</v>
      </c>
      <c r="I1135">
        <v>25.7</v>
      </c>
      <c r="J1135">
        <v>84.99</v>
      </c>
      <c r="K1135">
        <v>288</v>
      </c>
      <c r="T1135">
        <v>4</v>
      </c>
      <c r="U1135">
        <v>2</v>
      </c>
      <c r="V1135" t="s">
        <v>83</v>
      </c>
      <c r="W1135">
        <v>112</v>
      </c>
      <c r="X1135">
        <v>25</v>
      </c>
      <c r="Y1135">
        <v>23</v>
      </c>
      <c r="Z1135" t="s">
        <v>1778</v>
      </c>
      <c r="AA1135" t="s">
        <v>1779</v>
      </c>
      <c r="AB1135" t="s">
        <v>77</v>
      </c>
      <c r="AC1135" t="s">
        <v>78</v>
      </c>
      <c r="AD1135" t="s">
        <v>1741</v>
      </c>
      <c r="AG1135" t="s">
        <v>1780</v>
      </c>
      <c r="AH1135">
        <v>0</v>
      </c>
      <c r="AI1135">
        <v>184</v>
      </c>
      <c r="AJ1135">
        <v>14</v>
      </c>
      <c r="AK1135">
        <v>720</v>
      </c>
      <c r="AL1135">
        <v>1.25</v>
      </c>
    </row>
    <row r="1136" spans="1:38" x14ac:dyDescent="0.3">
      <c r="A1136" t="s">
        <v>1737</v>
      </c>
      <c r="B1136">
        <v>2775</v>
      </c>
      <c r="C1136">
        <v>1</v>
      </c>
      <c r="D1136" t="s">
        <v>1781</v>
      </c>
      <c r="E1136" t="s">
        <v>823</v>
      </c>
      <c r="F1136">
        <v>152</v>
      </c>
      <c r="G1136">
        <v>23.38</v>
      </c>
      <c r="H1136">
        <v>77.319999999999993</v>
      </c>
      <c r="I1136">
        <v>18.05</v>
      </c>
      <c r="J1136">
        <v>59.67</v>
      </c>
      <c r="K1136">
        <v>98</v>
      </c>
      <c r="T1136">
        <v>2</v>
      </c>
      <c r="U1136">
        <v>1</v>
      </c>
      <c r="V1136" t="s">
        <v>74</v>
      </c>
      <c r="W1136">
        <v>77</v>
      </c>
      <c r="X1136">
        <v>18</v>
      </c>
      <c r="Y1136">
        <v>8</v>
      </c>
      <c r="Z1136" t="s">
        <v>1782</v>
      </c>
      <c r="AA1136" t="s">
        <v>1783</v>
      </c>
      <c r="AB1136" t="s">
        <v>77</v>
      </c>
      <c r="AC1136" t="s">
        <v>78</v>
      </c>
      <c r="AD1136" t="s">
        <v>1741</v>
      </c>
      <c r="AG1136" t="s">
        <v>1784</v>
      </c>
      <c r="AH1136">
        <v>0</v>
      </c>
      <c r="AI1136">
        <v>320</v>
      </c>
      <c r="AJ1136">
        <v>26</v>
      </c>
      <c r="AK1136">
        <v>102</v>
      </c>
      <c r="AL1136">
        <v>0.67</v>
      </c>
    </row>
    <row r="1137" spans="1:38" x14ac:dyDescent="0.3">
      <c r="A1137" t="s">
        <v>1737</v>
      </c>
      <c r="B1137">
        <v>2775</v>
      </c>
      <c r="C1137">
        <v>2</v>
      </c>
      <c r="D1137" t="s">
        <v>1781</v>
      </c>
      <c r="E1137" t="s">
        <v>823</v>
      </c>
      <c r="F1137">
        <v>152</v>
      </c>
      <c r="G1137">
        <v>33.26</v>
      </c>
      <c r="H1137">
        <v>109.97</v>
      </c>
      <c r="I1137">
        <v>25.66</v>
      </c>
      <c r="J1137">
        <v>84.84</v>
      </c>
      <c r="K1137">
        <v>54</v>
      </c>
      <c r="T1137">
        <v>3</v>
      </c>
      <c r="U1137">
        <v>2</v>
      </c>
      <c r="V1137" t="s">
        <v>74</v>
      </c>
      <c r="W1137">
        <v>109</v>
      </c>
      <c r="X1137">
        <v>18</v>
      </c>
      <c r="Y1137">
        <v>8</v>
      </c>
      <c r="Z1137" t="s">
        <v>1782</v>
      </c>
      <c r="AA1137" t="s">
        <v>1783</v>
      </c>
      <c r="AB1137" t="s">
        <v>77</v>
      </c>
      <c r="AC1137" t="s">
        <v>78</v>
      </c>
      <c r="AD1137" t="s">
        <v>1741</v>
      </c>
      <c r="AG1137" t="s">
        <v>1784</v>
      </c>
      <c r="AH1137">
        <v>0</v>
      </c>
      <c r="AI1137">
        <v>320</v>
      </c>
      <c r="AJ1137">
        <v>26</v>
      </c>
      <c r="AK1137">
        <v>102</v>
      </c>
      <c r="AL1137">
        <v>0.67</v>
      </c>
    </row>
    <row r="1138" spans="1:38" x14ac:dyDescent="0.3">
      <c r="A1138" t="s">
        <v>1737</v>
      </c>
      <c r="B1138">
        <v>144611</v>
      </c>
      <c r="C1138">
        <v>1</v>
      </c>
      <c r="D1138" t="s">
        <v>1785</v>
      </c>
      <c r="E1138" t="s">
        <v>1786</v>
      </c>
      <c r="F1138">
        <v>345</v>
      </c>
      <c r="G1138">
        <v>29.89</v>
      </c>
      <c r="H1138">
        <v>98.81</v>
      </c>
      <c r="I1138">
        <v>22.54</v>
      </c>
      <c r="J1138">
        <v>74.540000000000006</v>
      </c>
      <c r="K1138">
        <v>1</v>
      </c>
      <c r="T1138">
        <v>3</v>
      </c>
      <c r="U1138">
        <v>2</v>
      </c>
      <c r="V1138" t="s">
        <v>83</v>
      </c>
      <c r="W1138" t="s">
        <v>1787</v>
      </c>
      <c r="X1138">
        <v>25</v>
      </c>
      <c r="Y1138">
        <v>8</v>
      </c>
      <c r="Z1138" t="s">
        <v>1788</v>
      </c>
      <c r="AA1138" t="s">
        <v>1789</v>
      </c>
      <c r="AB1138" t="s">
        <v>77</v>
      </c>
      <c r="AC1138" t="s">
        <v>78</v>
      </c>
      <c r="AD1138" t="s">
        <v>1741</v>
      </c>
      <c r="AG1138" t="s">
        <v>1790</v>
      </c>
      <c r="AH1138">
        <v>337</v>
      </c>
      <c r="AI1138">
        <v>183</v>
      </c>
      <c r="AJ1138">
        <v>17</v>
      </c>
      <c r="AK1138">
        <v>399</v>
      </c>
      <c r="AL1138">
        <v>1.1599999999999999</v>
      </c>
    </row>
    <row r="1139" spans="1:38" x14ac:dyDescent="0.3">
      <c r="A1139" t="s">
        <v>1737</v>
      </c>
      <c r="B1139">
        <v>144611</v>
      </c>
      <c r="C1139">
        <v>2</v>
      </c>
      <c r="D1139" t="s">
        <v>1785</v>
      </c>
      <c r="E1139" t="s">
        <v>1786</v>
      </c>
      <c r="F1139">
        <v>345</v>
      </c>
      <c r="G1139">
        <v>30.06</v>
      </c>
      <c r="H1139">
        <v>99.39</v>
      </c>
      <c r="I1139">
        <v>22.68</v>
      </c>
      <c r="J1139">
        <v>74.98</v>
      </c>
      <c r="K1139">
        <v>2</v>
      </c>
      <c r="T1139">
        <v>3</v>
      </c>
      <c r="U1139">
        <v>2</v>
      </c>
      <c r="V1139" t="s">
        <v>83</v>
      </c>
      <c r="W1139" t="s">
        <v>1171</v>
      </c>
      <c r="X1139">
        <v>25</v>
      </c>
      <c r="Y1139">
        <v>8</v>
      </c>
      <c r="Z1139" t="s">
        <v>1788</v>
      </c>
      <c r="AA1139" t="s">
        <v>1789</v>
      </c>
      <c r="AB1139" t="s">
        <v>77</v>
      </c>
      <c r="AC1139" t="s">
        <v>78</v>
      </c>
      <c r="AD1139" t="s">
        <v>1741</v>
      </c>
      <c r="AG1139" t="s">
        <v>1790</v>
      </c>
      <c r="AH1139">
        <v>337</v>
      </c>
      <c r="AI1139">
        <v>183</v>
      </c>
      <c r="AJ1139">
        <v>17</v>
      </c>
      <c r="AK1139">
        <v>399</v>
      </c>
      <c r="AL1139">
        <v>1.1599999999999999</v>
      </c>
    </row>
    <row r="1140" spans="1:38" x14ac:dyDescent="0.3">
      <c r="A1140" t="s">
        <v>1737</v>
      </c>
      <c r="B1140">
        <v>144611</v>
      </c>
      <c r="C1140">
        <v>3</v>
      </c>
      <c r="D1140" t="s">
        <v>1785</v>
      </c>
      <c r="E1140" t="s">
        <v>1786</v>
      </c>
      <c r="F1140">
        <v>345</v>
      </c>
      <c r="G1140">
        <v>29.98</v>
      </c>
      <c r="H1140">
        <v>99.12</v>
      </c>
      <c r="I1140">
        <v>22.61</v>
      </c>
      <c r="J1140">
        <v>74.77</v>
      </c>
      <c r="K1140">
        <v>1</v>
      </c>
      <c r="T1140">
        <v>3</v>
      </c>
      <c r="U1140">
        <v>2</v>
      </c>
      <c r="V1140" t="s">
        <v>83</v>
      </c>
      <c r="W1140" t="s">
        <v>273</v>
      </c>
      <c r="X1140">
        <v>25</v>
      </c>
      <c r="Y1140">
        <v>8</v>
      </c>
      <c r="Z1140" t="s">
        <v>1788</v>
      </c>
      <c r="AA1140" t="s">
        <v>1789</v>
      </c>
      <c r="AB1140" t="s">
        <v>77</v>
      </c>
      <c r="AC1140" t="s">
        <v>78</v>
      </c>
      <c r="AD1140" t="s">
        <v>1741</v>
      </c>
      <c r="AG1140" t="s">
        <v>1790</v>
      </c>
      <c r="AH1140">
        <v>337</v>
      </c>
      <c r="AI1140">
        <v>183</v>
      </c>
      <c r="AJ1140">
        <v>17</v>
      </c>
      <c r="AK1140">
        <v>399</v>
      </c>
      <c r="AL1140">
        <v>1.1599999999999999</v>
      </c>
    </row>
    <row r="1141" spans="1:38" x14ac:dyDescent="0.3">
      <c r="A1141" t="s">
        <v>1737</v>
      </c>
      <c r="B1141">
        <v>144611</v>
      </c>
      <c r="C1141">
        <v>4</v>
      </c>
      <c r="D1141" t="s">
        <v>1785</v>
      </c>
      <c r="E1141" t="s">
        <v>1786</v>
      </c>
      <c r="F1141">
        <v>345</v>
      </c>
      <c r="G1141">
        <v>29.95</v>
      </c>
      <c r="H1141">
        <v>99.01</v>
      </c>
      <c r="I1141">
        <v>22.59</v>
      </c>
      <c r="J1141">
        <v>74.69</v>
      </c>
      <c r="K1141">
        <v>1</v>
      </c>
      <c r="T1141">
        <v>3</v>
      </c>
      <c r="U1141">
        <v>2</v>
      </c>
      <c r="V1141" t="s">
        <v>83</v>
      </c>
      <c r="W1141" t="s">
        <v>1791</v>
      </c>
      <c r="X1141">
        <v>25</v>
      </c>
      <c r="Y1141">
        <v>8</v>
      </c>
      <c r="Z1141" t="s">
        <v>1788</v>
      </c>
      <c r="AA1141" t="s">
        <v>1789</v>
      </c>
      <c r="AB1141" t="s">
        <v>77</v>
      </c>
      <c r="AC1141" t="s">
        <v>78</v>
      </c>
      <c r="AD1141" t="s">
        <v>1741</v>
      </c>
      <c r="AG1141" t="s">
        <v>1790</v>
      </c>
      <c r="AH1141">
        <v>337</v>
      </c>
      <c r="AI1141">
        <v>183</v>
      </c>
      <c r="AJ1141">
        <v>17</v>
      </c>
      <c r="AK1141">
        <v>399</v>
      </c>
      <c r="AL1141">
        <v>1.1599999999999999</v>
      </c>
    </row>
    <row r="1142" spans="1:38" x14ac:dyDescent="0.3">
      <c r="A1142" t="s">
        <v>1737</v>
      </c>
      <c r="B1142">
        <v>144611</v>
      </c>
      <c r="C1142">
        <v>5</v>
      </c>
      <c r="D1142" t="s">
        <v>1785</v>
      </c>
      <c r="E1142" t="s">
        <v>1786</v>
      </c>
      <c r="F1142">
        <v>345</v>
      </c>
      <c r="G1142">
        <v>33.86</v>
      </c>
      <c r="H1142">
        <v>111.96</v>
      </c>
      <c r="I1142">
        <v>25.54</v>
      </c>
      <c r="J1142">
        <v>84.46</v>
      </c>
      <c r="K1142">
        <v>2</v>
      </c>
      <c r="T1142">
        <v>3</v>
      </c>
      <c r="U1142">
        <v>2</v>
      </c>
      <c r="V1142" t="s">
        <v>83</v>
      </c>
      <c r="W1142" t="s">
        <v>160</v>
      </c>
      <c r="X1142">
        <v>25</v>
      </c>
      <c r="Y1142">
        <v>8</v>
      </c>
      <c r="Z1142" t="s">
        <v>1788</v>
      </c>
      <c r="AA1142" t="s">
        <v>1789</v>
      </c>
      <c r="AB1142" t="s">
        <v>77</v>
      </c>
      <c r="AC1142" t="s">
        <v>78</v>
      </c>
      <c r="AD1142" t="s">
        <v>1741</v>
      </c>
      <c r="AG1142" t="s">
        <v>1790</v>
      </c>
      <c r="AH1142">
        <v>337</v>
      </c>
      <c r="AI1142">
        <v>183</v>
      </c>
      <c r="AJ1142">
        <v>17</v>
      </c>
      <c r="AK1142">
        <v>399</v>
      </c>
      <c r="AL1142">
        <v>1.1599999999999999</v>
      </c>
    </row>
    <row r="1143" spans="1:38" x14ac:dyDescent="0.3">
      <c r="A1143" t="s">
        <v>1737</v>
      </c>
      <c r="B1143">
        <v>144611</v>
      </c>
      <c r="C1143">
        <v>6</v>
      </c>
      <c r="D1143" t="s">
        <v>1785</v>
      </c>
      <c r="E1143" t="s">
        <v>1786</v>
      </c>
      <c r="F1143">
        <v>345</v>
      </c>
      <c r="G1143">
        <v>33.99</v>
      </c>
      <c r="H1143">
        <v>112.37</v>
      </c>
      <c r="I1143">
        <v>25.64</v>
      </c>
      <c r="J1143">
        <v>84.77</v>
      </c>
      <c r="K1143">
        <v>1</v>
      </c>
      <c r="T1143">
        <v>3</v>
      </c>
      <c r="U1143">
        <v>2</v>
      </c>
      <c r="V1143" t="s">
        <v>83</v>
      </c>
      <c r="W1143" t="s">
        <v>683</v>
      </c>
      <c r="X1143">
        <v>25</v>
      </c>
      <c r="Y1143">
        <v>8</v>
      </c>
      <c r="Z1143" t="s">
        <v>1788</v>
      </c>
      <c r="AA1143" t="s">
        <v>1789</v>
      </c>
      <c r="AB1143" t="s">
        <v>77</v>
      </c>
      <c r="AC1143" t="s">
        <v>78</v>
      </c>
      <c r="AD1143" t="s">
        <v>1741</v>
      </c>
      <c r="AG1143" t="s">
        <v>1790</v>
      </c>
      <c r="AH1143">
        <v>337</v>
      </c>
      <c r="AI1143">
        <v>183</v>
      </c>
      <c r="AJ1143">
        <v>17</v>
      </c>
      <c r="AK1143">
        <v>399</v>
      </c>
      <c r="AL1143">
        <v>1.1599999999999999</v>
      </c>
    </row>
    <row r="1144" spans="1:38" x14ac:dyDescent="0.3">
      <c r="A1144" t="s">
        <v>1737</v>
      </c>
      <c r="B1144">
        <v>108811</v>
      </c>
      <c r="C1144">
        <v>1</v>
      </c>
      <c r="D1144" t="s">
        <v>1792</v>
      </c>
      <c r="E1144" t="s">
        <v>1786</v>
      </c>
      <c r="F1144">
        <v>592</v>
      </c>
      <c r="G1144">
        <v>29.76</v>
      </c>
      <c r="H1144">
        <v>98.4</v>
      </c>
      <c r="I1144">
        <v>22.53</v>
      </c>
      <c r="J1144">
        <v>74.48</v>
      </c>
      <c r="K1144">
        <v>252</v>
      </c>
      <c r="T1144">
        <v>3</v>
      </c>
      <c r="U1144">
        <v>2</v>
      </c>
      <c r="V1144" t="s">
        <v>83</v>
      </c>
      <c r="W1144" t="s">
        <v>226</v>
      </c>
      <c r="X1144">
        <v>24</v>
      </c>
      <c r="Y1144">
        <v>16</v>
      </c>
      <c r="Z1144" t="s">
        <v>1793</v>
      </c>
      <c r="AA1144" t="s">
        <v>1794</v>
      </c>
      <c r="AB1144" t="s">
        <v>77</v>
      </c>
      <c r="AC1144" t="s">
        <v>78</v>
      </c>
      <c r="AD1144" t="s">
        <v>1741</v>
      </c>
      <c r="AG1144" t="s">
        <v>1795</v>
      </c>
      <c r="AH1144">
        <v>0</v>
      </c>
      <c r="AI1144">
        <v>184</v>
      </c>
      <c r="AJ1144">
        <v>16</v>
      </c>
      <c r="AK1144">
        <v>687</v>
      </c>
      <c r="AL1144">
        <v>1.1599999999999999</v>
      </c>
    </row>
    <row r="1145" spans="1:38" x14ac:dyDescent="0.3">
      <c r="A1145" t="s">
        <v>1737</v>
      </c>
      <c r="B1145">
        <v>108811</v>
      </c>
      <c r="C1145">
        <v>2</v>
      </c>
      <c r="D1145" t="s">
        <v>1792</v>
      </c>
      <c r="E1145" t="s">
        <v>1786</v>
      </c>
      <c r="F1145">
        <v>592</v>
      </c>
      <c r="G1145">
        <v>29.84</v>
      </c>
      <c r="H1145">
        <v>98.67</v>
      </c>
      <c r="I1145">
        <v>22.59</v>
      </c>
      <c r="J1145">
        <v>74.680000000000007</v>
      </c>
      <c r="K1145">
        <v>40</v>
      </c>
      <c r="T1145">
        <v>3</v>
      </c>
      <c r="U1145">
        <v>2</v>
      </c>
      <c r="V1145" t="s">
        <v>83</v>
      </c>
      <c r="W1145" t="s">
        <v>657</v>
      </c>
      <c r="X1145">
        <v>24</v>
      </c>
      <c r="Y1145">
        <v>16</v>
      </c>
      <c r="Z1145" t="s">
        <v>1793</v>
      </c>
      <c r="AA1145" t="s">
        <v>1794</v>
      </c>
      <c r="AB1145" t="s">
        <v>77</v>
      </c>
      <c r="AC1145" t="s">
        <v>78</v>
      </c>
      <c r="AD1145" t="s">
        <v>1741</v>
      </c>
      <c r="AG1145" t="s">
        <v>1795</v>
      </c>
      <c r="AH1145">
        <v>0</v>
      </c>
      <c r="AI1145">
        <v>184</v>
      </c>
      <c r="AJ1145">
        <v>16</v>
      </c>
      <c r="AK1145">
        <v>687</v>
      </c>
      <c r="AL1145">
        <v>1.1599999999999999</v>
      </c>
    </row>
    <row r="1146" spans="1:38" x14ac:dyDescent="0.3">
      <c r="A1146" t="s">
        <v>1737</v>
      </c>
      <c r="B1146">
        <v>108811</v>
      </c>
      <c r="C1146">
        <v>3</v>
      </c>
      <c r="D1146" t="s">
        <v>1792</v>
      </c>
      <c r="E1146" t="s">
        <v>1786</v>
      </c>
      <c r="F1146">
        <v>592</v>
      </c>
      <c r="G1146">
        <v>29.94</v>
      </c>
      <c r="H1146">
        <v>99</v>
      </c>
      <c r="I1146">
        <v>22.66</v>
      </c>
      <c r="J1146">
        <v>74.930000000000007</v>
      </c>
      <c r="K1146">
        <v>22</v>
      </c>
      <c r="T1146">
        <v>3</v>
      </c>
      <c r="U1146">
        <v>2</v>
      </c>
      <c r="V1146" t="s">
        <v>83</v>
      </c>
      <c r="W1146" t="s">
        <v>1791</v>
      </c>
      <c r="X1146">
        <v>24</v>
      </c>
      <c r="Y1146">
        <v>16</v>
      </c>
      <c r="Z1146" t="s">
        <v>1793</v>
      </c>
      <c r="AA1146" t="s">
        <v>1794</v>
      </c>
      <c r="AB1146" t="s">
        <v>77</v>
      </c>
      <c r="AC1146" t="s">
        <v>78</v>
      </c>
      <c r="AD1146" t="s">
        <v>1741</v>
      </c>
      <c r="AG1146" t="s">
        <v>1795</v>
      </c>
      <c r="AH1146">
        <v>0</v>
      </c>
      <c r="AI1146">
        <v>184</v>
      </c>
      <c r="AJ1146">
        <v>16</v>
      </c>
      <c r="AK1146">
        <v>687</v>
      </c>
      <c r="AL1146">
        <v>1.1599999999999999</v>
      </c>
    </row>
    <row r="1147" spans="1:38" x14ac:dyDescent="0.3">
      <c r="A1147" t="s">
        <v>1737</v>
      </c>
      <c r="B1147">
        <v>108811</v>
      </c>
      <c r="C1147">
        <v>4</v>
      </c>
      <c r="D1147" t="s">
        <v>1792</v>
      </c>
      <c r="E1147" t="s">
        <v>1786</v>
      </c>
      <c r="F1147">
        <v>592</v>
      </c>
      <c r="G1147">
        <v>29.95</v>
      </c>
      <c r="H1147">
        <v>99.02</v>
      </c>
      <c r="I1147">
        <v>22.67</v>
      </c>
      <c r="J1147">
        <v>74.95</v>
      </c>
      <c r="K1147">
        <v>22</v>
      </c>
      <c r="T1147">
        <v>3</v>
      </c>
      <c r="U1147">
        <v>2</v>
      </c>
      <c r="V1147" t="s">
        <v>83</v>
      </c>
      <c r="W1147" t="s">
        <v>1796</v>
      </c>
      <c r="X1147">
        <v>24</v>
      </c>
      <c r="Y1147">
        <v>16</v>
      </c>
      <c r="Z1147" t="s">
        <v>1793</v>
      </c>
      <c r="AA1147" t="s">
        <v>1794</v>
      </c>
      <c r="AB1147" t="s">
        <v>77</v>
      </c>
      <c r="AC1147" t="s">
        <v>78</v>
      </c>
      <c r="AD1147" t="s">
        <v>1741</v>
      </c>
      <c r="AG1147" t="s">
        <v>1795</v>
      </c>
      <c r="AH1147">
        <v>0</v>
      </c>
      <c r="AI1147">
        <v>184</v>
      </c>
      <c r="AJ1147">
        <v>16</v>
      </c>
      <c r="AK1147">
        <v>687</v>
      </c>
      <c r="AL1147">
        <v>1.1599999999999999</v>
      </c>
    </row>
    <row r="1148" spans="1:38" x14ac:dyDescent="0.3">
      <c r="A1148" t="s">
        <v>1737</v>
      </c>
      <c r="B1148">
        <v>108811</v>
      </c>
      <c r="C1148">
        <v>5</v>
      </c>
      <c r="D1148" t="s">
        <v>1792</v>
      </c>
      <c r="E1148" t="s">
        <v>1786</v>
      </c>
      <c r="F1148">
        <v>592</v>
      </c>
      <c r="G1148">
        <v>33.74</v>
      </c>
      <c r="H1148">
        <v>111.57</v>
      </c>
      <c r="I1148">
        <v>25.54</v>
      </c>
      <c r="J1148">
        <v>84.45</v>
      </c>
      <c r="K1148">
        <v>129</v>
      </c>
      <c r="T1148">
        <v>3</v>
      </c>
      <c r="U1148">
        <v>2</v>
      </c>
      <c r="V1148" t="s">
        <v>83</v>
      </c>
      <c r="W1148" t="s">
        <v>139</v>
      </c>
      <c r="X1148">
        <v>24</v>
      </c>
      <c r="Y1148">
        <v>16</v>
      </c>
      <c r="Z1148" t="s">
        <v>1793</v>
      </c>
      <c r="AA1148" t="s">
        <v>1794</v>
      </c>
      <c r="AB1148" t="s">
        <v>77</v>
      </c>
      <c r="AC1148" t="s">
        <v>78</v>
      </c>
      <c r="AD1148" t="s">
        <v>1741</v>
      </c>
      <c r="AG1148" t="s">
        <v>1795</v>
      </c>
      <c r="AH1148">
        <v>0</v>
      </c>
      <c r="AI1148">
        <v>184</v>
      </c>
      <c r="AJ1148">
        <v>16</v>
      </c>
      <c r="AK1148">
        <v>687</v>
      </c>
      <c r="AL1148">
        <v>1.1599999999999999</v>
      </c>
    </row>
    <row r="1149" spans="1:38" x14ac:dyDescent="0.3">
      <c r="A1149" t="s">
        <v>1737</v>
      </c>
      <c r="B1149">
        <v>108811</v>
      </c>
      <c r="C1149">
        <v>6</v>
      </c>
      <c r="D1149" t="s">
        <v>1792</v>
      </c>
      <c r="E1149" t="s">
        <v>1786</v>
      </c>
      <c r="F1149">
        <v>592</v>
      </c>
      <c r="G1149">
        <v>33.74</v>
      </c>
      <c r="H1149">
        <v>111.57</v>
      </c>
      <c r="I1149">
        <v>25.54</v>
      </c>
      <c r="J1149">
        <v>84.45</v>
      </c>
      <c r="K1149">
        <v>18</v>
      </c>
      <c r="T1149">
        <v>3</v>
      </c>
      <c r="U1149">
        <v>2</v>
      </c>
      <c r="V1149" t="s">
        <v>83</v>
      </c>
      <c r="W1149" t="s">
        <v>1797</v>
      </c>
      <c r="X1149">
        <v>24</v>
      </c>
      <c r="Y1149">
        <v>16</v>
      </c>
      <c r="Z1149" t="s">
        <v>1793</v>
      </c>
      <c r="AA1149" t="s">
        <v>1794</v>
      </c>
      <c r="AB1149" t="s">
        <v>77</v>
      </c>
      <c r="AC1149" t="s">
        <v>78</v>
      </c>
      <c r="AD1149" t="s">
        <v>1741</v>
      </c>
      <c r="AG1149" t="s">
        <v>1795</v>
      </c>
      <c r="AH1149">
        <v>0</v>
      </c>
      <c r="AI1149">
        <v>184</v>
      </c>
      <c r="AJ1149">
        <v>16</v>
      </c>
      <c r="AK1149">
        <v>687</v>
      </c>
      <c r="AL1149">
        <v>1.1599999999999999</v>
      </c>
    </row>
    <row r="1150" spans="1:38" x14ac:dyDescent="0.3">
      <c r="A1150" t="s">
        <v>1737</v>
      </c>
      <c r="B1150">
        <v>108811</v>
      </c>
      <c r="C1150">
        <v>7</v>
      </c>
      <c r="D1150" t="s">
        <v>1792</v>
      </c>
      <c r="E1150" t="s">
        <v>1786</v>
      </c>
      <c r="F1150">
        <v>592</v>
      </c>
      <c r="G1150">
        <v>33.93</v>
      </c>
      <c r="H1150">
        <v>112.18</v>
      </c>
      <c r="I1150">
        <v>25.68</v>
      </c>
      <c r="J1150">
        <v>84.91</v>
      </c>
      <c r="K1150">
        <v>70</v>
      </c>
      <c r="T1150">
        <v>3</v>
      </c>
      <c r="U1150">
        <v>2</v>
      </c>
      <c r="V1150" t="s">
        <v>83</v>
      </c>
      <c r="W1150" t="s">
        <v>968</v>
      </c>
      <c r="X1150">
        <v>24</v>
      </c>
      <c r="Y1150">
        <v>16</v>
      </c>
      <c r="Z1150" t="s">
        <v>1793</v>
      </c>
      <c r="AA1150" t="s">
        <v>1794</v>
      </c>
      <c r="AB1150" t="s">
        <v>77</v>
      </c>
      <c r="AC1150" t="s">
        <v>78</v>
      </c>
      <c r="AD1150" t="s">
        <v>1741</v>
      </c>
      <c r="AG1150" t="s">
        <v>1795</v>
      </c>
      <c r="AH1150">
        <v>0</v>
      </c>
      <c r="AI1150">
        <v>184</v>
      </c>
      <c r="AJ1150">
        <v>16</v>
      </c>
      <c r="AK1150">
        <v>687</v>
      </c>
      <c r="AL1150">
        <v>1.1599999999999999</v>
      </c>
    </row>
    <row r="1151" spans="1:38" x14ac:dyDescent="0.3">
      <c r="A1151" t="s">
        <v>1737</v>
      </c>
      <c r="B1151">
        <v>108811</v>
      </c>
      <c r="C1151">
        <v>8</v>
      </c>
      <c r="D1151" t="s">
        <v>1792</v>
      </c>
      <c r="E1151" t="s">
        <v>1786</v>
      </c>
      <c r="F1151">
        <v>592</v>
      </c>
      <c r="G1151">
        <v>33.94</v>
      </c>
      <c r="H1151">
        <v>112.21</v>
      </c>
      <c r="I1151">
        <v>25.69</v>
      </c>
      <c r="J1151">
        <v>84.93</v>
      </c>
      <c r="K1151">
        <v>39</v>
      </c>
      <c r="T1151">
        <v>3</v>
      </c>
      <c r="U1151">
        <v>2</v>
      </c>
      <c r="V1151" t="s">
        <v>83</v>
      </c>
      <c r="W1151" t="s">
        <v>320</v>
      </c>
      <c r="X1151">
        <v>24</v>
      </c>
      <c r="Y1151">
        <v>16</v>
      </c>
      <c r="Z1151" t="s">
        <v>1793</v>
      </c>
      <c r="AA1151" t="s">
        <v>1794</v>
      </c>
      <c r="AB1151" t="s">
        <v>77</v>
      </c>
      <c r="AC1151" t="s">
        <v>78</v>
      </c>
      <c r="AD1151" t="s">
        <v>1741</v>
      </c>
      <c r="AG1151" t="s">
        <v>1795</v>
      </c>
      <c r="AH1151">
        <v>0</v>
      </c>
      <c r="AI1151">
        <v>184</v>
      </c>
      <c r="AJ1151">
        <v>16</v>
      </c>
      <c r="AK1151">
        <v>687</v>
      </c>
      <c r="AL1151">
        <v>1.1599999999999999</v>
      </c>
    </row>
    <row r="1152" spans="1:38" x14ac:dyDescent="0.3">
      <c r="A1152" t="s">
        <v>1737</v>
      </c>
      <c r="B1152">
        <v>2773</v>
      </c>
      <c r="C1152">
        <v>1</v>
      </c>
      <c r="D1152" t="s">
        <v>1798</v>
      </c>
      <c r="E1152" t="s">
        <v>812</v>
      </c>
      <c r="F1152">
        <v>156</v>
      </c>
      <c r="G1152">
        <v>16.420000000000002</v>
      </c>
      <c r="H1152">
        <v>54.31</v>
      </c>
      <c r="I1152">
        <v>12.59</v>
      </c>
      <c r="J1152">
        <v>41.62</v>
      </c>
      <c r="K1152">
        <v>36</v>
      </c>
      <c r="T1152">
        <v>2</v>
      </c>
      <c r="U1152">
        <v>1</v>
      </c>
      <c r="V1152" t="s">
        <v>83</v>
      </c>
      <c r="W1152">
        <v>54</v>
      </c>
      <c r="X1152">
        <v>6</v>
      </c>
      <c r="Y1152">
        <v>6</v>
      </c>
      <c r="Z1152" t="s">
        <v>1799</v>
      </c>
      <c r="AA1152" t="s">
        <v>1800</v>
      </c>
      <c r="AB1152" t="s">
        <v>77</v>
      </c>
      <c r="AC1152" t="s">
        <v>78</v>
      </c>
      <c r="AD1152" t="s">
        <v>1741</v>
      </c>
      <c r="AG1152" t="s">
        <v>1801</v>
      </c>
      <c r="AH1152">
        <v>0</v>
      </c>
      <c r="AI1152">
        <v>151</v>
      </c>
      <c r="AJ1152">
        <v>27</v>
      </c>
      <c r="AK1152">
        <v>0</v>
      </c>
      <c r="AL1152">
        <v>0</v>
      </c>
    </row>
    <row r="1153" spans="1:38" x14ac:dyDescent="0.3">
      <c r="A1153" t="s">
        <v>1737</v>
      </c>
      <c r="B1153">
        <v>2773</v>
      </c>
      <c r="C1153">
        <v>2</v>
      </c>
      <c r="D1153" t="s">
        <v>1798</v>
      </c>
      <c r="E1153" t="s">
        <v>812</v>
      </c>
      <c r="F1153">
        <v>156</v>
      </c>
      <c r="G1153">
        <v>17.72</v>
      </c>
      <c r="H1153">
        <v>58.6</v>
      </c>
      <c r="I1153">
        <v>13.76</v>
      </c>
      <c r="J1153">
        <v>45.52</v>
      </c>
      <c r="K1153">
        <v>60</v>
      </c>
      <c r="T1153">
        <v>3</v>
      </c>
      <c r="U1153">
        <v>1</v>
      </c>
      <c r="V1153" t="s">
        <v>83</v>
      </c>
      <c r="W1153">
        <v>58</v>
      </c>
      <c r="X1153">
        <v>6</v>
      </c>
      <c r="Y1153">
        <v>6</v>
      </c>
      <c r="Z1153" t="s">
        <v>1799</v>
      </c>
      <c r="AA1153" t="s">
        <v>1800</v>
      </c>
      <c r="AB1153" t="s">
        <v>77</v>
      </c>
      <c r="AC1153" t="s">
        <v>78</v>
      </c>
      <c r="AD1153" t="s">
        <v>1741</v>
      </c>
      <c r="AG1153" t="s">
        <v>1801</v>
      </c>
      <c r="AH1153">
        <v>0</v>
      </c>
      <c r="AI1153">
        <v>151</v>
      </c>
      <c r="AJ1153">
        <v>27</v>
      </c>
      <c r="AK1153">
        <v>0</v>
      </c>
      <c r="AL1153">
        <v>0</v>
      </c>
    </row>
    <row r="1154" spans="1:38" x14ac:dyDescent="0.3">
      <c r="A1154" t="s">
        <v>1737</v>
      </c>
      <c r="B1154">
        <v>2773</v>
      </c>
      <c r="C1154">
        <v>3</v>
      </c>
      <c r="D1154" t="s">
        <v>1798</v>
      </c>
      <c r="E1154" t="s">
        <v>812</v>
      </c>
      <c r="F1154">
        <v>156</v>
      </c>
      <c r="G1154">
        <v>18.61</v>
      </c>
      <c r="H1154">
        <v>61.54</v>
      </c>
      <c r="I1154">
        <v>14.55</v>
      </c>
      <c r="J1154">
        <v>48.1</v>
      </c>
      <c r="K1154">
        <v>60</v>
      </c>
      <c r="T1154">
        <v>3</v>
      </c>
      <c r="U1154">
        <v>1</v>
      </c>
      <c r="V1154" t="s">
        <v>83</v>
      </c>
      <c r="W1154">
        <v>61</v>
      </c>
      <c r="X1154">
        <v>6</v>
      </c>
      <c r="Y1154">
        <v>6</v>
      </c>
      <c r="Z1154" t="s">
        <v>1799</v>
      </c>
      <c r="AA1154" t="s">
        <v>1800</v>
      </c>
      <c r="AB1154" t="s">
        <v>77</v>
      </c>
      <c r="AC1154" t="s">
        <v>78</v>
      </c>
      <c r="AD1154" t="s">
        <v>1741</v>
      </c>
      <c r="AG1154" t="s">
        <v>1801</v>
      </c>
      <c r="AH1154">
        <v>0</v>
      </c>
      <c r="AI1154">
        <v>151</v>
      </c>
      <c r="AJ1154">
        <v>27</v>
      </c>
      <c r="AK1154">
        <v>0</v>
      </c>
      <c r="AL1154">
        <v>0</v>
      </c>
    </row>
    <row r="1155" spans="1:38" x14ac:dyDescent="0.3">
      <c r="A1155" t="s">
        <v>1737</v>
      </c>
      <c r="B1155">
        <v>2772</v>
      </c>
      <c r="C1155">
        <v>1</v>
      </c>
      <c r="D1155" t="s">
        <v>428</v>
      </c>
      <c r="E1155" t="s">
        <v>1579</v>
      </c>
      <c r="F1155">
        <v>362</v>
      </c>
      <c r="G1155">
        <v>23.16</v>
      </c>
      <c r="H1155">
        <v>76.58</v>
      </c>
      <c r="I1155">
        <v>18.13</v>
      </c>
      <c r="J1155">
        <v>59.95</v>
      </c>
      <c r="K1155">
        <v>78</v>
      </c>
      <c r="T1155">
        <v>3</v>
      </c>
      <c r="U1155">
        <v>1</v>
      </c>
      <c r="V1155" t="s">
        <v>74</v>
      </c>
      <c r="W1155" t="s">
        <v>1159</v>
      </c>
      <c r="X1155">
        <v>25</v>
      </c>
      <c r="Y1155">
        <v>8</v>
      </c>
      <c r="Z1155" t="s">
        <v>1802</v>
      </c>
      <c r="AA1155" t="s">
        <v>1803</v>
      </c>
      <c r="AB1155" t="s">
        <v>77</v>
      </c>
      <c r="AC1155" t="s">
        <v>78</v>
      </c>
      <c r="AD1155" t="s">
        <v>1741</v>
      </c>
      <c r="AG1155" t="s">
        <v>1804</v>
      </c>
      <c r="AH1155">
        <v>0</v>
      </c>
      <c r="AI1155">
        <v>241</v>
      </c>
      <c r="AJ1155">
        <v>19</v>
      </c>
      <c r="AK1155">
        <v>314</v>
      </c>
      <c r="AL1155">
        <v>0.87</v>
      </c>
    </row>
    <row r="1156" spans="1:38" x14ac:dyDescent="0.3">
      <c r="A1156" t="s">
        <v>1737</v>
      </c>
      <c r="B1156">
        <v>2772</v>
      </c>
      <c r="C1156">
        <v>2</v>
      </c>
      <c r="D1156" t="s">
        <v>428</v>
      </c>
      <c r="E1156" t="s">
        <v>1579</v>
      </c>
      <c r="F1156">
        <v>362</v>
      </c>
      <c r="G1156">
        <v>23.07</v>
      </c>
      <c r="H1156">
        <v>76.27</v>
      </c>
      <c r="I1156">
        <v>18.059999999999999</v>
      </c>
      <c r="J1156">
        <v>59.71</v>
      </c>
      <c r="K1156">
        <v>74</v>
      </c>
      <c r="T1156">
        <v>3</v>
      </c>
      <c r="U1156">
        <v>1</v>
      </c>
      <c r="V1156" t="s">
        <v>74</v>
      </c>
      <c r="W1156" t="s">
        <v>1155</v>
      </c>
      <c r="X1156">
        <v>25</v>
      </c>
      <c r="Y1156">
        <v>8</v>
      </c>
      <c r="Z1156" t="s">
        <v>1802</v>
      </c>
      <c r="AA1156" t="s">
        <v>1803</v>
      </c>
      <c r="AB1156" t="s">
        <v>77</v>
      </c>
      <c r="AC1156" t="s">
        <v>78</v>
      </c>
      <c r="AD1156" t="s">
        <v>1741</v>
      </c>
      <c r="AG1156" t="s">
        <v>1804</v>
      </c>
      <c r="AH1156">
        <v>0</v>
      </c>
      <c r="AI1156">
        <v>241</v>
      </c>
      <c r="AJ1156">
        <v>19</v>
      </c>
      <c r="AK1156">
        <v>314</v>
      </c>
      <c r="AL1156">
        <v>0.87</v>
      </c>
    </row>
    <row r="1157" spans="1:38" x14ac:dyDescent="0.3">
      <c r="A1157" t="s">
        <v>1737</v>
      </c>
      <c r="B1157">
        <v>2772</v>
      </c>
      <c r="C1157">
        <v>3</v>
      </c>
      <c r="D1157" t="s">
        <v>428</v>
      </c>
      <c r="E1157" t="s">
        <v>1579</v>
      </c>
      <c r="F1157">
        <v>362</v>
      </c>
      <c r="G1157">
        <v>32.83</v>
      </c>
      <c r="H1157">
        <v>108.55</v>
      </c>
      <c r="I1157">
        <v>25.7</v>
      </c>
      <c r="J1157">
        <v>84.98</v>
      </c>
      <c r="K1157">
        <v>210</v>
      </c>
      <c r="T1157">
        <v>3</v>
      </c>
      <c r="U1157">
        <v>2</v>
      </c>
      <c r="V1157" t="s">
        <v>83</v>
      </c>
      <c r="W1157">
        <v>108</v>
      </c>
      <c r="X1157">
        <v>25</v>
      </c>
      <c r="Y1157">
        <v>8</v>
      </c>
      <c r="Z1157" t="s">
        <v>1802</v>
      </c>
      <c r="AA1157" t="s">
        <v>1803</v>
      </c>
      <c r="AB1157" t="s">
        <v>77</v>
      </c>
      <c r="AC1157" t="s">
        <v>78</v>
      </c>
      <c r="AD1157" t="s">
        <v>1741</v>
      </c>
      <c r="AG1157" t="s">
        <v>1804</v>
      </c>
      <c r="AH1157">
        <v>0</v>
      </c>
      <c r="AI1157">
        <v>241</v>
      </c>
      <c r="AJ1157">
        <v>19</v>
      </c>
      <c r="AK1157">
        <v>314</v>
      </c>
      <c r="AL1157">
        <v>0.87</v>
      </c>
    </row>
    <row r="1158" spans="1:38" x14ac:dyDescent="0.3">
      <c r="A1158" t="s">
        <v>1737</v>
      </c>
      <c r="B1158">
        <v>2774</v>
      </c>
      <c r="C1158">
        <v>1</v>
      </c>
      <c r="D1158" t="s">
        <v>1805</v>
      </c>
      <c r="E1158" t="s">
        <v>812</v>
      </c>
      <c r="F1158">
        <v>84</v>
      </c>
      <c r="G1158">
        <v>16.39</v>
      </c>
      <c r="H1158">
        <v>54.21</v>
      </c>
      <c r="I1158">
        <v>12.48</v>
      </c>
      <c r="J1158">
        <v>41.28</v>
      </c>
      <c r="K1158">
        <v>60</v>
      </c>
      <c r="T1158">
        <v>3</v>
      </c>
      <c r="U1158">
        <v>1</v>
      </c>
      <c r="V1158" t="s">
        <v>83</v>
      </c>
      <c r="W1158">
        <v>54</v>
      </c>
      <c r="X1158">
        <v>6</v>
      </c>
      <c r="Y1158">
        <v>6</v>
      </c>
      <c r="Z1158" t="s">
        <v>1806</v>
      </c>
      <c r="AA1158" t="s">
        <v>1807</v>
      </c>
      <c r="AB1158" t="s">
        <v>77</v>
      </c>
      <c r="AC1158" t="s">
        <v>78</v>
      </c>
      <c r="AD1158" t="s">
        <v>1741</v>
      </c>
      <c r="AG1158" t="s">
        <v>1808</v>
      </c>
      <c r="AH1158">
        <v>0</v>
      </c>
      <c r="AI1158">
        <v>0</v>
      </c>
      <c r="AJ1158">
        <v>0</v>
      </c>
      <c r="AK1158">
        <v>0</v>
      </c>
      <c r="AL1158">
        <v>0</v>
      </c>
    </row>
    <row r="1159" spans="1:38" x14ac:dyDescent="0.3">
      <c r="A1159" t="s">
        <v>1737</v>
      </c>
      <c r="B1159">
        <v>2774</v>
      </c>
      <c r="C1159">
        <v>2</v>
      </c>
      <c r="D1159" t="s">
        <v>1805</v>
      </c>
      <c r="E1159" t="s">
        <v>812</v>
      </c>
      <c r="F1159">
        <v>84</v>
      </c>
      <c r="G1159">
        <v>18.11</v>
      </c>
      <c r="H1159">
        <v>59.88</v>
      </c>
      <c r="I1159">
        <v>13.95</v>
      </c>
      <c r="J1159">
        <v>46.14</v>
      </c>
      <c r="K1159">
        <v>24</v>
      </c>
      <c r="T1159">
        <v>3</v>
      </c>
      <c r="U1159">
        <v>1</v>
      </c>
      <c r="V1159" t="s">
        <v>83</v>
      </c>
      <c r="W1159">
        <v>59</v>
      </c>
      <c r="X1159">
        <v>6</v>
      </c>
      <c r="Y1159">
        <v>6</v>
      </c>
      <c r="Z1159" t="s">
        <v>1806</v>
      </c>
      <c r="AA1159" t="s">
        <v>1807</v>
      </c>
      <c r="AB1159" t="s">
        <v>77</v>
      </c>
      <c r="AC1159" t="s">
        <v>78</v>
      </c>
      <c r="AD1159" t="s">
        <v>1741</v>
      </c>
      <c r="AG1159" t="s">
        <v>1808</v>
      </c>
      <c r="AH1159">
        <v>0</v>
      </c>
      <c r="AI1159">
        <v>0</v>
      </c>
      <c r="AJ1159">
        <v>0</v>
      </c>
      <c r="AK1159">
        <v>0</v>
      </c>
      <c r="AL1159">
        <v>0</v>
      </c>
    </row>
    <row r="1160" spans="1:38" x14ac:dyDescent="0.3">
      <c r="A1160" t="s">
        <v>1809</v>
      </c>
      <c r="B1160">
        <v>107234</v>
      </c>
      <c r="C1160">
        <v>1</v>
      </c>
      <c r="D1160" t="s">
        <v>1810</v>
      </c>
      <c r="E1160" t="s">
        <v>1811</v>
      </c>
      <c r="F1160">
        <v>1221</v>
      </c>
      <c r="G1160">
        <v>25.4</v>
      </c>
      <c r="H1160">
        <v>83.99</v>
      </c>
      <c r="I1160">
        <v>18.14</v>
      </c>
      <c r="J1160">
        <v>59.98</v>
      </c>
      <c r="K1160">
        <v>253</v>
      </c>
      <c r="T1160">
        <v>3</v>
      </c>
      <c r="U1160">
        <v>2</v>
      </c>
      <c r="V1160" t="s">
        <v>83</v>
      </c>
      <c r="W1160">
        <v>83</v>
      </c>
      <c r="X1160">
        <v>23</v>
      </c>
      <c r="Y1160">
        <v>11</v>
      </c>
      <c r="Z1160" t="s">
        <v>1812</v>
      </c>
      <c r="AA1160" t="s">
        <v>1813</v>
      </c>
      <c r="AB1160" t="s">
        <v>77</v>
      </c>
      <c r="AC1160" t="s">
        <v>78</v>
      </c>
      <c r="AD1160" t="s">
        <v>1814</v>
      </c>
      <c r="AG1160" t="s">
        <v>1815</v>
      </c>
      <c r="AH1160">
        <v>0</v>
      </c>
      <c r="AI1160">
        <v>225</v>
      </c>
      <c r="AJ1160">
        <v>18</v>
      </c>
      <c r="AK1160">
        <v>1407</v>
      </c>
      <c r="AL1160">
        <v>1.1499999999999999</v>
      </c>
    </row>
    <row r="1161" spans="1:38" x14ac:dyDescent="0.3">
      <c r="A1161" t="s">
        <v>1809</v>
      </c>
      <c r="B1161">
        <v>107234</v>
      </c>
      <c r="C1161">
        <v>2</v>
      </c>
      <c r="D1161" t="s">
        <v>1810</v>
      </c>
      <c r="E1161" t="s">
        <v>1811</v>
      </c>
      <c r="F1161">
        <v>1221</v>
      </c>
      <c r="G1161">
        <v>34.049999999999997</v>
      </c>
      <c r="H1161">
        <v>112.59</v>
      </c>
      <c r="I1161">
        <v>25.7</v>
      </c>
      <c r="J1161">
        <v>84.99</v>
      </c>
      <c r="K1161">
        <v>199</v>
      </c>
      <c r="T1161">
        <v>3</v>
      </c>
      <c r="U1161">
        <v>2</v>
      </c>
      <c r="V1161" t="s">
        <v>83</v>
      </c>
      <c r="W1161" t="s">
        <v>321</v>
      </c>
      <c r="X1161">
        <v>23</v>
      </c>
      <c r="Y1161">
        <v>11</v>
      </c>
      <c r="Z1161" t="s">
        <v>1812</v>
      </c>
      <c r="AA1161" t="s">
        <v>1813</v>
      </c>
      <c r="AB1161" t="s">
        <v>77</v>
      </c>
      <c r="AC1161" t="s">
        <v>78</v>
      </c>
      <c r="AD1161" t="s">
        <v>1814</v>
      </c>
      <c r="AG1161" t="s">
        <v>1815</v>
      </c>
      <c r="AH1161">
        <v>0</v>
      </c>
      <c r="AI1161">
        <v>225</v>
      </c>
      <c r="AJ1161">
        <v>18</v>
      </c>
      <c r="AK1161">
        <v>1407</v>
      </c>
      <c r="AL1161">
        <v>1.1499999999999999</v>
      </c>
    </row>
    <row r="1162" spans="1:38" x14ac:dyDescent="0.3">
      <c r="A1162" t="s">
        <v>1809</v>
      </c>
      <c r="B1162">
        <v>107234</v>
      </c>
      <c r="C1162">
        <v>3</v>
      </c>
      <c r="D1162" t="s">
        <v>1810</v>
      </c>
      <c r="E1162" t="s">
        <v>1811</v>
      </c>
      <c r="F1162">
        <v>1221</v>
      </c>
      <c r="G1162">
        <v>34.26</v>
      </c>
      <c r="H1162">
        <v>113.26</v>
      </c>
      <c r="I1162">
        <v>25.7</v>
      </c>
      <c r="J1162">
        <v>84.99</v>
      </c>
      <c r="K1162">
        <v>587</v>
      </c>
      <c r="T1162">
        <v>3</v>
      </c>
      <c r="U1162">
        <v>2</v>
      </c>
      <c r="V1162" t="s">
        <v>83</v>
      </c>
      <c r="W1162" t="s">
        <v>310</v>
      </c>
      <c r="X1162">
        <v>23</v>
      </c>
      <c r="Y1162">
        <v>11</v>
      </c>
      <c r="Z1162" t="s">
        <v>1812</v>
      </c>
      <c r="AA1162" t="s">
        <v>1813</v>
      </c>
      <c r="AB1162" t="s">
        <v>77</v>
      </c>
      <c r="AC1162" t="s">
        <v>78</v>
      </c>
      <c r="AD1162" t="s">
        <v>1814</v>
      </c>
      <c r="AG1162" t="s">
        <v>1815</v>
      </c>
      <c r="AH1162">
        <v>0</v>
      </c>
      <c r="AI1162">
        <v>225</v>
      </c>
      <c r="AJ1162">
        <v>18</v>
      </c>
      <c r="AK1162">
        <v>1407</v>
      </c>
      <c r="AL1162">
        <v>1.1499999999999999</v>
      </c>
    </row>
    <row r="1163" spans="1:38" x14ac:dyDescent="0.3">
      <c r="A1163" t="s">
        <v>1809</v>
      </c>
      <c r="B1163">
        <v>107234</v>
      </c>
      <c r="C1163">
        <v>4</v>
      </c>
      <c r="D1163" t="s">
        <v>1810</v>
      </c>
      <c r="E1163" t="s">
        <v>1811</v>
      </c>
      <c r="F1163">
        <v>1221</v>
      </c>
      <c r="G1163">
        <v>34.61</v>
      </c>
      <c r="H1163">
        <v>114.42</v>
      </c>
      <c r="I1163">
        <v>25.7</v>
      </c>
      <c r="J1163">
        <v>84.99</v>
      </c>
      <c r="K1163">
        <v>182</v>
      </c>
      <c r="T1163">
        <v>3</v>
      </c>
      <c r="U1163">
        <v>2</v>
      </c>
      <c r="V1163" t="s">
        <v>83</v>
      </c>
      <c r="W1163" t="s">
        <v>334</v>
      </c>
      <c r="X1163">
        <v>23</v>
      </c>
      <c r="Y1163">
        <v>11</v>
      </c>
      <c r="Z1163" t="s">
        <v>1812</v>
      </c>
      <c r="AA1163" t="s">
        <v>1813</v>
      </c>
      <c r="AB1163" t="s">
        <v>77</v>
      </c>
      <c r="AC1163" t="s">
        <v>78</v>
      </c>
      <c r="AD1163" t="s">
        <v>1814</v>
      </c>
      <c r="AG1163" t="s">
        <v>1815</v>
      </c>
      <c r="AH1163">
        <v>0</v>
      </c>
      <c r="AI1163">
        <v>225</v>
      </c>
      <c r="AJ1163">
        <v>18</v>
      </c>
      <c r="AK1163">
        <v>1407</v>
      </c>
      <c r="AL1163">
        <v>1.1499999999999999</v>
      </c>
    </row>
    <row r="1164" spans="1:38" x14ac:dyDescent="0.3">
      <c r="A1164" t="s">
        <v>1809</v>
      </c>
      <c r="B1164">
        <v>103473</v>
      </c>
      <c r="C1164">
        <v>1</v>
      </c>
      <c r="D1164" t="s">
        <v>1816</v>
      </c>
      <c r="E1164" t="s">
        <v>1817</v>
      </c>
      <c r="F1164">
        <v>769</v>
      </c>
      <c r="G1164">
        <v>24.68</v>
      </c>
      <c r="H1164">
        <v>81.61</v>
      </c>
      <c r="I1164">
        <v>18.14</v>
      </c>
      <c r="J1164">
        <v>59.98</v>
      </c>
      <c r="K1164">
        <v>158</v>
      </c>
      <c r="T1164">
        <v>3</v>
      </c>
      <c r="U1164">
        <v>2</v>
      </c>
      <c r="V1164" t="s">
        <v>83</v>
      </c>
      <c r="W1164">
        <v>81</v>
      </c>
      <c r="X1164">
        <v>23</v>
      </c>
      <c r="Y1164">
        <v>11</v>
      </c>
      <c r="Z1164" t="s">
        <v>1818</v>
      </c>
      <c r="AA1164" t="s">
        <v>1819</v>
      </c>
      <c r="AB1164" t="s">
        <v>77</v>
      </c>
      <c r="AC1164" t="s">
        <v>78</v>
      </c>
      <c r="AD1164" t="s">
        <v>1814</v>
      </c>
      <c r="AG1164" t="s">
        <v>1820</v>
      </c>
      <c r="AH1164">
        <v>0</v>
      </c>
      <c r="AI1164">
        <v>225</v>
      </c>
      <c r="AJ1164">
        <v>19</v>
      </c>
      <c r="AK1164">
        <v>949</v>
      </c>
      <c r="AL1164">
        <v>1.23</v>
      </c>
    </row>
    <row r="1165" spans="1:38" x14ac:dyDescent="0.3">
      <c r="A1165" t="s">
        <v>1809</v>
      </c>
      <c r="B1165">
        <v>103473</v>
      </c>
      <c r="C1165">
        <v>2</v>
      </c>
      <c r="D1165" t="s">
        <v>1816</v>
      </c>
      <c r="E1165" t="s">
        <v>1817</v>
      </c>
      <c r="F1165">
        <v>769</v>
      </c>
      <c r="G1165">
        <v>34.61</v>
      </c>
      <c r="H1165">
        <v>114.43</v>
      </c>
      <c r="I1165">
        <v>25.7</v>
      </c>
      <c r="J1165">
        <v>84.98</v>
      </c>
      <c r="K1165">
        <v>288</v>
      </c>
      <c r="T1165">
        <v>3</v>
      </c>
      <c r="U1165">
        <v>2</v>
      </c>
      <c r="V1165" t="s">
        <v>83</v>
      </c>
      <c r="W1165" t="s">
        <v>402</v>
      </c>
      <c r="X1165">
        <v>23</v>
      </c>
      <c r="Y1165">
        <v>11</v>
      </c>
      <c r="Z1165" t="s">
        <v>1818</v>
      </c>
      <c r="AA1165" t="s">
        <v>1819</v>
      </c>
      <c r="AB1165" t="s">
        <v>77</v>
      </c>
      <c r="AC1165" t="s">
        <v>78</v>
      </c>
      <c r="AD1165" t="s">
        <v>1814</v>
      </c>
      <c r="AG1165" t="s">
        <v>1820</v>
      </c>
      <c r="AH1165">
        <v>0</v>
      </c>
      <c r="AI1165">
        <v>225</v>
      </c>
      <c r="AJ1165">
        <v>19</v>
      </c>
      <c r="AK1165">
        <v>949</v>
      </c>
      <c r="AL1165">
        <v>1.23</v>
      </c>
    </row>
    <row r="1166" spans="1:38" x14ac:dyDescent="0.3">
      <c r="A1166" t="s">
        <v>1809</v>
      </c>
      <c r="B1166">
        <v>103473</v>
      </c>
      <c r="C1166">
        <v>3</v>
      </c>
      <c r="D1166" t="s">
        <v>1816</v>
      </c>
      <c r="E1166" t="s">
        <v>1817</v>
      </c>
      <c r="F1166">
        <v>769</v>
      </c>
      <c r="G1166">
        <v>34.61</v>
      </c>
      <c r="H1166">
        <v>114.43</v>
      </c>
      <c r="I1166">
        <v>25.7</v>
      </c>
      <c r="J1166">
        <v>84.98</v>
      </c>
      <c r="K1166">
        <v>79</v>
      </c>
      <c r="T1166">
        <v>3</v>
      </c>
      <c r="U1166">
        <v>2</v>
      </c>
      <c r="V1166" t="s">
        <v>83</v>
      </c>
      <c r="W1166" t="s">
        <v>334</v>
      </c>
      <c r="X1166">
        <v>23</v>
      </c>
      <c r="Y1166">
        <v>11</v>
      </c>
      <c r="Z1166" t="s">
        <v>1818</v>
      </c>
      <c r="AA1166" t="s">
        <v>1819</v>
      </c>
      <c r="AB1166" t="s">
        <v>77</v>
      </c>
      <c r="AC1166" t="s">
        <v>78</v>
      </c>
      <c r="AD1166" t="s">
        <v>1814</v>
      </c>
      <c r="AG1166" t="s">
        <v>1820</v>
      </c>
      <c r="AH1166">
        <v>0</v>
      </c>
      <c r="AI1166">
        <v>225</v>
      </c>
      <c r="AJ1166">
        <v>19</v>
      </c>
      <c r="AK1166">
        <v>949</v>
      </c>
      <c r="AL1166">
        <v>1.23</v>
      </c>
    </row>
    <row r="1167" spans="1:38" x14ac:dyDescent="0.3">
      <c r="A1167" t="s">
        <v>1809</v>
      </c>
      <c r="B1167">
        <v>103473</v>
      </c>
      <c r="C1167">
        <v>4</v>
      </c>
      <c r="D1167" t="s">
        <v>1816</v>
      </c>
      <c r="E1167" t="s">
        <v>1817</v>
      </c>
      <c r="F1167">
        <v>769</v>
      </c>
      <c r="G1167">
        <v>41.24</v>
      </c>
      <c r="H1167">
        <v>136.35</v>
      </c>
      <c r="I1167">
        <v>32.53</v>
      </c>
      <c r="J1167">
        <v>107.57</v>
      </c>
      <c r="K1167">
        <v>162</v>
      </c>
      <c r="T1167">
        <v>3</v>
      </c>
      <c r="U1167">
        <v>2</v>
      </c>
      <c r="V1167" t="s">
        <v>83</v>
      </c>
      <c r="W1167" t="s">
        <v>1821</v>
      </c>
      <c r="X1167">
        <v>23</v>
      </c>
      <c r="Y1167">
        <v>11</v>
      </c>
      <c r="Z1167" t="s">
        <v>1818</v>
      </c>
      <c r="AA1167" t="s">
        <v>1819</v>
      </c>
      <c r="AB1167" t="s">
        <v>77</v>
      </c>
      <c r="AC1167" t="s">
        <v>78</v>
      </c>
      <c r="AD1167" t="s">
        <v>1814</v>
      </c>
      <c r="AG1167" t="s">
        <v>1820</v>
      </c>
      <c r="AH1167">
        <v>0</v>
      </c>
      <c r="AI1167">
        <v>225</v>
      </c>
      <c r="AJ1167">
        <v>19</v>
      </c>
      <c r="AK1167">
        <v>949</v>
      </c>
      <c r="AL1167">
        <v>1.23</v>
      </c>
    </row>
    <row r="1168" spans="1:38" x14ac:dyDescent="0.3">
      <c r="A1168" t="s">
        <v>1809</v>
      </c>
      <c r="B1168">
        <v>103473</v>
      </c>
      <c r="C1168">
        <v>5</v>
      </c>
      <c r="D1168" t="s">
        <v>1816</v>
      </c>
      <c r="E1168" t="s">
        <v>1817</v>
      </c>
      <c r="F1168">
        <v>769</v>
      </c>
      <c r="G1168">
        <v>41.24</v>
      </c>
      <c r="H1168">
        <v>136.35</v>
      </c>
      <c r="I1168">
        <v>32.54</v>
      </c>
      <c r="J1168">
        <v>107.58</v>
      </c>
      <c r="K1168">
        <v>82</v>
      </c>
      <c r="T1168">
        <v>3</v>
      </c>
      <c r="U1168">
        <v>2</v>
      </c>
      <c r="V1168" t="s">
        <v>83</v>
      </c>
      <c r="W1168" t="s">
        <v>1822</v>
      </c>
      <c r="X1168">
        <v>23</v>
      </c>
      <c r="Y1168">
        <v>11</v>
      </c>
      <c r="Z1168" t="s">
        <v>1818</v>
      </c>
      <c r="AA1168" t="s">
        <v>1819</v>
      </c>
      <c r="AB1168" t="s">
        <v>77</v>
      </c>
      <c r="AC1168" t="s">
        <v>78</v>
      </c>
      <c r="AD1168" t="s">
        <v>1814</v>
      </c>
      <c r="AG1168" t="s">
        <v>1820</v>
      </c>
      <c r="AH1168">
        <v>0</v>
      </c>
      <c r="AI1168">
        <v>225</v>
      </c>
      <c r="AJ1168">
        <v>19</v>
      </c>
      <c r="AK1168">
        <v>949</v>
      </c>
      <c r="AL1168">
        <v>1.23</v>
      </c>
    </row>
    <row r="1169" spans="1:38" x14ac:dyDescent="0.3">
      <c r="A1169" t="s">
        <v>1823</v>
      </c>
      <c r="B1169">
        <v>2780</v>
      </c>
      <c r="C1169">
        <v>1</v>
      </c>
      <c r="D1169" t="s">
        <v>1824</v>
      </c>
      <c r="E1169" t="s">
        <v>1825</v>
      </c>
      <c r="F1169">
        <v>954</v>
      </c>
      <c r="G1169">
        <v>23.15</v>
      </c>
      <c r="H1169">
        <v>76.540000000000006</v>
      </c>
      <c r="I1169">
        <v>18.13</v>
      </c>
      <c r="J1169">
        <v>59.95</v>
      </c>
      <c r="K1169">
        <v>352</v>
      </c>
      <c r="T1169">
        <v>2</v>
      </c>
      <c r="U1169">
        <v>1</v>
      </c>
      <c r="V1169" t="s">
        <v>83</v>
      </c>
      <c r="W1169">
        <v>76</v>
      </c>
      <c r="X1169">
        <v>20</v>
      </c>
      <c r="Y1169">
        <v>16</v>
      </c>
      <c r="Z1169" t="s">
        <v>1826</v>
      </c>
      <c r="AA1169" t="s">
        <v>1827</v>
      </c>
      <c r="AB1169" t="s">
        <v>77</v>
      </c>
      <c r="AC1169" t="s">
        <v>78</v>
      </c>
      <c r="AD1169" t="s">
        <v>1828</v>
      </c>
      <c r="AG1169" t="s">
        <v>1829</v>
      </c>
      <c r="AH1169">
        <v>0</v>
      </c>
      <c r="AI1169">
        <v>317</v>
      </c>
      <c r="AJ1169">
        <v>0</v>
      </c>
      <c r="AK1169">
        <v>631</v>
      </c>
      <c r="AL1169">
        <v>0.66</v>
      </c>
    </row>
    <row r="1170" spans="1:38" x14ac:dyDescent="0.3">
      <c r="A1170" t="s">
        <v>1823</v>
      </c>
      <c r="B1170">
        <v>2780</v>
      </c>
      <c r="C1170">
        <v>2</v>
      </c>
      <c r="D1170" t="s">
        <v>1824</v>
      </c>
      <c r="E1170" t="s">
        <v>1825</v>
      </c>
      <c r="F1170">
        <v>954</v>
      </c>
      <c r="G1170">
        <v>27.02</v>
      </c>
      <c r="H1170">
        <v>89.34</v>
      </c>
      <c r="I1170">
        <v>21.83</v>
      </c>
      <c r="J1170">
        <v>72.19</v>
      </c>
      <c r="K1170">
        <v>257</v>
      </c>
      <c r="T1170">
        <v>3</v>
      </c>
      <c r="U1170">
        <v>1</v>
      </c>
      <c r="V1170" t="s">
        <v>83</v>
      </c>
      <c r="W1170" t="s">
        <v>155</v>
      </c>
      <c r="X1170">
        <v>20</v>
      </c>
      <c r="Y1170">
        <v>16</v>
      </c>
      <c r="Z1170" t="s">
        <v>1826</v>
      </c>
      <c r="AA1170" t="s">
        <v>1827</v>
      </c>
      <c r="AB1170" t="s">
        <v>77</v>
      </c>
      <c r="AC1170" t="s">
        <v>78</v>
      </c>
      <c r="AD1170" t="s">
        <v>1828</v>
      </c>
      <c r="AG1170" t="s">
        <v>1829</v>
      </c>
      <c r="AH1170">
        <v>0</v>
      </c>
      <c r="AI1170">
        <v>317</v>
      </c>
      <c r="AJ1170">
        <v>0</v>
      </c>
      <c r="AK1170">
        <v>631</v>
      </c>
      <c r="AL1170">
        <v>0.66</v>
      </c>
    </row>
    <row r="1171" spans="1:38" x14ac:dyDescent="0.3">
      <c r="A1171" t="s">
        <v>1823</v>
      </c>
      <c r="B1171">
        <v>2780</v>
      </c>
      <c r="C1171">
        <v>3</v>
      </c>
      <c r="D1171" t="s">
        <v>1824</v>
      </c>
      <c r="E1171" t="s">
        <v>1825</v>
      </c>
      <c r="F1171">
        <v>954</v>
      </c>
      <c r="G1171">
        <v>27.02</v>
      </c>
      <c r="H1171">
        <v>89.33</v>
      </c>
      <c r="I1171">
        <v>21.83</v>
      </c>
      <c r="J1171">
        <v>72.180000000000007</v>
      </c>
      <c r="K1171">
        <v>1</v>
      </c>
      <c r="T1171">
        <v>3</v>
      </c>
      <c r="U1171">
        <v>1</v>
      </c>
      <c r="V1171" t="s">
        <v>83</v>
      </c>
      <c r="W1171" t="s">
        <v>1830</v>
      </c>
      <c r="X1171">
        <v>20</v>
      </c>
      <c r="Y1171">
        <v>16</v>
      </c>
      <c r="Z1171" t="s">
        <v>1826</v>
      </c>
      <c r="AA1171" t="s">
        <v>1827</v>
      </c>
      <c r="AB1171" t="s">
        <v>77</v>
      </c>
      <c r="AC1171" t="s">
        <v>78</v>
      </c>
      <c r="AD1171" t="s">
        <v>1828</v>
      </c>
      <c r="AG1171" t="s">
        <v>1829</v>
      </c>
      <c r="AH1171">
        <v>0</v>
      </c>
      <c r="AI1171">
        <v>317</v>
      </c>
      <c r="AJ1171">
        <v>0</v>
      </c>
      <c r="AK1171">
        <v>631</v>
      </c>
      <c r="AL1171">
        <v>0.66</v>
      </c>
    </row>
    <row r="1172" spans="1:38" x14ac:dyDescent="0.3">
      <c r="A1172" t="s">
        <v>1823</v>
      </c>
      <c r="B1172">
        <v>2780</v>
      </c>
      <c r="C1172">
        <v>4</v>
      </c>
      <c r="D1172" t="s">
        <v>1824</v>
      </c>
      <c r="E1172" t="s">
        <v>1825</v>
      </c>
      <c r="F1172">
        <v>954</v>
      </c>
      <c r="G1172">
        <v>31.03</v>
      </c>
      <c r="H1172">
        <v>102.61</v>
      </c>
      <c r="I1172">
        <v>25.41</v>
      </c>
      <c r="J1172">
        <v>84.03</v>
      </c>
      <c r="K1172">
        <v>247</v>
      </c>
      <c r="T1172">
        <v>3</v>
      </c>
      <c r="U1172">
        <v>2</v>
      </c>
      <c r="V1172" t="s">
        <v>83</v>
      </c>
      <c r="W1172" t="s">
        <v>452</v>
      </c>
      <c r="X1172">
        <v>20</v>
      </c>
      <c r="Y1172">
        <v>16</v>
      </c>
      <c r="Z1172" t="s">
        <v>1826</v>
      </c>
      <c r="AA1172" t="s">
        <v>1827</v>
      </c>
      <c r="AB1172" t="s">
        <v>77</v>
      </c>
      <c r="AC1172" t="s">
        <v>78</v>
      </c>
      <c r="AD1172" t="s">
        <v>1828</v>
      </c>
      <c r="AG1172" t="s">
        <v>1829</v>
      </c>
      <c r="AH1172">
        <v>0</v>
      </c>
      <c r="AI1172">
        <v>317</v>
      </c>
      <c r="AJ1172">
        <v>0</v>
      </c>
      <c r="AK1172">
        <v>631</v>
      </c>
      <c r="AL1172">
        <v>0.66</v>
      </c>
    </row>
    <row r="1173" spans="1:38" x14ac:dyDescent="0.3">
      <c r="A1173" t="s">
        <v>1823</v>
      </c>
      <c r="B1173">
        <v>2780</v>
      </c>
      <c r="C1173">
        <v>5</v>
      </c>
      <c r="D1173" t="s">
        <v>1824</v>
      </c>
      <c r="E1173" t="s">
        <v>1825</v>
      </c>
      <c r="F1173">
        <v>954</v>
      </c>
      <c r="G1173">
        <v>31.06</v>
      </c>
      <c r="H1173">
        <v>102.71</v>
      </c>
      <c r="I1173">
        <v>25.44</v>
      </c>
      <c r="J1173">
        <v>84.13</v>
      </c>
      <c r="K1173">
        <v>1</v>
      </c>
      <c r="T1173">
        <v>3</v>
      </c>
      <c r="U1173">
        <v>2</v>
      </c>
      <c r="V1173" t="s">
        <v>83</v>
      </c>
      <c r="W1173" t="s">
        <v>236</v>
      </c>
      <c r="X1173">
        <v>20</v>
      </c>
      <c r="Y1173">
        <v>16</v>
      </c>
      <c r="Z1173" t="s">
        <v>1826</v>
      </c>
      <c r="AA1173" t="s">
        <v>1827</v>
      </c>
      <c r="AB1173" t="s">
        <v>77</v>
      </c>
      <c r="AC1173" t="s">
        <v>78</v>
      </c>
      <c r="AD1173" t="s">
        <v>1828</v>
      </c>
      <c r="AG1173" t="s">
        <v>1829</v>
      </c>
      <c r="AH1173">
        <v>0</v>
      </c>
      <c r="AI1173">
        <v>317</v>
      </c>
      <c r="AJ1173">
        <v>0</v>
      </c>
      <c r="AK1173">
        <v>631</v>
      </c>
      <c r="AL1173">
        <v>0.66</v>
      </c>
    </row>
    <row r="1174" spans="1:38" x14ac:dyDescent="0.3">
      <c r="A1174" t="s">
        <v>1823</v>
      </c>
      <c r="B1174">
        <v>2780</v>
      </c>
      <c r="C1174">
        <v>6</v>
      </c>
      <c r="D1174" t="s">
        <v>1824</v>
      </c>
      <c r="E1174" t="s">
        <v>1825</v>
      </c>
      <c r="F1174">
        <v>954</v>
      </c>
      <c r="G1174">
        <v>31.39</v>
      </c>
      <c r="H1174">
        <v>103.77</v>
      </c>
      <c r="I1174">
        <v>25.63</v>
      </c>
      <c r="J1174">
        <v>84.75</v>
      </c>
      <c r="K1174">
        <v>96</v>
      </c>
      <c r="T1174">
        <v>3</v>
      </c>
      <c r="U1174">
        <v>2</v>
      </c>
      <c r="V1174" t="s">
        <v>83</v>
      </c>
      <c r="W1174" t="s">
        <v>1831</v>
      </c>
      <c r="X1174">
        <v>20</v>
      </c>
      <c r="Y1174">
        <v>16</v>
      </c>
      <c r="Z1174" t="s">
        <v>1826</v>
      </c>
      <c r="AA1174" t="s">
        <v>1827</v>
      </c>
      <c r="AB1174" t="s">
        <v>77</v>
      </c>
      <c r="AC1174" t="s">
        <v>78</v>
      </c>
      <c r="AD1174" t="s">
        <v>1828</v>
      </c>
      <c r="AG1174" t="s">
        <v>1829</v>
      </c>
      <c r="AH1174">
        <v>0</v>
      </c>
      <c r="AI1174">
        <v>317</v>
      </c>
      <c r="AJ1174">
        <v>0</v>
      </c>
      <c r="AK1174">
        <v>631</v>
      </c>
      <c r="AL1174">
        <v>0.66</v>
      </c>
    </row>
    <row r="1175" spans="1:38" x14ac:dyDescent="0.3">
      <c r="A1175" t="s">
        <v>1823</v>
      </c>
      <c r="B1175">
        <v>2779</v>
      </c>
      <c r="C1175">
        <v>1</v>
      </c>
      <c r="D1175" t="s">
        <v>1832</v>
      </c>
      <c r="E1175" t="s">
        <v>1833</v>
      </c>
      <c r="F1175">
        <v>144</v>
      </c>
      <c r="G1175">
        <v>20.29</v>
      </c>
      <c r="H1175">
        <v>67.09</v>
      </c>
      <c r="I1175">
        <v>16.05</v>
      </c>
      <c r="J1175">
        <v>53.08</v>
      </c>
      <c r="K1175">
        <v>60</v>
      </c>
      <c r="T1175">
        <v>2</v>
      </c>
      <c r="U1175">
        <v>1</v>
      </c>
      <c r="V1175" t="s">
        <v>83</v>
      </c>
      <c r="W1175">
        <v>67</v>
      </c>
      <c r="X1175">
        <v>6</v>
      </c>
      <c r="Y1175">
        <v>6</v>
      </c>
      <c r="Z1175" t="s">
        <v>1834</v>
      </c>
      <c r="AA1175" t="s">
        <v>1835</v>
      </c>
      <c r="AB1175" t="s">
        <v>77</v>
      </c>
      <c r="AC1175" t="s">
        <v>78</v>
      </c>
      <c r="AD1175" t="s">
        <v>1828</v>
      </c>
      <c r="AG1175" t="s">
        <v>1836</v>
      </c>
      <c r="AH1175">
        <v>0</v>
      </c>
      <c r="AI1175">
        <v>177</v>
      </c>
      <c r="AJ1175">
        <v>31</v>
      </c>
      <c r="AK1175">
        <v>0</v>
      </c>
      <c r="AL1175">
        <v>0</v>
      </c>
    </row>
    <row r="1176" spans="1:38" x14ac:dyDescent="0.3">
      <c r="A1176" t="s">
        <v>1823</v>
      </c>
      <c r="B1176">
        <v>2779</v>
      </c>
      <c r="C1176">
        <v>2</v>
      </c>
      <c r="D1176" t="s">
        <v>1832</v>
      </c>
      <c r="E1176" t="s">
        <v>1833</v>
      </c>
      <c r="F1176">
        <v>144</v>
      </c>
      <c r="G1176">
        <v>22.76</v>
      </c>
      <c r="H1176">
        <v>75.260000000000005</v>
      </c>
      <c r="I1176">
        <v>17.920000000000002</v>
      </c>
      <c r="J1176">
        <v>59.27</v>
      </c>
      <c r="K1176">
        <v>84</v>
      </c>
      <c r="T1176">
        <v>3</v>
      </c>
      <c r="U1176">
        <v>1</v>
      </c>
      <c r="V1176" t="s">
        <v>83</v>
      </c>
      <c r="W1176">
        <v>75</v>
      </c>
      <c r="X1176">
        <v>6</v>
      </c>
      <c r="Y1176">
        <v>6</v>
      </c>
      <c r="Z1176" t="s">
        <v>1834</v>
      </c>
      <c r="AA1176" t="s">
        <v>1835</v>
      </c>
      <c r="AB1176" t="s">
        <v>77</v>
      </c>
      <c r="AC1176" t="s">
        <v>78</v>
      </c>
      <c r="AD1176" t="s">
        <v>1828</v>
      </c>
      <c r="AG1176" t="s">
        <v>1836</v>
      </c>
      <c r="AH1176">
        <v>0</v>
      </c>
      <c r="AI1176">
        <v>177</v>
      </c>
      <c r="AJ1176">
        <v>31</v>
      </c>
      <c r="AK1176">
        <v>0</v>
      </c>
      <c r="AL1176">
        <v>0</v>
      </c>
    </row>
    <row r="1177" spans="1:38" x14ac:dyDescent="0.3">
      <c r="A1177" t="s">
        <v>1823</v>
      </c>
      <c r="B1177">
        <v>2778</v>
      </c>
      <c r="C1177">
        <v>1</v>
      </c>
      <c r="D1177" t="s">
        <v>1837</v>
      </c>
      <c r="E1177" t="s">
        <v>1838</v>
      </c>
      <c r="F1177">
        <v>168</v>
      </c>
      <c r="G1177">
        <v>19.829999999999998</v>
      </c>
      <c r="H1177">
        <v>65.56</v>
      </c>
      <c r="I1177">
        <v>15.37</v>
      </c>
      <c r="J1177">
        <v>50.81</v>
      </c>
      <c r="K1177">
        <v>30</v>
      </c>
      <c r="T1177">
        <v>3</v>
      </c>
      <c r="U1177">
        <v>1</v>
      </c>
      <c r="V1177" t="s">
        <v>83</v>
      </c>
      <c r="W1177">
        <v>65</v>
      </c>
      <c r="X1177">
        <v>6</v>
      </c>
      <c r="Y1177">
        <v>6</v>
      </c>
      <c r="Z1177" t="s">
        <v>1839</v>
      </c>
      <c r="AA1177" t="s">
        <v>1840</v>
      </c>
      <c r="AB1177" t="s">
        <v>77</v>
      </c>
      <c r="AC1177" t="s">
        <v>78</v>
      </c>
      <c r="AD1177" t="s">
        <v>1828</v>
      </c>
      <c r="AG1177" t="s">
        <v>1841</v>
      </c>
      <c r="AH1177">
        <v>0</v>
      </c>
      <c r="AI1177">
        <v>165</v>
      </c>
      <c r="AJ1177">
        <v>18</v>
      </c>
      <c r="AK1177">
        <v>0</v>
      </c>
      <c r="AL1177">
        <v>0</v>
      </c>
    </row>
    <row r="1178" spans="1:38" x14ac:dyDescent="0.3">
      <c r="A1178" t="s">
        <v>1823</v>
      </c>
      <c r="B1178">
        <v>2778</v>
      </c>
      <c r="C1178">
        <v>2</v>
      </c>
      <c r="D1178" t="s">
        <v>1837</v>
      </c>
      <c r="E1178" t="s">
        <v>1838</v>
      </c>
      <c r="F1178">
        <v>168</v>
      </c>
      <c r="G1178">
        <v>21.28</v>
      </c>
      <c r="H1178">
        <v>70.349999999999994</v>
      </c>
      <c r="I1178">
        <v>16.600000000000001</v>
      </c>
      <c r="J1178">
        <v>54.9</v>
      </c>
      <c r="K1178">
        <v>108</v>
      </c>
      <c r="T1178">
        <v>3</v>
      </c>
      <c r="U1178">
        <v>1</v>
      </c>
      <c r="V1178" t="s">
        <v>83</v>
      </c>
      <c r="W1178" t="s">
        <v>1842</v>
      </c>
      <c r="X1178">
        <v>6</v>
      </c>
      <c r="Y1178">
        <v>6</v>
      </c>
      <c r="Z1178" t="s">
        <v>1839</v>
      </c>
      <c r="AA1178" t="s">
        <v>1840</v>
      </c>
      <c r="AB1178" t="s">
        <v>77</v>
      </c>
      <c r="AC1178" t="s">
        <v>78</v>
      </c>
      <c r="AD1178" t="s">
        <v>1828</v>
      </c>
      <c r="AG1178" t="s">
        <v>1841</v>
      </c>
      <c r="AH1178">
        <v>0</v>
      </c>
      <c r="AI1178">
        <v>165</v>
      </c>
      <c r="AJ1178">
        <v>18</v>
      </c>
      <c r="AK1178">
        <v>0</v>
      </c>
      <c r="AL1178">
        <v>0</v>
      </c>
    </row>
    <row r="1179" spans="1:38" x14ac:dyDescent="0.3">
      <c r="A1179" t="s">
        <v>1823</v>
      </c>
      <c r="B1179">
        <v>2778</v>
      </c>
      <c r="C1179">
        <v>3</v>
      </c>
      <c r="D1179" t="s">
        <v>1837</v>
      </c>
      <c r="E1179" t="s">
        <v>1838</v>
      </c>
      <c r="F1179">
        <v>168</v>
      </c>
      <c r="G1179">
        <v>21.39</v>
      </c>
      <c r="H1179">
        <v>70.72</v>
      </c>
      <c r="I1179">
        <v>16.7</v>
      </c>
      <c r="J1179">
        <v>55.21</v>
      </c>
      <c r="K1179">
        <v>30</v>
      </c>
      <c r="T1179">
        <v>2</v>
      </c>
      <c r="U1179">
        <v>1</v>
      </c>
      <c r="V1179" t="s">
        <v>83</v>
      </c>
      <c r="W1179" t="s">
        <v>1843</v>
      </c>
      <c r="X1179">
        <v>6</v>
      </c>
      <c r="Y1179">
        <v>6</v>
      </c>
      <c r="Z1179" t="s">
        <v>1839</v>
      </c>
      <c r="AA1179" t="s">
        <v>1840</v>
      </c>
      <c r="AB1179" t="s">
        <v>77</v>
      </c>
      <c r="AC1179" t="s">
        <v>78</v>
      </c>
      <c r="AD1179" t="s">
        <v>1828</v>
      </c>
      <c r="AG1179" t="s">
        <v>1841</v>
      </c>
      <c r="AH1179">
        <v>0</v>
      </c>
      <c r="AI1179">
        <v>165</v>
      </c>
      <c r="AJ1179">
        <v>18</v>
      </c>
      <c r="AK1179">
        <v>0</v>
      </c>
      <c r="AL1179">
        <v>0</v>
      </c>
    </row>
    <row r="1180" spans="1:38" x14ac:dyDescent="0.3">
      <c r="A1180" t="s">
        <v>1823</v>
      </c>
      <c r="B1180">
        <v>13545</v>
      </c>
      <c r="C1180">
        <v>1</v>
      </c>
      <c r="D1180" t="s">
        <v>1844</v>
      </c>
      <c r="E1180" t="s">
        <v>1845</v>
      </c>
      <c r="F1180">
        <v>75</v>
      </c>
      <c r="G1180">
        <v>18.39</v>
      </c>
      <c r="H1180">
        <v>60.8</v>
      </c>
      <c r="I1180">
        <v>13.58</v>
      </c>
      <c r="J1180">
        <v>44.91</v>
      </c>
      <c r="K1180">
        <v>70</v>
      </c>
      <c r="T1180">
        <v>3</v>
      </c>
      <c r="U1180">
        <v>1</v>
      </c>
      <c r="V1180" t="s">
        <v>83</v>
      </c>
      <c r="W1180">
        <v>60</v>
      </c>
      <c r="X1180">
        <v>5</v>
      </c>
      <c r="Y1180">
        <v>5</v>
      </c>
      <c r="Z1180" t="s">
        <v>1846</v>
      </c>
      <c r="AA1180" t="s">
        <v>1847</v>
      </c>
      <c r="AB1180" t="s">
        <v>77</v>
      </c>
      <c r="AC1180" t="s">
        <v>78</v>
      </c>
      <c r="AD1180" t="s">
        <v>1828</v>
      </c>
      <c r="AG1180" t="s">
        <v>1848</v>
      </c>
      <c r="AH1180">
        <v>0</v>
      </c>
      <c r="AI1180">
        <v>0</v>
      </c>
      <c r="AJ1180">
        <v>0</v>
      </c>
      <c r="AK1180">
        <v>0</v>
      </c>
      <c r="AL1180">
        <v>0</v>
      </c>
    </row>
    <row r="1181" spans="1:38" x14ac:dyDescent="0.3">
      <c r="A1181" t="s">
        <v>1823</v>
      </c>
      <c r="B1181">
        <v>13545</v>
      </c>
      <c r="C1181">
        <v>2</v>
      </c>
      <c r="D1181" t="s">
        <v>1844</v>
      </c>
      <c r="E1181" t="s">
        <v>1845</v>
      </c>
      <c r="F1181">
        <v>75</v>
      </c>
      <c r="G1181">
        <v>20.67</v>
      </c>
      <c r="H1181">
        <v>68.36</v>
      </c>
      <c r="I1181">
        <v>13.74</v>
      </c>
      <c r="J1181">
        <v>45.45</v>
      </c>
      <c r="K1181">
        <v>5</v>
      </c>
      <c r="T1181">
        <v>3</v>
      </c>
      <c r="U1181">
        <v>1</v>
      </c>
      <c r="V1181" t="s">
        <v>83</v>
      </c>
      <c r="W1181">
        <v>68</v>
      </c>
      <c r="X1181">
        <v>5</v>
      </c>
      <c r="Y1181">
        <v>5</v>
      </c>
      <c r="Z1181" t="s">
        <v>1846</v>
      </c>
      <c r="AA1181" t="s">
        <v>1847</v>
      </c>
      <c r="AB1181" t="s">
        <v>77</v>
      </c>
      <c r="AC1181" t="s">
        <v>78</v>
      </c>
      <c r="AD1181" t="s">
        <v>1828</v>
      </c>
      <c r="AG1181" t="s">
        <v>1848</v>
      </c>
      <c r="AH1181">
        <v>0</v>
      </c>
      <c r="AI1181">
        <v>0</v>
      </c>
      <c r="AJ1181">
        <v>0</v>
      </c>
      <c r="AK1181">
        <v>0</v>
      </c>
      <c r="AL1181">
        <v>0</v>
      </c>
    </row>
    <row r="1182" spans="1:38" x14ac:dyDescent="0.3">
      <c r="A1182" t="s">
        <v>1823</v>
      </c>
      <c r="B1182">
        <v>2777</v>
      </c>
      <c r="C1182">
        <v>1</v>
      </c>
      <c r="D1182" t="s">
        <v>547</v>
      </c>
      <c r="E1182" t="s">
        <v>517</v>
      </c>
      <c r="F1182">
        <v>192</v>
      </c>
      <c r="G1182">
        <v>22.91</v>
      </c>
      <c r="H1182">
        <v>75.739999999999995</v>
      </c>
      <c r="I1182">
        <v>18.12</v>
      </c>
      <c r="J1182">
        <v>59.91</v>
      </c>
      <c r="K1182">
        <v>132</v>
      </c>
      <c r="T1182">
        <v>3</v>
      </c>
      <c r="U1182">
        <v>1</v>
      </c>
      <c r="V1182" t="s">
        <v>83</v>
      </c>
      <c r="W1182">
        <v>75</v>
      </c>
      <c r="X1182">
        <v>6</v>
      </c>
      <c r="Y1182">
        <v>6</v>
      </c>
      <c r="Z1182" t="s">
        <v>1849</v>
      </c>
      <c r="AA1182" t="s">
        <v>1850</v>
      </c>
      <c r="AB1182" t="s">
        <v>77</v>
      </c>
      <c r="AC1182" t="s">
        <v>78</v>
      </c>
      <c r="AD1182" t="s">
        <v>1828</v>
      </c>
      <c r="AG1182" t="s">
        <v>1851</v>
      </c>
      <c r="AH1182">
        <v>0</v>
      </c>
      <c r="AI1182">
        <v>147</v>
      </c>
      <c r="AJ1182">
        <v>28</v>
      </c>
      <c r="AK1182">
        <v>114</v>
      </c>
      <c r="AL1182">
        <v>0.59</v>
      </c>
    </row>
    <row r="1183" spans="1:38" x14ac:dyDescent="0.3">
      <c r="A1183" t="s">
        <v>1823</v>
      </c>
      <c r="B1183">
        <v>2777</v>
      </c>
      <c r="C1183">
        <v>2</v>
      </c>
      <c r="D1183" t="s">
        <v>547</v>
      </c>
      <c r="E1183" t="s">
        <v>517</v>
      </c>
      <c r="F1183">
        <v>192</v>
      </c>
      <c r="G1183">
        <v>30.29</v>
      </c>
      <c r="H1183">
        <v>100.16</v>
      </c>
      <c r="I1183">
        <v>24.53</v>
      </c>
      <c r="J1183">
        <v>81.12</v>
      </c>
      <c r="K1183">
        <v>60</v>
      </c>
      <c r="T1183">
        <v>3</v>
      </c>
      <c r="U1183">
        <v>1</v>
      </c>
      <c r="V1183" t="s">
        <v>83</v>
      </c>
      <c r="W1183">
        <v>100</v>
      </c>
      <c r="X1183">
        <v>6</v>
      </c>
      <c r="Y1183">
        <v>6</v>
      </c>
      <c r="Z1183" t="s">
        <v>1849</v>
      </c>
      <c r="AA1183" t="s">
        <v>1850</v>
      </c>
      <c r="AB1183" t="s">
        <v>77</v>
      </c>
      <c r="AC1183" t="s">
        <v>78</v>
      </c>
      <c r="AD1183" t="s">
        <v>1828</v>
      </c>
      <c r="AG1183" t="s">
        <v>1851</v>
      </c>
      <c r="AH1183">
        <v>0</v>
      </c>
      <c r="AI1183">
        <v>147</v>
      </c>
      <c r="AJ1183">
        <v>28</v>
      </c>
      <c r="AK1183">
        <v>114</v>
      </c>
      <c r="AL1183">
        <v>0.59</v>
      </c>
    </row>
    <row r="1184" spans="1:38" x14ac:dyDescent="0.3">
      <c r="A1184" t="s">
        <v>1823</v>
      </c>
      <c r="B1184">
        <v>2746</v>
      </c>
      <c r="C1184">
        <v>1</v>
      </c>
      <c r="D1184" t="s">
        <v>1852</v>
      </c>
      <c r="E1184" t="s">
        <v>1853</v>
      </c>
      <c r="F1184">
        <v>252</v>
      </c>
      <c r="G1184">
        <v>20.79</v>
      </c>
      <c r="H1184">
        <v>68.73</v>
      </c>
      <c r="I1184">
        <v>16.100000000000001</v>
      </c>
      <c r="J1184">
        <v>53.25</v>
      </c>
      <c r="K1184">
        <v>36</v>
      </c>
      <c r="T1184">
        <v>3</v>
      </c>
      <c r="U1184">
        <v>1</v>
      </c>
      <c r="V1184" t="s">
        <v>83</v>
      </c>
      <c r="W1184">
        <v>68</v>
      </c>
      <c r="X1184">
        <v>6</v>
      </c>
      <c r="Y1184">
        <v>6</v>
      </c>
      <c r="Z1184" t="s">
        <v>1854</v>
      </c>
      <c r="AA1184" t="s">
        <v>1855</v>
      </c>
      <c r="AB1184" t="s">
        <v>77</v>
      </c>
      <c r="AC1184" t="s">
        <v>78</v>
      </c>
      <c r="AD1184" t="s">
        <v>1828</v>
      </c>
      <c r="AG1184" t="s">
        <v>1856</v>
      </c>
      <c r="AH1184">
        <v>0</v>
      </c>
      <c r="AI1184">
        <v>221</v>
      </c>
      <c r="AJ1184">
        <v>58</v>
      </c>
      <c r="AK1184">
        <v>0</v>
      </c>
      <c r="AL1184">
        <v>0</v>
      </c>
    </row>
    <row r="1185" spans="1:38" x14ac:dyDescent="0.3">
      <c r="A1185" t="s">
        <v>1823</v>
      </c>
      <c r="B1185">
        <v>2746</v>
      </c>
      <c r="C1185">
        <v>2</v>
      </c>
      <c r="D1185" t="s">
        <v>1852</v>
      </c>
      <c r="E1185" t="s">
        <v>1853</v>
      </c>
      <c r="F1185">
        <v>252</v>
      </c>
      <c r="G1185">
        <v>22</v>
      </c>
      <c r="H1185">
        <v>72.760000000000005</v>
      </c>
      <c r="I1185">
        <v>17.29</v>
      </c>
      <c r="J1185">
        <v>57.18</v>
      </c>
      <c r="K1185">
        <v>180</v>
      </c>
      <c r="T1185">
        <v>3</v>
      </c>
      <c r="U1185">
        <v>1</v>
      </c>
      <c r="V1185" t="s">
        <v>83</v>
      </c>
      <c r="W1185">
        <v>72</v>
      </c>
      <c r="X1185">
        <v>6</v>
      </c>
      <c r="Y1185">
        <v>6</v>
      </c>
      <c r="Z1185" t="s">
        <v>1854</v>
      </c>
      <c r="AA1185" t="s">
        <v>1855</v>
      </c>
      <c r="AB1185" t="s">
        <v>77</v>
      </c>
      <c r="AC1185" t="s">
        <v>78</v>
      </c>
      <c r="AD1185" t="s">
        <v>1828</v>
      </c>
      <c r="AG1185" t="s">
        <v>1856</v>
      </c>
      <c r="AH1185">
        <v>0</v>
      </c>
      <c r="AI1185">
        <v>221</v>
      </c>
      <c r="AJ1185">
        <v>58</v>
      </c>
      <c r="AK1185">
        <v>0</v>
      </c>
      <c r="AL1185">
        <v>0</v>
      </c>
    </row>
    <row r="1186" spans="1:38" x14ac:dyDescent="0.3">
      <c r="A1186" t="s">
        <v>1823</v>
      </c>
      <c r="B1186">
        <v>2746</v>
      </c>
      <c r="C1186">
        <v>3</v>
      </c>
      <c r="D1186" t="s">
        <v>1852</v>
      </c>
      <c r="E1186" t="s">
        <v>1853</v>
      </c>
      <c r="F1186">
        <v>252</v>
      </c>
      <c r="G1186">
        <v>23.13</v>
      </c>
      <c r="H1186">
        <v>76.48</v>
      </c>
      <c r="I1186">
        <v>18.100000000000001</v>
      </c>
      <c r="J1186">
        <v>59.85</v>
      </c>
      <c r="K1186">
        <v>36</v>
      </c>
      <c r="T1186">
        <v>3</v>
      </c>
      <c r="U1186">
        <v>1</v>
      </c>
      <c r="V1186" t="s">
        <v>83</v>
      </c>
      <c r="W1186">
        <v>76</v>
      </c>
      <c r="X1186">
        <v>6</v>
      </c>
      <c r="Y1186">
        <v>6</v>
      </c>
      <c r="Z1186" t="s">
        <v>1854</v>
      </c>
      <c r="AA1186" t="s">
        <v>1855</v>
      </c>
      <c r="AB1186" t="s">
        <v>77</v>
      </c>
      <c r="AC1186" t="s">
        <v>78</v>
      </c>
      <c r="AD1186" t="s">
        <v>1828</v>
      </c>
      <c r="AG1186" t="s">
        <v>1856</v>
      </c>
      <c r="AH1186">
        <v>0</v>
      </c>
      <c r="AI1186">
        <v>221</v>
      </c>
      <c r="AJ1186">
        <v>58</v>
      </c>
      <c r="AK1186">
        <v>0</v>
      </c>
      <c r="AL1186">
        <v>0</v>
      </c>
    </row>
    <row r="1187" spans="1:38" x14ac:dyDescent="0.3">
      <c r="A1187" t="s">
        <v>1823</v>
      </c>
      <c r="B1187">
        <v>2745</v>
      </c>
      <c r="C1187">
        <v>1</v>
      </c>
      <c r="D1187" t="s">
        <v>1857</v>
      </c>
      <c r="E1187" t="s">
        <v>1858</v>
      </c>
      <c r="F1187">
        <v>197</v>
      </c>
      <c r="G1187">
        <v>22.32</v>
      </c>
      <c r="H1187">
        <v>73.8</v>
      </c>
      <c r="I1187">
        <v>15.75</v>
      </c>
      <c r="J1187">
        <v>52.08</v>
      </c>
      <c r="K1187">
        <v>92</v>
      </c>
      <c r="T1187">
        <v>3</v>
      </c>
      <c r="U1187">
        <v>1</v>
      </c>
      <c r="V1187" t="s">
        <v>74</v>
      </c>
      <c r="W1187">
        <v>73</v>
      </c>
      <c r="X1187">
        <v>18</v>
      </c>
      <c r="Y1187">
        <v>11</v>
      </c>
      <c r="Z1187" t="s">
        <v>1859</v>
      </c>
      <c r="AA1187" t="s">
        <v>1860</v>
      </c>
      <c r="AB1187" t="s">
        <v>77</v>
      </c>
      <c r="AC1187" t="s">
        <v>78</v>
      </c>
      <c r="AD1187" t="s">
        <v>1828</v>
      </c>
      <c r="AG1187" t="s">
        <v>1861</v>
      </c>
      <c r="AH1187">
        <v>0</v>
      </c>
      <c r="AI1187">
        <v>277</v>
      </c>
      <c r="AJ1187">
        <v>19</v>
      </c>
      <c r="AK1187">
        <v>128</v>
      </c>
      <c r="AL1187">
        <v>0.65</v>
      </c>
    </row>
    <row r="1188" spans="1:38" x14ac:dyDescent="0.3">
      <c r="A1188" t="s">
        <v>1823</v>
      </c>
      <c r="B1188">
        <v>2745</v>
      </c>
      <c r="C1188">
        <v>2</v>
      </c>
      <c r="D1188" t="s">
        <v>1857</v>
      </c>
      <c r="E1188" t="s">
        <v>1858</v>
      </c>
      <c r="F1188">
        <v>197</v>
      </c>
      <c r="G1188">
        <v>25.6</v>
      </c>
      <c r="H1188">
        <v>84.64</v>
      </c>
      <c r="I1188">
        <v>18.059999999999999</v>
      </c>
      <c r="J1188">
        <v>59.73</v>
      </c>
      <c r="K1188">
        <v>105</v>
      </c>
      <c r="T1188">
        <v>3</v>
      </c>
      <c r="U1188">
        <v>1</v>
      </c>
      <c r="V1188" t="s">
        <v>74</v>
      </c>
      <c r="W1188">
        <v>84</v>
      </c>
      <c r="X1188">
        <v>18</v>
      </c>
      <c r="Y1188">
        <v>11</v>
      </c>
      <c r="Z1188" t="s">
        <v>1859</v>
      </c>
      <c r="AA1188" t="s">
        <v>1860</v>
      </c>
      <c r="AB1188" t="s">
        <v>77</v>
      </c>
      <c r="AC1188" t="s">
        <v>78</v>
      </c>
      <c r="AD1188" t="s">
        <v>1828</v>
      </c>
      <c r="AG1188" t="s">
        <v>1861</v>
      </c>
      <c r="AH1188">
        <v>0</v>
      </c>
      <c r="AI1188">
        <v>277</v>
      </c>
      <c r="AJ1188">
        <v>19</v>
      </c>
      <c r="AK1188">
        <v>128</v>
      </c>
      <c r="AL1188">
        <v>0.65</v>
      </c>
    </row>
    <row r="1189" spans="1:38" x14ac:dyDescent="0.3">
      <c r="A1189" t="s">
        <v>1862</v>
      </c>
      <c r="B1189">
        <v>2781</v>
      </c>
      <c r="C1189">
        <v>1</v>
      </c>
      <c r="D1189" t="s">
        <v>1863</v>
      </c>
      <c r="E1189" t="s">
        <v>1864</v>
      </c>
      <c r="F1189">
        <v>822</v>
      </c>
      <c r="G1189">
        <v>24.02</v>
      </c>
      <c r="H1189">
        <v>79.41</v>
      </c>
      <c r="I1189">
        <v>18.079999999999998</v>
      </c>
      <c r="J1189">
        <v>59.79</v>
      </c>
      <c r="K1189">
        <v>330</v>
      </c>
      <c r="T1189">
        <v>3</v>
      </c>
      <c r="U1189">
        <v>2</v>
      </c>
      <c r="V1189" t="s">
        <v>83</v>
      </c>
      <c r="W1189" t="s">
        <v>134</v>
      </c>
      <c r="X1189">
        <v>19</v>
      </c>
      <c r="Y1189">
        <v>16</v>
      </c>
      <c r="Z1189" t="s">
        <v>1865</v>
      </c>
      <c r="AA1189" t="s">
        <v>1866</v>
      </c>
      <c r="AB1189" t="s">
        <v>77</v>
      </c>
      <c r="AC1189" t="s">
        <v>78</v>
      </c>
      <c r="AD1189" t="s">
        <v>1867</v>
      </c>
      <c r="AG1189" t="s">
        <v>1868</v>
      </c>
      <c r="AH1189">
        <v>0</v>
      </c>
      <c r="AI1189">
        <v>248</v>
      </c>
      <c r="AJ1189">
        <v>20</v>
      </c>
      <c r="AK1189">
        <v>835</v>
      </c>
      <c r="AL1189">
        <v>1.02</v>
      </c>
    </row>
    <row r="1190" spans="1:38" x14ac:dyDescent="0.3">
      <c r="A1190" t="s">
        <v>1862</v>
      </c>
      <c r="B1190">
        <v>2781</v>
      </c>
      <c r="C1190">
        <v>2</v>
      </c>
      <c r="D1190" t="s">
        <v>1863</v>
      </c>
      <c r="E1190" t="s">
        <v>1864</v>
      </c>
      <c r="F1190">
        <v>822</v>
      </c>
      <c r="G1190">
        <v>23.98</v>
      </c>
      <c r="H1190">
        <v>79.3</v>
      </c>
      <c r="I1190">
        <v>18.03</v>
      </c>
      <c r="J1190">
        <v>59.61</v>
      </c>
      <c r="K1190">
        <v>72</v>
      </c>
      <c r="T1190">
        <v>2</v>
      </c>
      <c r="U1190">
        <v>1</v>
      </c>
      <c r="V1190" t="s">
        <v>83</v>
      </c>
      <c r="W1190" t="s">
        <v>138</v>
      </c>
      <c r="X1190">
        <v>19</v>
      </c>
      <c r="Y1190">
        <v>16</v>
      </c>
      <c r="Z1190" t="s">
        <v>1865</v>
      </c>
      <c r="AA1190" t="s">
        <v>1866</v>
      </c>
      <c r="AB1190" t="s">
        <v>77</v>
      </c>
      <c r="AC1190" t="s">
        <v>78</v>
      </c>
      <c r="AD1190" t="s">
        <v>1867</v>
      </c>
      <c r="AG1190" t="s">
        <v>1868</v>
      </c>
      <c r="AH1190">
        <v>0</v>
      </c>
      <c r="AI1190">
        <v>248</v>
      </c>
      <c r="AJ1190">
        <v>20</v>
      </c>
      <c r="AK1190">
        <v>835</v>
      </c>
      <c r="AL1190">
        <v>1.02</v>
      </c>
    </row>
    <row r="1191" spans="1:38" x14ac:dyDescent="0.3">
      <c r="A1191" t="s">
        <v>1862</v>
      </c>
      <c r="B1191">
        <v>2781</v>
      </c>
      <c r="C1191">
        <v>3</v>
      </c>
      <c r="D1191" t="s">
        <v>1863</v>
      </c>
      <c r="E1191" t="s">
        <v>1864</v>
      </c>
      <c r="F1191">
        <v>822</v>
      </c>
      <c r="G1191">
        <v>32.04</v>
      </c>
      <c r="H1191">
        <v>105.94</v>
      </c>
      <c r="I1191">
        <v>25.66</v>
      </c>
      <c r="J1191">
        <v>84.84</v>
      </c>
      <c r="K1191">
        <v>108</v>
      </c>
      <c r="T1191">
        <v>3</v>
      </c>
      <c r="U1191">
        <v>2</v>
      </c>
      <c r="V1191" t="s">
        <v>83</v>
      </c>
      <c r="W1191" t="s">
        <v>129</v>
      </c>
      <c r="X1191">
        <v>19</v>
      </c>
      <c r="Y1191">
        <v>16</v>
      </c>
      <c r="Z1191" t="s">
        <v>1865</v>
      </c>
      <c r="AA1191" t="s">
        <v>1866</v>
      </c>
      <c r="AB1191" t="s">
        <v>77</v>
      </c>
      <c r="AC1191" t="s">
        <v>78</v>
      </c>
      <c r="AD1191" t="s">
        <v>1867</v>
      </c>
      <c r="AG1191" t="s">
        <v>1868</v>
      </c>
      <c r="AH1191">
        <v>0</v>
      </c>
      <c r="AI1191">
        <v>248</v>
      </c>
      <c r="AJ1191">
        <v>20</v>
      </c>
      <c r="AK1191">
        <v>835</v>
      </c>
      <c r="AL1191">
        <v>1.02</v>
      </c>
    </row>
    <row r="1192" spans="1:38" x14ac:dyDescent="0.3">
      <c r="A1192" t="s">
        <v>1862</v>
      </c>
      <c r="B1192">
        <v>2781</v>
      </c>
      <c r="C1192">
        <v>4</v>
      </c>
      <c r="D1192" t="s">
        <v>1863</v>
      </c>
      <c r="E1192" t="s">
        <v>1864</v>
      </c>
      <c r="F1192">
        <v>822</v>
      </c>
      <c r="G1192">
        <v>32.78</v>
      </c>
      <c r="H1192">
        <v>108.37</v>
      </c>
      <c r="I1192">
        <v>25.66</v>
      </c>
      <c r="J1192">
        <v>84.85</v>
      </c>
      <c r="K1192">
        <v>312</v>
      </c>
      <c r="T1192">
        <v>3</v>
      </c>
      <c r="U1192">
        <v>2</v>
      </c>
      <c r="V1192" t="s">
        <v>83</v>
      </c>
      <c r="W1192" t="s">
        <v>463</v>
      </c>
      <c r="X1192">
        <v>19</v>
      </c>
      <c r="Y1192">
        <v>16</v>
      </c>
      <c r="Z1192" t="s">
        <v>1865</v>
      </c>
      <c r="AA1192" t="s">
        <v>1866</v>
      </c>
      <c r="AB1192" t="s">
        <v>77</v>
      </c>
      <c r="AC1192" t="s">
        <v>78</v>
      </c>
      <c r="AD1192" t="s">
        <v>1867</v>
      </c>
      <c r="AG1192" t="s">
        <v>1868</v>
      </c>
      <c r="AH1192">
        <v>0</v>
      </c>
      <c r="AI1192">
        <v>248</v>
      </c>
      <c r="AJ1192">
        <v>20</v>
      </c>
      <c r="AK1192">
        <v>835</v>
      </c>
      <c r="AL1192">
        <v>1.02</v>
      </c>
    </row>
    <row r="1193" spans="1:38" x14ac:dyDescent="0.3">
      <c r="A1193" t="s">
        <v>1862</v>
      </c>
      <c r="B1193">
        <v>18208</v>
      </c>
      <c r="C1193">
        <v>1</v>
      </c>
      <c r="D1193" t="s">
        <v>1869</v>
      </c>
      <c r="E1193" t="s">
        <v>1268</v>
      </c>
      <c r="F1193">
        <v>16</v>
      </c>
      <c r="G1193">
        <v>27.71</v>
      </c>
      <c r="H1193">
        <v>91.61</v>
      </c>
      <c r="I1193">
        <v>25.3</v>
      </c>
      <c r="J1193">
        <v>83.64</v>
      </c>
      <c r="K1193">
        <v>8</v>
      </c>
      <c r="T1193">
        <v>3</v>
      </c>
      <c r="U1193">
        <v>2</v>
      </c>
      <c r="V1193" t="s">
        <v>83</v>
      </c>
      <c r="W1193" t="s">
        <v>1870</v>
      </c>
      <c r="X1193">
        <v>8</v>
      </c>
      <c r="Y1193">
        <v>8</v>
      </c>
      <c r="Z1193" t="s">
        <v>1871</v>
      </c>
      <c r="AA1193" t="s">
        <v>1872</v>
      </c>
      <c r="AB1193" t="s">
        <v>77</v>
      </c>
      <c r="AC1193" t="s">
        <v>78</v>
      </c>
      <c r="AD1193" t="s">
        <v>1867</v>
      </c>
      <c r="AG1193" t="s">
        <v>1873</v>
      </c>
      <c r="AH1193">
        <v>0</v>
      </c>
      <c r="AI1193">
        <v>452</v>
      </c>
      <c r="AJ1193">
        <v>67</v>
      </c>
      <c r="AK1193">
        <v>11</v>
      </c>
      <c r="AL1193">
        <v>0.69</v>
      </c>
    </row>
    <row r="1194" spans="1:38" x14ac:dyDescent="0.3">
      <c r="A1194" t="s">
        <v>1862</v>
      </c>
      <c r="B1194">
        <v>18208</v>
      </c>
      <c r="C1194">
        <v>2</v>
      </c>
      <c r="D1194" t="s">
        <v>1869</v>
      </c>
      <c r="E1194" t="s">
        <v>1268</v>
      </c>
      <c r="F1194">
        <v>16</v>
      </c>
      <c r="G1194">
        <v>28.06</v>
      </c>
      <c r="H1194">
        <v>92.79</v>
      </c>
      <c r="I1194">
        <v>25.62</v>
      </c>
      <c r="J1194">
        <v>84.72</v>
      </c>
      <c r="K1194">
        <v>8</v>
      </c>
      <c r="T1194">
        <v>3</v>
      </c>
      <c r="U1194">
        <v>2</v>
      </c>
      <c r="V1194" t="s">
        <v>83</v>
      </c>
      <c r="W1194" t="s">
        <v>1874</v>
      </c>
      <c r="X1194">
        <v>8</v>
      </c>
      <c r="Y1194">
        <v>8</v>
      </c>
      <c r="Z1194" t="s">
        <v>1871</v>
      </c>
      <c r="AA1194" t="s">
        <v>1872</v>
      </c>
      <c r="AB1194" t="s">
        <v>77</v>
      </c>
      <c r="AC1194" t="s">
        <v>78</v>
      </c>
      <c r="AD1194" t="s">
        <v>1867</v>
      </c>
      <c r="AG1194" t="s">
        <v>1873</v>
      </c>
      <c r="AH1194">
        <v>0</v>
      </c>
      <c r="AI1194">
        <v>452</v>
      </c>
      <c r="AJ1194">
        <v>67</v>
      </c>
      <c r="AK1194">
        <v>11</v>
      </c>
      <c r="AL1194">
        <v>0.69</v>
      </c>
    </row>
    <row r="1195" spans="1:38" x14ac:dyDescent="0.3">
      <c r="A1195" t="s">
        <v>1862</v>
      </c>
      <c r="B1195">
        <v>17975</v>
      </c>
      <c r="C1195">
        <v>1</v>
      </c>
      <c r="D1195" t="s">
        <v>1875</v>
      </c>
      <c r="E1195" t="s">
        <v>986</v>
      </c>
      <c r="F1195">
        <v>30</v>
      </c>
      <c r="G1195">
        <v>16.05</v>
      </c>
      <c r="H1195">
        <v>53.08</v>
      </c>
      <c r="I1195">
        <v>12.08</v>
      </c>
      <c r="J1195">
        <v>39.96</v>
      </c>
      <c r="K1195">
        <v>16</v>
      </c>
      <c r="T1195">
        <v>2</v>
      </c>
      <c r="U1195">
        <v>1</v>
      </c>
      <c r="V1195" t="s">
        <v>83</v>
      </c>
      <c r="W1195">
        <v>53</v>
      </c>
      <c r="X1195">
        <v>9</v>
      </c>
      <c r="Y1195">
        <v>7</v>
      </c>
      <c r="Z1195" t="s">
        <v>1876</v>
      </c>
      <c r="AA1195" t="s">
        <v>1877</v>
      </c>
      <c r="AB1195" t="s">
        <v>77</v>
      </c>
      <c r="AC1195" t="s">
        <v>78</v>
      </c>
      <c r="AD1195" t="s">
        <v>1867</v>
      </c>
      <c r="AG1195" t="s">
        <v>1878</v>
      </c>
      <c r="AH1195">
        <v>0</v>
      </c>
      <c r="AI1195">
        <v>446</v>
      </c>
      <c r="AJ1195">
        <v>69</v>
      </c>
      <c r="AK1195">
        <v>18</v>
      </c>
      <c r="AL1195">
        <v>0.6</v>
      </c>
    </row>
    <row r="1196" spans="1:38" x14ac:dyDescent="0.3">
      <c r="A1196" t="s">
        <v>1862</v>
      </c>
      <c r="B1196">
        <v>17975</v>
      </c>
      <c r="C1196">
        <v>2</v>
      </c>
      <c r="D1196" t="s">
        <v>1875</v>
      </c>
      <c r="E1196" t="s">
        <v>986</v>
      </c>
      <c r="F1196">
        <v>30</v>
      </c>
      <c r="G1196">
        <v>23.99</v>
      </c>
      <c r="H1196">
        <v>79.319999999999993</v>
      </c>
      <c r="I1196">
        <v>18.059999999999999</v>
      </c>
      <c r="J1196">
        <v>59.72</v>
      </c>
      <c r="K1196">
        <v>10</v>
      </c>
      <c r="T1196">
        <v>2</v>
      </c>
      <c r="U1196">
        <v>1</v>
      </c>
      <c r="V1196" t="s">
        <v>83</v>
      </c>
      <c r="W1196">
        <v>79</v>
      </c>
      <c r="X1196">
        <v>9</v>
      </c>
      <c r="Y1196">
        <v>7</v>
      </c>
      <c r="Z1196" t="s">
        <v>1876</v>
      </c>
      <c r="AA1196" t="s">
        <v>1877</v>
      </c>
      <c r="AB1196" t="s">
        <v>77</v>
      </c>
      <c r="AC1196" t="s">
        <v>78</v>
      </c>
      <c r="AD1196" t="s">
        <v>1867</v>
      </c>
      <c r="AG1196" t="s">
        <v>1878</v>
      </c>
      <c r="AH1196">
        <v>0</v>
      </c>
      <c r="AI1196">
        <v>446</v>
      </c>
      <c r="AJ1196">
        <v>69</v>
      </c>
      <c r="AK1196">
        <v>18</v>
      </c>
      <c r="AL1196">
        <v>0.6</v>
      </c>
    </row>
    <row r="1197" spans="1:38" x14ac:dyDescent="0.3">
      <c r="A1197" t="s">
        <v>1862</v>
      </c>
      <c r="B1197">
        <v>17975</v>
      </c>
      <c r="C1197">
        <v>3</v>
      </c>
      <c r="D1197" t="s">
        <v>1875</v>
      </c>
      <c r="E1197" t="s">
        <v>986</v>
      </c>
      <c r="F1197">
        <v>30</v>
      </c>
      <c r="G1197">
        <v>32.11</v>
      </c>
      <c r="H1197">
        <v>106.16</v>
      </c>
      <c r="I1197">
        <v>24.17</v>
      </c>
      <c r="J1197">
        <v>79.92</v>
      </c>
      <c r="K1197">
        <v>2</v>
      </c>
      <c r="T1197">
        <v>3</v>
      </c>
      <c r="U1197">
        <v>1</v>
      </c>
      <c r="V1197" t="s">
        <v>83</v>
      </c>
      <c r="W1197">
        <v>106</v>
      </c>
      <c r="X1197">
        <v>9</v>
      </c>
      <c r="Y1197">
        <v>7</v>
      </c>
      <c r="Z1197" t="s">
        <v>1876</v>
      </c>
      <c r="AA1197" t="s">
        <v>1877</v>
      </c>
      <c r="AB1197" t="s">
        <v>77</v>
      </c>
      <c r="AC1197" t="s">
        <v>78</v>
      </c>
      <c r="AD1197" t="s">
        <v>1867</v>
      </c>
      <c r="AG1197" t="s">
        <v>1878</v>
      </c>
      <c r="AH1197">
        <v>0</v>
      </c>
      <c r="AI1197">
        <v>446</v>
      </c>
      <c r="AJ1197">
        <v>69</v>
      </c>
      <c r="AK1197">
        <v>18</v>
      </c>
      <c r="AL1197">
        <v>0.6</v>
      </c>
    </row>
    <row r="1198" spans="1:38" x14ac:dyDescent="0.3">
      <c r="A1198" t="s">
        <v>1862</v>
      </c>
      <c r="B1198">
        <v>17975</v>
      </c>
      <c r="C1198">
        <v>4</v>
      </c>
      <c r="D1198" t="s">
        <v>1875</v>
      </c>
      <c r="E1198" t="s">
        <v>986</v>
      </c>
      <c r="F1198">
        <v>30</v>
      </c>
      <c r="G1198">
        <v>35.22</v>
      </c>
      <c r="H1198">
        <v>116.44</v>
      </c>
      <c r="I1198">
        <v>26.51</v>
      </c>
      <c r="J1198">
        <v>87.66</v>
      </c>
      <c r="K1198">
        <v>2</v>
      </c>
      <c r="T1198">
        <v>3</v>
      </c>
      <c r="U1198">
        <v>2</v>
      </c>
      <c r="V1198" t="s">
        <v>83</v>
      </c>
      <c r="W1198">
        <v>116</v>
      </c>
      <c r="X1198">
        <v>9</v>
      </c>
      <c r="Y1198">
        <v>7</v>
      </c>
      <c r="Z1198" t="s">
        <v>1876</v>
      </c>
      <c r="AA1198" t="s">
        <v>1877</v>
      </c>
      <c r="AB1198" t="s">
        <v>77</v>
      </c>
      <c r="AC1198" t="s">
        <v>78</v>
      </c>
      <c r="AD1198" t="s">
        <v>1867</v>
      </c>
      <c r="AG1198" t="s">
        <v>1878</v>
      </c>
      <c r="AH1198">
        <v>0</v>
      </c>
      <c r="AI1198">
        <v>446</v>
      </c>
      <c r="AJ1198">
        <v>69</v>
      </c>
      <c r="AK1198">
        <v>18</v>
      </c>
      <c r="AL1198">
        <v>0.6</v>
      </c>
    </row>
    <row r="1199" spans="1:38" x14ac:dyDescent="0.3">
      <c r="A1199" t="s">
        <v>1862</v>
      </c>
      <c r="B1199">
        <v>2783</v>
      </c>
      <c r="C1199">
        <v>1</v>
      </c>
      <c r="D1199" t="s">
        <v>1879</v>
      </c>
      <c r="E1199" t="s">
        <v>209</v>
      </c>
      <c r="F1199">
        <v>1044</v>
      </c>
      <c r="G1199">
        <v>23.49</v>
      </c>
      <c r="H1199">
        <v>77.67</v>
      </c>
      <c r="I1199">
        <v>18.11</v>
      </c>
      <c r="J1199">
        <v>59.88</v>
      </c>
      <c r="K1199">
        <v>200</v>
      </c>
      <c r="T1199">
        <v>3</v>
      </c>
      <c r="U1199">
        <v>1</v>
      </c>
      <c r="V1199" t="s">
        <v>83</v>
      </c>
      <c r="W1199" t="s">
        <v>1404</v>
      </c>
      <c r="X1199">
        <v>20</v>
      </c>
      <c r="Y1199">
        <v>16</v>
      </c>
      <c r="Z1199" t="s">
        <v>1880</v>
      </c>
      <c r="AA1199" t="s">
        <v>1881</v>
      </c>
      <c r="AB1199" t="s">
        <v>77</v>
      </c>
      <c r="AC1199" t="s">
        <v>78</v>
      </c>
      <c r="AD1199" t="s">
        <v>1867</v>
      </c>
      <c r="AG1199" t="s">
        <v>1882</v>
      </c>
      <c r="AH1199">
        <v>0</v>
      </c>
      <c r="AI1199">
        <v>249</v>
      </c>
      <c r="AJ1199">
        <v>19</v>
      </c>
      <c r="AK1199">
        <v>1061</v>
      </c>
      <c r="AL1199">
        <v>1.02</v>
      </c>
    </row>
    <row r="1200" spans="1:38" x14ac:dyDescent="0.3">
      <c r="A1200" t="s">
        <v>1862</v>
      </c>
      <c r="B1200">
        <v>2783</v>
      </c>
      <c r="C1200">
        <v>2</v>
      </c>
      <c r="D1200" t="s">
        <v>1879</v>
      </c>
      <c r="E1200" t="s">
        <v>209</v>
      </c>
      <c r="F1200">
        <v>1044</v>
      </c>
      <c r="G1200">
        <v>23.92</v>
      </c>
      <c r="H1200">
        <v>79.08</v>
      </c>
      <c r="I1200">
        <v>18.11</v>
      </c>
      <c r="J1200">
        <v>59.88</v>
      </c>
      <c r="K1200">
        <v>456</v>
      </c>
      <c r="T1200">
        <v>3</v>
      </c>
      <c r="U1200">
        <v>2</v>
      </c>
      <c r="V1200" t="s">
        <v>83</v>
      </c>
      <c r="W1200" t="s">
        <v>134</v>
      </c>
      <c r="X1200">
        <v>20</v>
      </c>
      <c r="Y1200">
        <v>16</v>
      </c>
      <c r="Z1200" t="s">
        <v>1880</v>
      </c>
      <c r="AA1200" t="s">
        <v>1881</v>
      </c>
      <c r="AB1200" t="s">
        <v>77</v>
      </c>
      <c r="AC1200" t="s">
        <v>78</v>
      </c>
      <c r="AD1200" t="s">
        <v>1867</v>
      </c>
      <c r="AG1200" t="s">
        <v>1882</v>
      </c>
      <c r="AH1200">
        <v>0</v>
      </c>
      <c r="AI1200">
        <v>249</v>
      </c>
      <c r="AJ1200">
        <v>19</v>
      </c>
      <c r="AK1200">
        <v>1061</v>
      </c>
      <c r="AL1200">
        <v>1.02</v>
      </c>
    </row>
    <row r="1201" spans="1:38" x14ac:dyDescent="0.3">
      <c r="A1201" t="s">
        <v>1862</v>
      </c>
      <c r="B1201">
        <v>2783</v>
      </c>
      <c r="C1201">
        <v>3</v>
      </c>
      <c r="D1201" t="s">
        <v>1879</v>
      </c>
      <c r="E1201" t="s">
        <v>209</v>
      </c>
      <c r="F1201">
        <v>1044</v>
      </c>
      <c r="G1201">
        <v>23.96</v>
      </c>
      <c r="H1201">
        <v>79.209999999999994</v>
      </c>
      <c r="I1201">
        <v>18.149999999999999</v>
      </c>
      <c r="J1201">
        <v>60</v>
      </c>
      <c r="K1201">
        <v>76</v>
      </c>
      <c r="T1201">
        <v>2</v>
      </c>
      <c r="U1201">
        <v>1</v>
      </c>
      <c r="V1201" t="s">
        <v>83</v>
      </c>
      <c r="W1201" t="s">
        <v>1145</v>
      </c>
      <c r="X1201">
        <v>20</v>
      </c>
      <c r="Y1201">
        <v>16</v>
      </c>
      <c r="Z1201" t="s">
        <v>1880</v>
      </c>
      <c r="AA1201" t="s">
        <v>1881</v>
      </c>
      <c r="AB1201" t="s">
        <v>77</v>
      </c>
      <c r="AC1201" t="s">
        <v>78</v>
      </c>
      <c r="AD1201" t="s">
        <v>1867</v>
      </c>
      <c r="AG1201" t="s">
        <v>1882</v>
      </c>
      <c r="AH1201">
        <v>0</v>
      </c>
      <c r="AI1201">
        <v>249</v>
      </c>
      <c r="AJ1201">
        <v>19</v>
      </c>
      <c r="AK1201">
        <v>1061</v>
      </c>
      <c r="AL1201">
        <v>1.02</v>
      </c>
    </row>
    <row r="1202" spans="1:38" x14ac:dyDescent="0.3">
      <c r="A1202" t="s">
        <v>1862</v>
      </c>
      <c r="B1202">
        <v>2783</v>
      </c>
      <c r="C1202">
        <v>4</v>
      </c>
      <c r="D1202" t="s">
        <v>1879</v>
      </c>
      <c r="E1202" t="s">
        <v>209</v>
      </c>
      <c r="F1202">
        <v>1044</v>
      </c>
      <c r="G1202">
        <v>31.82</v>
      </c>
      <c r="H1202">
        <v>105.21</v>
      </c>
      <c r="I1202">
        <v>25.55</v>
      </c>
      <c r="J1202">
        <v>84.48</v>
      </c>
      <c r="K1202">
        <v>156</v>
      </c>
      <c r="T1202">
        <v>3</v>
      </c>
      <c r="U1202">
        <v>2</v>
      </c>
      <c r="V1202" t="s">
        <v>83</v>
      </c>
      <c r="W1202">
        <v>105</v>
      </c>
      <c r="X1202">
        <v>20</v>
      </c>
      <c r="Y1202">
        <v>16</v>
      </c>
      <c r="Z1202" t="s">
        <v>1880</v>
      </c>
      <c r="AA1202" t="s">
        <v>1881</v>
      </c>
      <c r="AB1202" t="s">
        <v>77</v>
      </c>
      <c r="AC1202" t="s">
        <v>78</v>
      </c>
      <c r="AD1202" t="s">
        <v>1867</v>
      </c>
      <c r="AG1202" t="s">
        <v>1882</v>
      </c>
      <c r="AH1202">
        <v>0</v>
      </c>
      <c r="AI1202">
        <v>249</v>
      </c>
      <c r="AJ1202">
        <v>19</v>
      </c>
      <c r="AK1202">
        <v>1061</v>
      </c>
      <c r="AL1202">
        <v>1.02</v>
      </c>
    </row>
    <row r="1203" spans="1:38" x14ac:dyDescent="0.3">
      <c r="A1203" t="s">
        <v>1862</v>
      </c>
      <c r="B1203">
        <v>2783</v>
      </c>
      <c r="C1203">
        <v>5</v>
      </c>
      <c r="D1203" t="s">
        <v>1879</v>
      </c>
      <c r="E1203" t="s">
        <v>209</v>
      </c>
      <c r="F1203">
        <v>1044</v>
      </c>
      <c r="G1203">
        <v>38.24</v>
      </c>
      <c r="H1203">
        <v>126.43</v>
      </c>
      <c r="I1203">
        <v>30.82</v>
      </c>
      <c r="J1203">
        <v>101.89</v>
      </c>
      <c r="K1203">
        <v>80</v>
      </c>
      <c r="T1203">
        <v>3</v>
      </c>
      <c r="U1203">
        <v>2</v>
      </c>
      <c r="V1203" t="s">
        <v>83</v>
      </c>
      <c r="W1203">
        <v>126</v>
      </c>
      <c r="X1203">
        <v>20</v>
      </c>
      <c r="Y1203">
        <v>16</v>
      </c>
      <c r="Z1203" t="s">
        <v>1880</v>
      </c>
      <c r="AA1203" t="s">
        <v>1881</v>
      </c>
      <c r="AB1203" t="s">
        <v>77</v>
      </c>
      <c r="AC1203" t="s">
        <v>78</v>
      </c>
      <c r="AD1203" t="s">
        <v>1867</v>
      </c>
      <c r="AG1203" t="s">
        <v>1882</v>
      </c>
      <c r="AH1203">
        <v>0</v>
      </c>
      <c r="AI1203">
        <v>249</v>
      </c>
      <c r="AJ1203">
        <v>19</v>
      </c>
      <c r="AK1203">
        <v>1061</v>
      </c>
      <c r="AL1203">
        <v>1.02</v>
      </c>
    </row>
    <row r="1204" spans="1:38" x14ac:dyDescent="0.3">
      <c r="A1204" t="s">
        <v>1862</v>
      </c>
      <c r="B1204">
        <v>2783</v>
      </c>
      <c r="C1204">
        <v>6</v>
      </c>
      <c r="D1204" t="s">
        <v>1879</v>
      </c>
      <c r="E1204" t="s">
        <v>209</v>
      </c>
      <c r="F1204">
        <v>1044</v>
      </c>
      <c r="G1204">
        <v>48.35</v>
      </c>
      <c r="H1204">
        <v>159.84</v>
      </c>
      <c r="I1204">
        <v>40.630000000000003</v>
      </c>
      <c r="J1204">
        <v>134.34</v>
      </c>
      <c r="K1204">
        <v>76</v>
      </c>
      <c r="T1204">
        <v>4</v>
      </c>
      <c r="U1204">
        <v>2</v>
      </c>
      <c r="V1204" t="s">
        <v>83</v>
      </c>
      <c r="W1204">
        <v>159</v>
      </c>
      <c r="X1204">
        <v>20</v>
      </c>
      <c r="Y1204">
        <v>16</v>
      </c>
      <c r="Z1204" t="s">
        <v>1880</v>
      </c>
      <c r="AA1204" t="s">
        <v>1881</v>
      </c>
      <c r="AB1204" t="s">
        <v>77</v>
      </c>
      <c r="AC1204" t="s">
        <v>78</v>
      </c>
      <c r="AD1204" t="s">
        <v>1867</v>
      </c>
      <c r="AG1204" t="s">
        <v>1882</v>
      </c>
      <c r="AH1204">
        <v>0</v>
      </c>
      <c r="AI1204">
        <v>249</v>
      </c>
      <c r="AJ1204">
        <v>19</v>
      </c>
      <c r="AK1204">
        <v>1061</v>
      </c>
      <c r="AL1204">
        <v>1.02</v>
      </c>
    </row>
    <row r="1205" spans="1:38" x14ac:dyDescent="0.3">
      <c r="A1205" t="s">
        <v>1862</v>
      </c>
      <c r="B1205">
        <v>8551</v>
      </c>
      <c r="C1205">
        <v>1</v>
      </c>
      <c r="D1205" t="s">
        <v>1883</v>
      </c>
      <c r="E1205" t="s">
        <v>146</v>
      </c>
      <c r="F1205">
        <v>194</v>
      </c>
      <c r="G1205">
        <v>28.82</v>
      </c>
      <c r="H1205">
        <v>95.29</v>
      </c>
      <c r="I1205">
        <v>23.06</v>
      </c>
      <c r="J1205">
        <v>76.239999999999995</v>
      </c>
      <c r="K1205">
        <v>48</v>
      </c>
      <c r="T1205">
        <v>3</v>
      </c>
      <c r="U1205">
        <v>2</v>
      </c>
      <c r="V1205" t="s">
        <v>83</v>
      </c>
      <c r="W1205">
        <v>95</v>
      </c>
      <c r="X1205">
        <v>20</v>
      </c>
      <c r="Y1205">
        <v>12</v>
      </c>
      <c r="Z1205" t="s">
        <v>1884</v>
      </c>
      <c r="AA1205" t="s">
        <v>1885</v>
      </c>
      <c r="AB1205" t="s">
        <v>77</v>
      </c>
      <c r="AC1205" t="s">
        <v>78</v>
      </c>
      <c r="AD1205" t="s">
        <v>1867</v>
      </c>
      <c r="AG1205" t="s">
        <v>1886</v>
      </c>
      <c r="AH1205">
        <v>0</v>
      </c>
      <c r="AI1205">
        <v>248</v>
      </c>
      <c r="AJ1205">
        <v>24</v>
      </c>
      <c r="AK1205">
        <v>300</v>
      </c>
      <c r="AL1205">
        <v>1.55</v>
      </c>
    </row>
    <row r="1206" spans="1:38" x14ac:dyDescent="0.3">
      <c r="A1206" t="s">
        <v>1862</v>
      </c>
      <c r="B1206">
        <v>8551</v>
      </c>
      <c r="C1206">
        <v>2</v>
      </c>
      <c r="D1206" t="s">
        <v>1883</v>
      </c>
      <c r="E1206" t="s">
        <v>146</v>
      </c>
      <c r="F1206">
        <v>194</v>
      </c>
      <c r="G1206">
        <v>39.74</v>
      </c>
      <c r="H1206">
        <v>131.4</v>
      </c>
      <c r="I1206">
        <v>31.8</v>
      </c>
      <c r="J1206">
        <v>105.13</v>
      </c>
      <c r="K1206">
        <v>2</v>
      </c>
      <c r="T1206">
        <v>3</v>
      </c>
      <c r="U1206">
        <v>2</v>
      </c>
      <c r="V1206" t="s">
        <v>83</v>
      </c>
      <c r="W1206">
        <v>131</v>
      </c>
      <c r="X1206">
        <v>20</v>
      </c>
      <c r="Y1206">
        <v>12</v>
      </c>
      <c r="Z1206" t="s">
        <v>1884</v>
      </c>
      <c r="AA1206" t="s">
        <v>1885</v>
      </c>
      <c r="AB1206" t="s">
        <v>77</v>
      </c>
      <c r="AC1206" t="s">
        <v>78</v>
      </c>
      <c r="AD1206" t="s">
        <v>1867</v>
      </c>
      <c r="AG1206" t="s">
        <v>1886</v>
      </c>
      <c r="AH1206">
        <v>0</v>
      </c>
      <c r="AI1206">
        <v>248</v>
      </c>
      <c r="AJ1206">
        <v>24</v>
      </c>
      <c r="AK1206">
        <v>300</v>
      </c>
      <c r="AL1206">
        <v>1.55</v>
      </c>
    </row>
    <row r="1207" spans="1:38" x14ac:dyDescent="0.3">
      <c r="A1207" t="s">
        <v>1862</v>
      </c>
      <c r="B1207">
        <v>8551</v>
      </c>
      <c r="C1207">
        <v>3</v>
      </c>
      <c r="D1207" t="s">
        <v>1883</v>
      </c>
      <c r="E1207" t="s">
        <v>146</v>
      </c>
      <c r="F1207">
        <v>194</v>
      </c>
      <c r="G1207">
        <v>44.01</v>
      </c>
      <c r="H1207">
        <v>145.51</v>
      </c>
      <c r="I1207">
        <v>35.21</v>
      </c>
      <c r="J1207">
        <v>116.41</v>
      </c>
      <c r="K1207">
        <v>76</v>
      </c>
      <c r="T1207">
        <v>4</v>
      </c>
      <c r="U1207">
        <v>2</v>
      </c>
      <c r="V1207" t="s">
        <v>83</v>
      </c>
      <c r="W1207" t="s">
        <v>1887</v>
      </c>
      <c r="X1207">
        <v>20</v>
      </c>
      <c r="Y1207">
        <v>12</v>
      </c>
      <c r="Z1207" t="s">
        <v>1884</v>
      </c>
      <c r="AA1207" t="s">
        <v>1885</v>
      </c>
      <c r="AB1207" t="s">
        <v>77</v>
      </c>
      <c r="AC1207" t="s">
        <v>78</v>
      </c>
      <c r="AD1207" t="s">
        <v>1867</v>
      </c>
      <c r="AG1207" t="s">
        <v>1886</v>
      </c>
      <c r="AH1207">
        <v>0</v>
      </c>
      <c r="AI1207">
        <v>248</v>
      </c>
      <c r="AJ1207">
        <v>24</v>
      </c>
      <c r="AK1207">
        <v>300</v>
      </c>
      <c r="AL1207">
        <v>1.55</v>
      </c>
    </row>
    <row r="1208" spans="1:38" x14ac:dyDescent="0.3">
      <c r="A1208" t="s">
        <v>1862</v>
      </c>
      <c r="B1208">
        <v>8551</v>
      </c>
      <c r="C1208">
        <v>4</v>
      </c>
      <c r="D1208" t="s">
        <v>1883</v>
      </c>
      <c r="E1208" t="s">
        <v>146</v>
      </c>
      <c r="F1208">
        <v>194</v>
      </c>
      <c r="G1208">
        <v>44.51</v>
      </c>
      <c r="H1208">
        <v>147.15</v>
      </c>
      <c r="I1208">
        <v>35.61</v>
      </c>
      <c r="J1208">
        <v>117.73</v>
      </c>
      <c r="K1208">
        <v>68</v>
      </c>
      <c r="T1208">
        <v>4</v>
      </c>
      <c r="U1208">
        <v>2</v>
      </c>
      <c r="V1208" t="s">
        <v>83</v>
      </c>
      <c r="W1208" t="s">
        <v>1888</v>
      </c>
      <c r="X1208">
        <v>20</v>
      </c>
      <c r="Y1208">
        <v>12</v>
      </c>
      <c r="Z1208" t="s">
        <v>1884</v>
      </c>
      <c r="AA1208" t="s">
        <v>1885</v>
      </c>
      <c r="AB1208" t="s">
        <v>77</v>
      </c>
      <c r="AC1208" t="s">
        <v>78</v>
      </c>
      <c r="AD1208" t="s">
        <v>1867</v>
      </c>
      <c r="AG1208" t="s">
        <v>1886</v>
      </c>
      <c r="AH1208">
        <v>0</v>
      </c>
      <c r="AI1208">
        <v>248</v>
      </c>
      <c r="AJ1208">
        <v>24</v>
      </c>
      <c r="AK1208">
        <v>300</v>
      </c>
      <c r="AL1208">
        <v>1.55</v>
      </c>
    </row>
    <row r="1209" spans="1:38" x14ac:dyDescent="0.3">
      <c r="A1209" t="s">
        <v>1862</v>
      </c>
      <c r="B1209">
        <v>101267</v>
      </c>
      <c r="C1209">
        <v>1</v>
      </c>
      <c r="D1209" t="s">
        <v>1889</v>
      </c>
      <c r="E1209" t="s">
        <v>146</v>
      </c>
      <c r="F1209">
        <v>368</v>
      </c>
      <c r="G1209">
        <v>24.78</v>
      </c>
      <c r="H1209">
        <v>81.93</v>
      </c>
      <c r="I1209">
        <v>18.100000000000001</v>
      </c>
      <c r="J1209">
        <v>59.85</v>
      </c>
      <c r="K1209">
        <v>92</v>
      </c>
      <c r="T1209">
        <v>3</v>
      </c>
      <c r="U1209">
        <v>2</v>
      </c>
      <c r="V1209" t="s">
        <v>83</v>
      </c>
      <c r="W1209">
        <v>81</v>
      </c>
      <c r="X1209">
        <v>20</v>
      </c>
      <c r="Y1209">
        <v>11</v>
      </c>
      <c r="Z1209" t="s">
        <v>1890</v>
      </c>
      <c r="AA1209" t="s">
        <v>1891</v>
      </c>
      <c r="AB1209" t="s">
        <v>77</v>
      </c>
      <c r="AC1209" t="s">
        <v>78</v>
      </c>
      <c r="AD1209" t="s">
        <v>1867</v>
      </c>
      <c r="AG1209" t="s">
        <v>1892</v>
      </c>
      <c r="AH1209">
        <v>0</v>
      </c>
      <c r="AI1209">
        <v>250</v>
      </c>
      <c r="AJ1209">
        <v>21</v>
      </c>
      <c r="AK1209">
        <v>371</v>
      </c>
      <c r="AL1209">
        <v>1.01</v>
      </c>
    </row>
    <row r="1210" spans="1:38" x14ac:dyDescent="0.3">
      <c r="A1210" t="s">
        <v>1862</v>
      </c>
      <c r="B1210">
        <v>101267</v>
      </c>
      <c r="C1210">
        <v>2</v>
      </c>
      <c r="D1210" t="s">
        <v>1889</v>
      </c>
      <c r="E1210" t="s">
        <v>146</v>
      </c>
      <c r="F1210">
        <v>368</v>
      </c>
      <c r="G1210">
        <v>33.479999999999997</v>
      </c>
      <c r="H1210">
        <v>110.68</v>
      </c>
      <c r="I1210">
        <v>25.63</v>
      </c>
      <c r="J1210">
        <v>84.75</v>
      </c>
      <c r="K1210">
        <v>276</v>
      </c>
      <c r="T1210">
        <v>3</v>
      </c>
      <c r="U1210">
        <v>2</v>
      </c>
      <c r="V1210" t="s">
        <v>83</v>
      </c>
      <c r="W1210">
        <v>110</v>
      </c>
      <c r="X1210">
        <v>20</v>
      </c>
      <c r="Y1210">
        <v>11</v>
      </c>
      <c r="Z1210" t="s">
        <v>1890</v>
      </c>
      <c r="AA1210" t="s">
        <v>1891</v>
      </c>
      <c r="AB1210" t="s">
        <v>77</v>
      </c>
      <c r="AC1210" t="s">
        <v>78</v>
      </c>
      <c r="AD1210" t="s">
        <v>1867</v>
      </c>
      <c r="AG1210" t="s">
        <v>1892</v>
      </c>
      <c r="AH1210">
        <v>0</v>
      </c>
      <c r="AI1210">
        <v>250</v>
      </c>
      <c r="AJ1210">
        <v>21</v>
      </c>
      <c r="AK1210">
        <v>371</v>
      </c>
      <c r="AL1210">
        <v>1.01</v>
      </c>
    </row>
    <row r="1211" spans="1:38" x14ac:dyDescent="0.3">
      <c r="A1211" t="s">
        <v>1893</v>
      </c>
      <c r="B1211">
        <v>128405</v>
      </c>
      <c r="C1211">
        <v>1</v>
      </c>
      <c r="D1211" t="s">
        <v>1894</v>
      </c>
      <c r="E1211" t="s">
        <v>782</v>
      </c>
      <c r="F1211">
        <v>28</v>
      </c>
      <c r="G1211">
        <v>18.86</v>
      </c>
      <c r="H1211">
        <v>62.35</v>
      </c>
      <c r="I1211">
        <v>16.41</v>
      </c>
      <c r="J1211">
        <v>54.25</v>
      </c>
      <c r="K1211">
        <v>7</v>
      </c>
      <c r="T1211">
        <v>3</v>
      </c>
      <c r="U1211">
        <v>1</v>
      </c>
      <c r="V1211" t="s">
        <v>83</v>
      </c>
      <c r="W1211">
        <v>62</v>
      </c>
      <c r="X1211">
        <v>9</v>
      </c>
      <c r="Y1211">
        <v>9</v>
      </c>
      <c r="Z1211" t="s">
        <v>1895</v>
      </c>
      <c r="AA1211" t="s">
        <v>1896</v>
      </c>
      <c r="AB1211" t="s">
        <v>77</v>
      </c>
      <c r="AC1211" t="s">
        <v>78</v>
      </c>
      <c r="AD1211" t="s">
        <v>1897</v>
      </c>
      <c r="AG1211" t="s">
        <v>1898</v>
      </c>
      <c r="AH1211">
        <v>0</v>
      </c>
      <c r="AI1211">
        <v>389</v>
      </c>
      <c r="AJ1211">
        <v>58</v>
      </c>
      <c r="AK1211">
        <v>27</v>
      </c>
      <c r="AL1211">
        <v>0.96</v>
      </c>
    </row>
    <row r="1212" spans="1:38" x14ac:dyDescent="0.3">
      <c r="A1212" t="s">
        <v>1893</v>
      </c>
      <c r="B1212">
        <v>128405</v>
      </c>
      <c r="C1212">
        <v>2</v>
      </c>
      <c r="D1212" t="s">
        <v>1894</v>
      </c>
      <c r="E1212" t="s">
        <v>782</v>
      </c>
      <c r="F1212">
        <v>28</v>
      </c>
      <c r="G1212">
        <v>20.14</v>
      </c>
      <c r="H1212">
        <v>66.599999999999994</v>
      </c>
      <c r="I1212">
        <v>17.52</v>
      </c>
      <c r="J1212">
        <v>57.94</v>
      </c>
      <c r="K1212">
        <v>7</v>
      </c>
      <c r="T1212">
        <v>3</v>
      </c>
      <c r="U1212">
        <v>1</v>
      </c>
      <c r="V1212" t="s">
        <v>83</v>
      </c>
      <c r="W1212" t="s">
        <v>609</v>
      </c>
      <c r="X1212">
        <v>9</v>
      </c>
      <c r="Y1212">
        <v>9</v>
      </c>
      <c r="Z1212" t="s">
        <v>1895</v>
      </c>
      <c r="AA1212" t="s">
        <v>1896</v>
      </c>
      <c r="AB1212" t="s">
        <v>77</v>
      </c>
      <c r="AC1212" t="s">
        <v>78</v>
      </c>
      <c r="AD1212" t="s">
        <v>1897</v>
      </c>
      <c r="AG1212" t="s">
        <v>1898</v>
      </c>
      <c r="AH1212">
        <v>0</v>
      </c>
      <c r="AI1212">
        <v>389</v>
      </c>
      <c r="AJ1212">
        <v>58</v>
      </c>
      <c r="AK1212">
        <v>27</v>
      </c>
      <c r="AL1212">
        <v>0.96</v>
      </c>
    </row>
    <row r="1213" spans="1:38" x14ac:dyDescent="0.3">
      <c r="A1213" t="s">
        <v>1893</v>
      </c>
      <c r="B1213">
        <v>128405</v>
      </c>
      <c r="C1213">
        <v>3</v>
      </c>
      <c r="D1213" t="s">
        <v>1894</v>
      </c>
      <c r="E1213" t="s">
        <v>782</v>
      </c>
      <c r="F1213">
        <v>28</v>
      </c>
      <c r="G1213">
        <v>20.38</v>
      </c>
      <c r="H1213">
        <v>67.400000000000006</v>
      </c>
      <c r="I1213">
        <v>17.73</v>
      </c>
      <c r="J1213">
        <v>58.64</v>
      </c>
      <c r="K1213">
        <v>7</v>
      </c>
      <c r="T1213">
        <v>3</v>
      </c>
      <c r="U1213">
        <v>1</v>
      </c>
      <c r="V1213" t="s">
        <v>83</v>
      </c>
      <c r="W1213" t="s">
        <v>267</v>
      </c>
      <c r="X1213">
        <v>9</v>
      </c>
      <c r="Y1213">
        <v>9</v>
      </c>
      <c r="Z1213" t="s">
        <v>1895</v>
      </c>
      <c r="AA1213" t="s">
        <v>1896</v>
      </c>
      <c r="AB1213" t="s">
        <v>77</v>
      </c>
      <c r="AC1213" t="s">
        <v>78</v>
      </c>
      <c r="AD1213" t="s">
        <v>1897</v>
      </c>
      <c r="AG1213" t="s">
        <v>1898</v>
      </c>
      <c r="AH1213">
        <v>0</v>
      </c>
      <c r="AI1213">
        <v>389</v>
      </c>
      <c r="AJ1213">
        <v>58</v>
      </c>
      <c r="AK1213">
        <v>27</v>
      </c>
      <c r="AL1213">
        <v>0.96</v>
      </c>
    </row>
    <row r="1214" spans="1:38" x14ac:dyDescent="0.3">
      <c r="A1214" t="s">
        <v>1893</v>
      </c>
      <c r="B1214">
        <v>128405</v>
      </c>
      <c r="C1214">
        <v>4</v>
      </c>
      <c r="D1214" t="s">
        <v>1894</v>
      </c>
      <c r="E1214" t="s">
        <v>782</v>
      </c>
      <c r="F1214">
        <v>28</v>
      </c>
      <c r="G1214">
        <v>20.66</v>
      </c>
      <c r="H1214">
        <v>68.31</v>
      </c>
      <c r="I1214">
        <v>17.97</v>
      </c>
      <c r="J1214">
        <v>59.43</v>
      </c>
      <c r="K1214">
        <v>7</v>
      </c>
      <c r="T1214">
        <v>3</v>
      </c>
      <c r="U1214">
        <v>1</v>
      </c>
      <c r="V1214" t="s">
        <v>83</v>
      </c>
      <c r="W1214">
        <v>68</v>
      </c>
      <c r="X1214">
        <v>9</v>
      </c>
      <c r="Y1214">
        <v>9</v>
      </c>
      <c r="Z1214" t="s">
        <v>1895</v>
      </c>
      <c r="AA1214" t="s">
        <v>1896</v>
      </c>
      <c r="AB1214" t="s">
        <v>77</v>
      </c>
      <c r="AC1214" t="s">
        <v>78</v>
      </c>
      <c r="AD1214" t="s">
        <v>1897</v>
      </c>
      <c r="AG1214" t="s">
        <v>1898</v>
      </c>
      <c r="AH1214">
        <v>0</v>
      </c>
      <c r="AI1214">
        <v>389</v>
      </c>
      <c r="AJ1214">
        <v>58</v>
      </c>
      <c r="AK1214">
        <v>27</v>
      </c>
      <c r="AL1214">
        <v>0.96</v>
      </c>
    </row>
    <row r="1215" spans="1:38" x14ac:dyDescent="0.3">
      <c r="A1215" t="s">
        <v>1893</v>
      </c>
      <c r="B1215">
        <v>2787</v>
      </c>
      <c r="C1215">
        <v>1</v>
      </c>
      <c r="D1215" t="s">
        <v>1899</v>
      </c>
      <c r="E1215" t="s">
        <v>1900</v>
      </c>
      <c r="F1215">
        <v>944</v>
      </c>
      <c r="G1215">
        <v>28.02</v>
      </c>
      <c r="H1215">
        <v>92.63</v>
      </c>
      <c r="I1215">
        <v>21.82</v>
      </c>
      <c r="J1215">
        <v>72.150000000000006</v>
      </c>
      <c r="K1215">
        <v>228</v>
      </c>
      <c r="T1215">
        <v>3</v>
      </c>
      <c r="U1215">
        <v>2</v>
      </c>
      <c r="V1215" t="s">
        <v>83</v>
      </c>
      <c r="W1215">
        <v>92</v>
      </c>
      <c r="X1215">
        <v>20</v>
      </c>
      <c r="Y1215">
        <v>18</v>
      </c>
      <c r="Z1215" t="s">
        <v>1901</v>
      </c>
      <c r="AA1215" t="s">
        <v>1902</v>
      </c>
      <c r="AB1215" t="s">
        <v>77</v>
      </c>
      <c r="AC1215" t="s">
        <v>78</v>
      </c>
      <c r="AD1215" t="s">
        <v>1897</v>
      </c>
      <c r="AG1215" t="s">
        <v>1903</v>
      </c>
      <c r="AH1215">
        <v>0</v>
      </c>
      <c r="AI1215">
        <v>249</v>
      </c>
      <c r="AJ1215">
        <v>18</v>
      </c>
      <c r="AK1215">
        <v>1241</v>
      </c>
      <c r="AL1215">
        <v>1.31</v>
      </c>
    </row>
    <row r="1216" spans="1:38" x14ac:dyDescent="0.3">
      <c r="A1216" t="s">
        <v>1893</v>
      </c>
      <c r="B1216">
        <v>2787</v>
      </c>
      <c r="C1216">
        <v>2</v>
      </c>
      <c r="D1216" t="s">
        <v>1899</v>
      </c>
      <c r="E1216" t="s">
        <v>1900</v>
      </c>
      <c r="F1216">
        <v>944</v>
      </c>
      <c r="G1216">
        <v>32</v>
      </c>
      <c r="H1216">
        <v>105.81</v>
      </c>
      <c r="I1216">
        <v>25.7</v>
      </c>
      <c r="J1216">
        <v>84.96</v>
      </c>
      <c r="K1216">
        <v>236</v>
      </c>
      <c r="T1216">
        <v>3</v>
      </c>
      <c r="U1216">
        <v>2</v>
      </c>
      <c r="V1216" t="s">
        <v>83</v>
      </c>
      <c r="W1216">
        <v>105</v>
      </c>
      <c r="X1216">
        <v>20</v>
      </c>
      <c r="Y1216">
        <v>18</v>
      </c>
      <c r="Z1216" t="s">
        <v>1901</v>
      </c>
      <c r="AA1216" t="s">
        <v>1902</v>
      </c>
      <c r="AB1216" t="s">
        <v>77</v>
      </c>
      <c r="AC1216" t="s">
        <v>78</v>
      </c>
      <c r="AD1216" t="s">
        <v>1897</v>
      </c>
      <c r="AG1216" t="s">
        <v>1903</v>
      </c>
      <c r="AH1216">
        <v>0</v>
      </c>
      <c r="AI1216">
        <v>249</v>
      </c>
      <c r="AJ1216">
        <v>18</v>
      </c>
      <c r="AK1216">
        <v>1241</v>
      </c>
      <c r="AL1216">
        <v>1.31</v>
      </c>
    </row>
    <row r="1217" spans="1:38" x14ac:dyDescent="0.3">
      <c r="A1217" t="s">
        <v>1893</v>
      </c>
      <c r="B1217">
        <v>2787</v>
      </c>
      <c r="C1217">
        <v>3</v>
      </c>
      <c r="D1217" t="s">
        <v>1899</v>
      </c>
      <c r="E1217" t="s">
        <v>1900</v>
      </c>
      <c r="F1217">
        <v>944</v>
      </c>
      <c r="G1217">
        <v>36.75</v>
      </c>
      <c r="H1217">
        <v>121.49</v>
      </c>
      <c r="I1217">
        <v>30.62</v>
      </c>
      <c r="J1217">
        <v>101.25</v>
      </c>
      <c r="K1217">
        <v>360</v>
      </c>
      <c r="T1217">
        <v>3</v>
      </c>
      <c r="U1217">
        <v>2</v>
      </c>
      <c r="V1217" t="s">
        <v>83</v>
      </c>
      <c r="W1217">
        <v>121</v>
      </c>
      <c r="X1217">
        <v>20</v>
      </c>
      <c r="Y1217">
        <v>18</v>
      </c>
      <c r="Z1217" t="s">
        <v>1901</v>
      </c>
      <c r="AA1217" t="s">
        <v>1902</v>
      </c>
      <c r="AB1217" t="s">
        <v>77</v>
      </c>
      <c r="AC1217" t="s">
        <v>78</v>
      </c>
      <c r="AD1217" t="s">
        <v>1897</v>
      </c>
      <c r="AG1217" t="s">
        <v>1903</v>
      </c>
      <c r="AH1217">
        <v>0</v>
      </c>
      <c r="AI1217">
        <v>249</v>
      </c>
      <c r="AJ1217">
        <v>18</v>
      </c>
      <c r="AK1217">
        <v>1241</v>
      </c>
      <c r="AL1217">
        <v>1.31</v>
      </c>
    </row>
    <row r="1218" spans="1:38" x14ac:dyDescent="0.3">
      <c r="A1218" t="s">
        <v>1893</v>
      </c>
      <c r="B1218">
        <v>2787</v>
      </c>
      <c r="C1218">
        <v>4</v>
      </c>
      <c r="D1218" t="s">
        <v>1899</v>
      </c>
      <c r="E1218" t="s">
        <v>1900</v>
      </c>
      <c r="F1218">
        <v>944</v>
      </c>
      <c r="G1218">
        <v>44.92</v>
      </c>
      <c r="H1218">
        <v>148.52000000000001</v>
      </c>
      <c r="I1218">
        <v>37.869999999999997</v>
      </c>
      <c r="J1218">
        <v>125.22</v>
      </c>
      <c r="K1218">
        <v>120</v>
      </c>
      <c r="T1218">
        <v>4</v>
      </c>
      <c r="U1218">
        <v>2</v>
      </c>
      <c r="V1218" t="s">
        <v>83</v>
      </c>
      <c r="W1218">
        <v>148</v>
      </c>
      <c r="X1218">
        <v>20</v>
      </c>
      <c r="Y1218">
        <v>18</v>
      </c>
      <c r="Z1218" t="s">
        <v>1901</v>
      </c>
      <c r="AA1218" t="s">
        <v>1902</v>
      </c>
      <c r="AB1218" t="s">
        <v>77</v>
      </c>
      <c r="AC1218" t="s">
        <v>78</v>
      </c>
      <c r="AD1218" t="s">
        <v>1897</v>
      </c>
      <c r="AG1218" t="s">
        <v>1903</v>
      </c>
      <c r="AH1218">
        <v>0</v>
      </c>
      <c r="AI1218">
        <v>249</v>
      </c>
      <c r="AJ1218">
        <v>18</v>
      </c>
      <c r="AK1218">
        <v>1241</v>
      </c>
      <c r="AL1218">
        <v>1.31</v>
      </c>
    </row>
    <row r="1219" spans="1:38" x14ac:dyDescent="0.3">
      <c r="A1219" t="s">
        <v>1893</v>
      </c>
      <c r="B1219">
        <v>2786</v>
      </c>
      <c r="C1219">
        <v>1</v>
      </c>
      <c r="D1219" t="s">
        <v>1904</v>
      </c>
      <c r="E1219" t="s">
        <v>1900</v>
      </c>
      <c r="F1219">
        <v>498</v>
      </c>
      <c r="G1219">
        <v>24.88</v>
      </c>
      <c r="H1219">
        <v>82.27</v>
      </c>
      <c r="I1219">
        <v>18.059999999999999</v>
      </c>
      <c r="J1219">
        <v>59.73</v>
      </c>
      <c r="K1219">
        <v>498</v>
      </c>
      <c r="T1219">
        <v>3</v>
      </c>
      <c r="U1219">
        <v>2</v>
      </c>
      <c r="V1219" t="s">
        <v>83</v>
      </c>
      <c r="W1219">
        <v>82</v>
      </c>
      <c r="X1219">
        <v>19</v>
      </c>
      <c r="Y1219">
        <v>16</v>
      </c>
      <c r="Z1219" t="s">
        <v>1905</v>
      </c>
      <c r="AA1219" t="s">
        <v>1906</v>
      </c>
      <c r="AB1219" t="s">
        <v>77</v>
      </c>
      <c r="AC1219" t="s">
        <v>78</v>
      </c>
      <c r="AD1219" t="s">
        <v>1897</v>
      </c>
      <c r="AG1219" t="s">
        <v>1907</v>
      </c>
      <c r="AH1219">
        <v>0</v>
      </c>
      <c r="AI1219">
        <v>247</v>
      </c>
      <c r="AJ1219">
        <v>20</v>
      </c>
      <c r="AK1219">
        <v>506</v>
      </c>
      <c r="AL1219">
        <v>1.02</v>
      </c>
    </row>
    <row r="1220" spans="1:38" x14ac:dyDescent="0.3">
      <c r="A1220" t="s">
        <v>1893</v>
      </c>
      <c r="B1220">
        <v>19026</v>
      </c>
      <c r="C1220">
        <v>1</v>
      </c>
      <c r="D1220" t="s">
        <v>1908</v>
      </c>
      <c r="E1220" t="s">
        <v>1080</v>
      </c>
      <c r="F1220">
        <v>119</v>
      </c>
      <c r="G1220">
        <v>14.35</v>
      </c>
      <c r="H1220">
        <v>47.44</v>
      </c>
      <c r="I1220">
        <v>10.59</v>
      </c>
      <c r="J1220">
        <v>35.020000000000003</v>
      </c>
      <c r="K1220">
        <v>21</v>
      </c>
      <c r="T1220">
        <v>1</v>
      </c>
      <c r="U1220">
        <v>1</v>
      </c>
      <c r="V1220" t="s">
        <v>74</v>
      </c>
      <c r="W1220">
        <v>47</v>
      </c>
      <c r="X1220">
        <v>15</v>
      </c>
      <c r="Y1220">
        <v>10</v>
      </c>
      <c r="Z1220" t="s">
        <v>1909</v>
      </c>
      <c r="AA1220" t="s">
        <v>1910</v>
      </c>
      <c r="AB1220" t="s">
        <v>77</v>
      </c>
      <c r="AC1220" t="s">
        <v>78</v>
      </c>
      <c r="AD1220" t="s">
        <v>1897</v>
      </c>
      <c r="AG1220" t="s">
        <v>1911</v>
      </c>
      <c r="AH1220">
        <v>0</v>
      </c>
      <c r="AI1220">
        <v>533</v>
      </c>
      <c r="AJ1220">
        <v>76</v>
      </c>
      <c r="AK1220">
        <v>89</v>
      </c>
      <c r="AL1220">
        <v>0.75</v>
      </c>
    </row>
    <row r="1221" spans="1:38" x14ac:dyDescent="0.3">
      <c r="A1221" t="s">
        <v>1893</v>
      </c>
      <c r="B1221">
        <v>19026</v>
      </c>
      <c r="C1221">
        <v>2</v>
      </c>
      <c r="D1221" t="s">
        <v>1908</v>
      </c>
      <c r="E1221" t="s">
        <v>1080</v>
      </c>
      <c r="F1221">
        <v>119</v>
      </c>
      <c r="G1221">
        <v>20.95</v>
      </c>
      <c r="H1221">
        <v>69.27</v>
      </c>
      <c r="I1221">
        <v>15.46</v>
      </c>
      <c r="J1221">
        <v>51.13</v>
      </c>
      <c r="K1221">
        <v>7</v>
      </c>
      <c r="T1221">
        <v>3</v>
      </c>
      <c r="U1221">
        <v>1</v>
      </c>
      <c r="V1221" t="s">
        <v>74</v>
      </c>
      <c r="W1221">
        <v>69</v>
      </c>
      <c r="X1221">
        <v>15</v>
      </c>
      <c r="Y1221">
        <v>10</v>
      </c>
      <c r="Z1221" t="s">
        <v>1909</v>
      </c>
      <c r="AA1221" t="s">
        <v>1910</v>
      </c>
      <c r="AB1221" t="s">
        <v>77</v>
      </c>
      <c r="AC1221" t="s">
        <v>78</v>
      </c>
      <c r="AD1221" t="s">
        <v>1897</v>
      </c>
      <c r="AG1221" t="s">
        <v>1911</v>
      </c>
      <c r="AH1221">
        <v>0</v>
      </c>
      <c r="AI1221">
        <v>533</v>
      </c>
      <c r="AJ1221">
        <v>76</v>
      </c>
      <c r="AK1221">
        <v>89</v>
      </c>
      <c r="AL1221">
        <v>0.75</v>
      </c>
    </row>
    <row r="1222" spans="1:38" x14ac:dyDescent="0.3">
      <c r="A1222" t="s">
        <v>1893</v>
      </c>
      <c r="B1222">
        <v>19026</v>
      </c>
      <c r="C1222">
        <v>3</v>
      </c>
      <c r="D1222" t="s">
        <v>1908</v>
      </c>
      <c r="E1222" t="s">
        <v>1080</v>
      </c>
      <c r="F1222">
        <v>119</v>
      </c>
      <c r="G1222">
        <v>24.37</v>
      </c>
      <c r="H1222">
        <v>80.59</v>
      </c>
      <c r="I1222">
        <v>17.989999999999998</v>
      </c>
      <c r="J1222">
        <v>59.49</v>
      </c>
      <c r="K1222">
        <v>91</v>
      </c>
      <c r="T1222">
        <v>3</v>
      </c>
      <c r="U1222">
        <v>1</v>
      </c>
      <c r="V1222" t="s">
        <v>74</v>
      </c>
      <c r="W1222">
        <v>80</v>
      </c>
      <c r="X1222">
        <v>15</v>
      </c>
      <c r="Y1222">
        <v>10</v>
      </c>
      <c r="Z1222" t="s">
        <v>1909</v>
      </c>
      <c r="AA1222" t="s">
        <v>1910</v>
      </c>
      <c r="AB1222" t="s">
        <v>77</v>
      </c>
      <c r="AC1222" t="s">
        <v>78</v>
      </c>
      <c r="AD1222" t="s">
        <v>1897</v>
      </c>
      <c r="AG1222" t="s">
        <v>1911</v>
      </c>
      <c r="AH1222">
        <v>0</v>
      </c>
      <c r="AI1222">
        <v>533</v>
      </c>
      <c r="AJ1222">
        <v>76</v>
      </c>
      <c r="AK1222">
        <v>89</v>
      </c>
      <c r="AL1222">
        <v>0.75</v>
      </c>
    </row>
    <row r="1223" spans="1:38" x14ac:dyDescent="0.3">
      <c r="A1223" t="s">
        <v>1893</v>
      </c>
      <c r="B1223">
        <v>2785</v>
      </c>
      <c r="C1223">
        <v>1</v>
      </c>
      <c r="D1223" t="s">
        <v>1912</v>
      </c>
      <c r="E1223" t="s">
        <v>1913</v>
      </c>
      <c r="F1223">
        <v>503</v>
      </c>
      <c r="G1223">
        <v>24.3</v>
      </c>
      <c r="H1223">
        <v>80.36</v>
      </c>
      <c r="I1223">
        <v>18.149999999999999</v>
      </c>
      <c r="J1223">
        <v>60</v>
      </c>
      <c r="K1223">
        <v>425</v>
      </c>
      <c r="T1223">
        <v>3</v>
      </c>
      <c r="U1223">
        <v>1</v>
      </c>
      <c r="V1223" t="s">
        <v>83</v>
      </c>
      <c r="W1223" t="s">
        <v>482</v>
      </c>
      <c r="X1223">
        <v>20</v>
      </c>
      <c r="Y1223">
        <v>17</v>
      </c>
      <c r="Z1223" t="s">
        <v>1914</v>
      </c>
      <c r="AA1223" t="s">
        <v>1915</v>
      </c>
      <c r="AB1223" t="s">
        <v>77</v>
      </c>
      <c r="AC1223" t="s">
        <v>78</v>
      </c>
      <c r="AD1223" t="s">
        <v>1897</v>
      </c>
      <c r="AG1223" t="s">
        <v>1916</v>
      </c>
      <c r="AH1223">
        <v>0</v>
      </c>
      <c r="AI1223">
        <v>246</v>
      </c>
      <c r="AJ1223">
        <v>21</v>
      </c>
      <c r="AK1223">
        <v>512</v>
      </c>
      <c r="AL1223">
        <v>1.02</v>
      </c>
    </row>
    <row r="1224" spans="1:38" x14ac:dyDescent="0.3">
      <c r="A1224" t="s">
        <v>1893</v>
      </c>
      <c r="B1224">
        <v>2785</v>
      </c>
      <c r="C1224">
        <v>2</v>
      </c>
      <c r="D1224" t="s">
        <v>1912</v>
      </c>
      <c r="E1224" t="s">
        <v>1913</v>
      </c>
      <c r="F1224">
        <v>503</v>
      </c>
      <c r="G1224">
        <v>24.3</v>
      </c>
      <c r="H1224">
        <v>80.36</v>
      </c>
      <c r="I1224">
        <v>18.149999999999999</v>
      </c>
      <c r="J1224">
        <v>60</v>
      </c>
      <c r="K1224">
        <v>78</v>
      </c>
      <c r="T1224">
        <v>2</v>
      </c>
      <c r="U1224">
        <v>1</v>
      </c>
      <c r="V1224" t="s">
        <v>83</v>
      </c>
      <c r="W1224" t="s">
        <v>786</v>
      </c>
      <c r="X1224">
        <v>20</v>
      </c>
      <c r="Y1224">
        <v>17</v>
      </c>
      <c r="Z1224" t="s">
        <v>1914</v>
      </c>
      <c r="AA1224" t="s">
        <v>1915</v>
      </c>
      <c r="AB1224" t="s">
        <v>77</v>
      </c>
      <c r="AC1224" t="s">
        <v>78</v>
      </c>
      <c r="AD1224" t="s">
        <v>1897</v>
      </c>
      <c r="AG1224" t="s">
        <v>1916</v>
      </c>
      <c r="AH1224">
        <v>0</v>
      </c>
      <c r="AI1224">
        <v>246</v>
      </c>
      <c r="AJ1224">
        <v>21</v>
      </c>
      <c r="AK1224">
        <v>512</v>
      </c>
      <c r="AL1224">
        <v>1.02</v>
      </c>
    </row>
    <row r="1225" spans="1:38" x14ac:dyDescent="0.3">
      <c r="A1225" t="s">
        <v>1893</v>
      </c>
      <c r="B1225">
        <v>8550</v>
      </c>
      <c r="C1225">
        <v>1</v>
      </c>
      <c r="D1225" t="s">
        <v>1917</v>
      </c>
      <c r="E1225" t="s">
        <v>1918</v>
      </c>
      <c r="F1225">
        <v>256</v>
      </c>
      <c r="G1225">
        <v>27.28</v>
      </c>
      <c r="H1225">
        <v>90.21</v>
      </c>
      <c r="I1225">
        <v>21.34</v>
      </c>
      <c r="J1225">
        <v>70.569999999999993</v>
      </c>
      <c r="K1225">
        <v>60</v>
      </c>
      <c r="T1225">
        <v>3</v>
      </c>
      <c r="U1225">
        <v>2</v>
      </c>
      <c r="V1225" t="s">
        <v>83</v>
      </c>
      <c r="W1225">
        <v>90</v>
      </c>
      <c r="X1225">
        <v>20</v>
      </c>
      <c r="Y1225">
        <v>15</v>
      </c>
      <c r="Z1225" t="s">
        <v>1919</v>
      </c>
      <c r="AA1225" t="s">
        <v>1920</v>
      </c>
      <c r="AB1225" t="s">
        <v>77</v>
      </c>
      <c r="AC1225" t="s">
        <v>78</v>
      </c>
      <c r="AD1225" t="s">
        <v>1897</v>
      </c>
      <c r="AG1225" t="s">
        <v>1921</v>
      </c>
      <c r="AH1225">
        <v>0</v>
      </c>
      <c r="AI1225">
        <v>199</v>
      </c>
      <c r="AJ1225">
        <v>14</v>
      </c>
      <c r="AK1225">
        <v>262</v>
      </c>
      <c r="AL1225">
        <v>1.02</v>
      </c>
    </row>
    <row r="1226" spans="1:38" x14ac:dyDescent="0.3">
      <c r="A1226" t="s">
        <v>1893</v>
      </c>
      <c r="B1226">
        <v>8550</v>
      </c>
      <c r="C1226">
        <v>2</v>
      </c>
      <c r="D1226" t="s">
        <v>1917</v>
      </c>
      <c r="E1226" t="s">
        <v>1918</v>
      </c>
      <c r="F1226">
        <v>256</v>
      </c>
      <c r="G1226">
        <v>32.15</v>
      </c>
      <c r="H1226">
        <v>106.29</v>
      </c>
      <c r="I1226">
        <v>25.55</v>
      </c>
      <c r="J1226">
        <v>84.47</v>
      </c>
      <c r="K1226">
        <v>80</v>
      </c>
      <c r="T1226">
        <v>3</v>
      </c>
      <c r="U1226">
        <v>2</v>
      </c>
      <c r="V1226" t="s">
        <v>83</v>
      </c>
      <c r="W1226" t="s">
        <v>1641</v>
      </c>
      <c r="X1226">
        <v>20</v>
      </c>
      <c r="Y1226">
        <v>15</v>
      </c>
      <c r="Z1226" t="s">
        <v>1919</v>
      </c>
      <c r="AA1226" t="s">
        <v>1920</v>
      </c>
      <c r="AB1226" t="s">
        <v>77</v>
      </c>
      <c r="AC1226" t="s">
        <v>78</v>
      </c>
      <c r="AD1226" t="s">
        <v>1897</v>
      </c>
      <c r="AG1226" t="s">
        <v>1921</v>
      </c>
      <c r="AH1226">
        <v>0</v>
      </c>
      <c r="AI1226">
        <v>199</v>
      </c>
      <c r="AJ1226">
        <v>14</v>
      </c>
      <c r="AK1226">
        <v>262</v>
      </c>
      <c r="AL1226">
        <v>1.02</v>
      </c>
    </row>
    <row r="1227" spans="1:38" x14ac:dyDescent="0.3">
      <c r="A1227" t="s">
        <v>1893</v>
      </c>
      <c r="B1227">
        <v>8550</v>
      </c>
      <c r="C1227">
        <v>3</v>
      </c>
      <c r="D1227" t="s">
        <v>1917</v>
      </c>
      <c r="E1227" t="s">
        <v>1918</v>
      </c>
      <c r="F1227">
        <v>256</v>
      </c>
      <c r="G1227">
        <v>32.42</v>
      </c>
      <c r="H1227">
        <v>107.19</v>
      </c>
      <c r="I1227">
        <v>25.5</v>
      </c>
      <c r="J1227">
        <v>84.31</v>
      </c>
      <c r="K1227">
        <v>116</v>
      </c>
      <c r="T1227">
        <v>3</v>
      </c>
      <c r="U1227">
        <v>2</v>
      </c>
      <c r="V1227" t="s">
        <v>83</v>
      </c>
      <c r="W1227" t="s">
        <v>495</v>
      </c>
      <c r="X1227">
        <v>20</v>
      </c>
      <c r="Y1227">
        <v>15</v>
      </c>
      <c r="Z1227" t="s">
        <v>1919</v>
      </c>
      <c r="AA1227" t="s">
        <v>1920</v>
      </c>
      <c r="AB1227" t="s">
        <v>77</v>
      </c>
      <c r="AC1227" t="s">
        <v>78</v>
      </c>
      <c r="AD1227" t="s">
        <v>1897</v>
      </c>
      <c r="AG1227" t="s">
        <v>1921</v>
      </c>
      <c r="AH1227">
        <v>0</v>
      </c>
      <c r="AI1227">
        <v>199</v>
      </c>
      <c r="AJ1227">
        <v>14</v>
      </c>
      <c r="AK1227">
        <v>262</v>
      </c>
      <c r="AL1227">
        <v>1.02</v>
      </c>
    </row>
    <row r="1228" spans="1:38" x14ac:dyDescent="0.3">
      <c r="A1228" t="s">
        <v>1893</v>
      </c>
      <c r="B1228">
        <v>10911</v>
      </c>
      <c r="C1228">
        <v>1</v>
      </c>
      <c r="D1228" t="s">
        <v>1922</v>
      </c>
      <c r="E1228" t="s">
        <v>1923</v>
      </c>
      <c r="F1228">
        <v>154</v>
      </c>
      <c r="G1228">
        <v>10.58</v>
      </c>
      <c r="H1228">
        <v>34.979999999999997</v>
      </c>
      <c r="I1228">
        <v>6.05</v>
      </c>
      <c r="J1228">
        <v>20</v>
      </c>
      <c r="K1228">
        <v>12</v>
      </c>
      <c r="T1228">
        <v>1</v>
      </c>
      <c r="U1228">
        <v>1</v>
      </c>
      <c r="V1228" t="s">
        <v>74</v>
      </c>
      <c r="W1228" t="s">
        <v>1924</v>
      </c>
      <c r="X1228">
        <v>15</v>
      </c>
      <c r="Y1228">
        <v>11</v>
      </c>
      <c r="Z1228" t="s">
        <v>1925</v>
      </c>
      <c r="AA1228" t="s">
        <v>1926</v>
      </c>
      <c r="AB1228" t="s">
        <v>77</v>
      </c>
      <c r="AC1228" t="s">
        <v>78</v>
      </c>
      <c r="AD1228" t="s">
        <v>1897</v>
      </c>
      <c r="AG1228" t="s">
        <v>1927</v>
      </c>
      <c r="AH1228">
        <v>0</v>
      </c>
      <c r="AI1228">
        <v>769</v>
      </c>
      <c r="AJ1228">
        <v>78</v>
      </c>
      <c r="AK1228">
        <v>78</v>
      </c>
      <c r="AL1228">
        <v>0.51</v>
      </c>
    </row>
    <row r="1229" spans="1:38" x14ac:dyDescent="0.3">
      <c r="A1229" t="s">
        <v>1893</v>
      </c>
      <c r="B1229">
        <v>10911</v>
      </c>
      <c r="C1229">
        <v>2</v>
      </c>
      <c r="D1229" t="s">
        <v>1922</v>
      </c>
      <c r="E1229" t="s">
        <v>1923</v>
      </c>
      <c r="F1229">
        <v>154</v>
      </c>
      <c r="G1229">
        <v>10.83</v>
      </c>
      <c r="H1229">
        <v>35.82</v>
      </c>
      <c r="I1229">
        <v>6.15</v>
      </c>
      <c r="J1229">
        <v>20.350000000000001</v>
      </c>
      <c r="K1229">
        <v>10</v>
      </c>
      <c r="T1229">
        <v>1</v>
      </c>
      <c r="U1229">
        <v>1</v>
      </c>
      <c r="V1229" t="s">
        <v>83</v>
      </c>
      <c r="W1229" t="s">
        <v>1928</v>
      </c>
      <c r="X1229">
        <v>15</v>
      </c>
      <c r="Y1229">
        <v>11</v>
      </c>
      <c r="Z1229" t="s">
        <v>1925</v>
      </c>
      <c r="AA1229" t="s">
        <v>1926</v>
      </c>
      <c r="AB1229" t="s">
        <v>77</v>
      </c>
      <c r="AC1229" t="s">
        <v>78</v>
      </c>
      <c r="AD1229" t="s">
        <v>1897</v>
      </c>
      <c r="AG1229" t="s">
        <v>1927</v>
      </c>
      <c r="AH1229">
        <v>0</v>
      </c>
      <c r="AI1229">
        <v>769</v>
      </c>
      <c r="AJ1229">
        <v>78</v>
      </c>
      <c r="AK1229">
        <v>78</v>
      </c>
      <c r="AL1229">
        <v>0.51</v>
      </c>
    </row>
    <row r="1230" spans="1:38" x14ac:dyDescent="0.3">
      <c r="A1230" t="s">
        <v>1893</v>
      </c>
      <c r="B1230">
        <v>10911</v>
      </c>
      <c r="C1230">
        <v>3</v>
      </c>
      <c r="D1230" t="s">
        <v>1922</v>
      </c>
      <c r="E1230" t="s">
        <v>1923</v>
      </c>
      <c r="F1230">
        <v>154</v>
      </c>
      <c r="G1230">
        <v>11.29</v>
      </c>
      <c r="H1230">
        <v>37.35</v>
      </c>
      <c r="I1230">
        <v>6.45</v>
      </c>
      <c r="J1230">
        <v>21.35</v>
      </c>
      <c r="K1230">
        <v>16</v>
      </c>
      <c r="T1230">
        <v>1</v>
      </c>
      <c r="U1230">
        <v>1</v>
      </c>
      <c r="V1230" t="s">
        <v>74</v>
      </c>
      <c r="W1230" t="s">
        <v>1929</v>
      </c>
      <c r="X1230">
        <v>15</v>
      </c>
      <c r="Y1230">
        <v>11</v>
      </c>
      <c r="Z1230" t="s">
        <v>1925</v>
      </c>
      <c r="AA1230" t="s">
        <v>1926</v>
      </c>
      <c r="AB1230" t="s">
        <v>77</v>
      </c>
      <c r="AC1230" t="s">
        <v>78</v>
      </c>
      <c r="AD1230" t="s">
        <v>1897</v>
      </c>
      <c r="AG1230" t="s">
        <v>1927</v>
      </c>
      <c r="AH1230">
        <v>0</v>
      </c>
      <c r="AI1230">
        <v>769</v>
      </c>
      <c r="AJ1230">
        <v>78</v>
      </c>
      <c r="AK1230">
        <v>78</v>
      </c>
      <c r="AL1230">
        <v>0.51</v>
      </c>
    </row>
    <row r="1231" spans="1:38" x14ac:dyDescent="0.3">
      <c r="A1231" t="s">
        <v>1893</v>
      </c>
      <c r="B1231">
        <v>10911</v>
      </c>
      <c r="C1231">
        <v>4</v>
      </c>
      <c r="D1231" t="s">
        <v>1922</v>
      </c>
      <c r="E1231" t="s">
        <v>1923</v>
      </c>
      <c r="F1231">
        <v>154</v>
      </c>
      <c r="G1231">
        <v>15.56</v>
      </c>
      <c r="H1231">
        <v>51.45</v>
      </c>
      <c r="I1231">
        <v>8.89</v>
      </c>
      <c r="J1231">
        <v>29.41</v>
      </c>
      <c r="K1231">
        <v>12</v>
      </c>
      <c r="T1231">
        <v>1</v>
      </c>
      <c r="U1231">
        <v>1</v>
      </c>
      <c r="V1231" t="s">
        <v>74</v>
      </c>
      <c r="W1231" t="s">
        <v>1930</v>
      </c>
      <c r="X1231">
        <v>15</v>
      </c>
      <c r="Y1231">
        <v>11</v>
      </c>
      <c r="Z1231" t="s">
        <v>1925</v>
      </c>
      <c r="AA1231" t="s">
        <v>1926</v>
      </c>
      <c r="AB1231" t="s">
        <v>77</v>
      </c>
      <c r="AC1231" t="s">
        <v>78</v>
      </c>
      <c r="AD1231" t="s">
        <v>1897</v>
      </c>
      <c r="AG1231" t="s">
        <v>1927</v>
      </c>
      <c r="AH1231">
        <v>0</v>
      </c>
      <c r="AI1231">
        <v>769</v>
      </c>
      <c r="AJ1231">
        <v>78</v>
      </c>
      <c r="AK1231">
        <v>78</v>
      </c>
      <c r="AL1231">
        <v>0.51</v>
      </c>
    </row>
    <row r="1232" spans="1:38" x14ac:dyDescent="0.3">
      <c r="A1232" t="s">
        <v>1893</v>
      </c>
      <c r="B1232">
        <v>10911</v>
      </c>
      <c r="C1232">
        <v>5</v>
      </c>
      <c r="D1232" t="s">
        <v>1922</v>
      </c>
      <c r="E1232" t="s">
        <v>1923</v>
      </c>
      <c r="F1232">
        <v>154</v>
      </c>
      <c r="G1232">
        <v>19.36</v>
      </c>
      <c r="H1232">
        <v>64.03</v>
      </c>
      <c r="I1232">
        <v>11.07</v>
      </c>
      <c r="J1232">
        <v>36.6</v>
      </c>
      <c r="K1232">
        <v>16</v>
      </c>
      <c r="T1232">
        <v>1</v>
      </c>
      <c r="U1232">
        <v>1</v>
      </c>
      <c r="V1232" t="s">
        <v>74</v>
      </c>
      <c r="W1232" t="s">
        <v>1931</v>
      </c>
      <c r="X1232">
        <v>15</v>
      </c>
      <c r="Y1232">
        <v>11</v>
      </c>
      <c r="Z1232" t="s">
        <v>1925</v>
      </c>
      <c r="AA1232" t="s">
        <v>1926</v>
      </c>
      <c r="AB1232" t="s">
        <v>77</v>
      </c>
      <c r="AC1232" t="s">
        <v>78</v>
      </c>
      <c r="AD1232" t="s">
        <v>1897</v>
      </c>
      <c r="AG1232" t="s">
        <v>1927</v>
      </c>
      <c r="AH1232">
        <v>0</v>
      </c>
      <c r="AI1232">
        <v>769</v>
      </c>
      <c r="AJ1232">
        <v>78</v>
      </c>
      <c r="AK1232">
        <v>78</v>
      </c>
      <c r="AL1232">
        <v>0.51</v>
      </c>
    </row>
    <row r="1233" spans="1:38" x14ac:dyDescent="0.3">
      <c r="A1233" t="s">
        <v>1893</v>
      </c>
      <c r="B1233">
        <v>10911</v>
      </c>
      <c r="C1233">
        <v>6</v>
      </c>
      <c r="D1233" t="s">
        <v>1922</v>
      </c>
      <c r="E1233" t="s">
        <v>1923</v>
      </c>
      <c r="F1233">
        <v>154</v>
      </c>
      <c r="G1233">
        <v>20.95</v>
      </c>
      <c r="H1233">
        <v>69.27</v>
      </c>
      <c r="I1233">
        <v>11.97</v>
      </c>
      <c r="J1233">
        <v>39.6</v>
      </c>
      <c r="K1233">
        <v>40</v>
      </c>
      <c r="T1233">
        <v>2</v>
      </c>
      <c r="U1233">
        <v>1</v>
      </c>
      <c r="V1233" t="s">
        <v>74</v>
      </c>
      <c r="W1233" t="s">
        <v>1932</v>
      </c>
      <c r="X1233">
        <v>15</v>
      </c>
      <c r="Y1233">
        <v>11</v>
      </c>
      <c r="Z1233" t="s">
        <v>1925</v>
      </c>
      <c r="AA1233" t="s">
        <v>1926</v>
      </c>
      <c r="AB1233" t="s">
        <v>77</v>
      </c>
      <c r="AC1233" t="s">
        <v>78</v>
      </c>
      <c r="AD1233" t="s">
        <v>1897</v>
      </c>
      <c r="AG1233" t="s">
        <v>1927</v>
      </c>
      <c r="AH1233">
        <v>0</v>
      </c>
      <c r="AI1233">
        <v>769</v>
      </c>
      <c r="AJ1233">
        <v>78</v>
      </c>
      <c r="AK1233">
        <v>78</v>
      </c>
      <c r="AL1233">
        <v>0.51</v>
      </c>
    </row>
    <row r="1234" spans="1:38" x14ac:dyDescent="0.3">
      <c r="A1234" t="s">
        <v>1893</v>
      </c>
      <c r="B1234">
        <v>10911</v>
      </c>
      <c r="C1234">
        <v>7</v>
      </c>
      <c r="D1234" t="s">
        <v>1922</v>
      </c>
      <c r="E1234" t="s">
        <v>1923</v>
      </c>
      <c r="F1234">
        <v>154</v>
      </c>
      <c r="G1234">
        <v>22.01</v>
      </c>
      <c r="H1234">
        <v>72.78</v>
      </c>
      <c r="I1234">
        <v>12.58</v>
      </c>
      <c r="J1234">
        <v>41.6</v>
      </c>
      <c r="K1234">
        <v>36</v>
      </c>
      <c r="T1234">
        <v>2</v>
      </c>
      <c r="U1234">
        <v>1</v>
      </c>
      <c r="V1234" t="s">
        <v>74</v>
      </c>
      <c r="W1234" t="s">
        <v>955</v>
      </c>
      <c r="X1234">
        <v>15</v>
      </c>
      <c r="Y1234">
        <v>11</v>
      </c>
      <c r="Z1234" t="s">
        <v>1925</v>
      </c>
      <c r="AA1234" t="s">
        <v>1926</v>
      </c>
      <c r="AB1234" t="s">
        <v>77</v>
      </c>
      <c r="AC1234" t="s">
        <v>78</v>
      </c>
      <c r="AD1234" t="s">
        <v>1897</v>
      </c>
      <c r="AG1234" t="s">
        <v>1927</v>
      </c>
      <c r="AH1234">
        <v>0</v>
      </c>
      <c r="AI1234">
        <v>769</v>
      </c>
      <c r="AJ1234">
        <v>78</v>
      </c>
      <c r="AK1234">
        <v>78</v>
      </c>
      <c r="AL1234">
        <v>0.51</v>
      </c>
    </row>
    <row r="1235" spans="1:38" x14ac:dyDescent="0.3">
      <c r="A1235" t="s">
        <v>1893</v>
      </c>
      <c r="B1235">
        <v>10911</v>
      </c>
      <c r="C1235">
        <v>8</v>
      </c>
      <c r="D1235" t="s">
        <v>1922</v>
      </c>
      <c r="E1235" t="s">
        <v>1923</v>
      </c>
      <c r="F1235">
        <v>154</v>
      </c>
      <c r="G1235">
        <v>27.2</v>
      </c>
      <c r="H1235">
        <v>89.94</v>
      </c>
      <c r="I1235">
        <v>15.54</v>
      </c>
      <c r="J1235">
        <v>51.4</v>
      </c>
      <c r="K1235">
        <v>12</v>
      </c>
      <c r="T1235">
        <v>2</v>
      </c>
      <c r="U1235">
        <v>1</v>
      </c>
      <c r="V1235" t="s">
        <v>74</v>
      </c>
      <c r="W1235" t="s">
        <v>155</v>
      </c>
      <c r="X1235">
        <v>15</v>
      </c>
      <c r="Y1235">
        <v>11</v>
      </c>
      <c r="Z1235" t="s">
        <v>1925</v>
      </c>
      <c r="AA1235" t="s">
        <v>1926</v>
      </c>
      <c r="AB1235" t="s">
        <v>77</v>
      </c>
      <c r="AC1235" t="s">
        <v>78</v>
      </c>
      <c r="AD1235" t="s">
        <v>1897</v>
      </c>
      <c r="AG1235" t="s">
        <v>1927</v>
      </c>
      <c r="AH1235">
        <v>0</v>
      </c>
      <c r="AI1235">
        <v>769</v>
      </c>
      <c r="AJ1235">
        <v>78</v>
      </c>
      <c r="AK1235">
        <v>78</v>
      </c>
      <c r="AL1235">
        <v>0.51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거모동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거모동 아주4차('93.07.,299^)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9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</v>
      </c>
      <c r="B6" s="10" t="s">
        <v>1935</v>
      </c>
      <c r="C6" s="101">
        <v>299</v>
      </c>
      <c r="D6" s="98">
        <v>84.7</v>
      </c>
      <c r="E6" s="100">
        <v>26</v>
      </c>
      <c r="F6" s="98">
        <v>59.8</v>
      </c>
      <c r="G6" s="17">
        <v>18</v>
      </c>
      <c r="H6" s="101">
        <v>180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1</v>
      </c>
      <c r="S6" s="74" t="s">
        <v>1936</v>
      </c>
      <c r="T6" s="5">
        <v>84</v>
      </c>
      <c r="U6" s="9"/>
      <c r="W6" s="98">
        <f>D6</f>
        <v>84.7</v>
      </c>
      <c r="X6" s="100">
        <f>E6</f>
        <v>26</v>
      </c>
      <c r="Y6" s="96">
        <f>H6</f>
        <v>180</v>
      </c>
      <c r="Z6" s="103">
        <f>I6</f>
        <v>0</v>
      </c>
      <c r="AA6" s="103">
        <f>K6</f>
        <v>0</v>
      </c>
      <c r="AB6" s="103">
        <f t="shared" ref="AB6:AD7" si="2">M6</f>
        <v>0</v>
      </c>
      <c r="AC6" s="4" t="str">
        <f t="shared" si="2"/>
        <v/>
      </c>
      <c r="AD6" s="99">
        <f t="shared" si="2"/>
        <v>0</v>
      </c>
      <c r="AE6" s="74" t="str">
        <f>S6</f>
        <v>복</v>
      </c>
      <c r="AF6" s="74" t="str">
        <f>Q6&amp;"/"&amp;R6</f>
        <v>3/1</v>
      </c>
      <c r="AH6" s="20" t="str">
        <f t="shared" si="1"/>
        <v>아주4차</v>
      </c>
      <c r="AI6" s="100">
        <f t="shared" si="0"/>
        <v>26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72</v>
      </c>
      <c r="B7" s="10" t="s">
        <v>1935</v>
      </c>
      <c r="C7" s="101">
        <v>299</v>
      </c>
      <c r="D7" s="98">
        <v>116.6</v>
      </c>
      <c r="E7" s="100">
        <v>35</v>
      </c>
      <c r="F7" s="98">
        <v>84.5</v>
      </c>
      <c r="G7" s="17">
        <v>26</v>
      </c>
      <c r="H7" s="101">
        <v>119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2</v>
      </c>
      <c r="S7" s="74" t="s">
        <v>1936</v>
      </c>
      <c r="T7" s="5">
        <v>116</v>
      </c>
      <c r="U7" s="9"/>
      <c r="W7" s="98">
        <f>D7</f>
        <v>116.6</v>
      </c>
      <c r="X7" s="100">
        <f>E7</f>
        <v>35</v>
      </c>
      <c r="Y7" s="96">
        <f>H7</f>
        <v>119</v>
      </c>
      <c r="Z7" s="103">
        <f>I7</f>
        <v>0</v>
      </c>
      <c r="AA7" s="103">
        <f>K7</f>
        <v>0</v>
      </c>
      <c r="AB7" s="103">
        <f t="shared" si="2"/>
        <v>0</v>
      </c>
      <c r="AC7" s="4" t="str">
        <f t="shared" si="2"/>
        <v/>
      </c>
      <c r="AD7" s="99">
        <f t="shared" si="2"/>
        <v>0</v>
      </c>
      <c r="AE7" s="74" t="str">
        <f>S7</f>
        <v>복</v>
      </c>
      <c r="AF7" s="74" t="str">
        <f>Q7&amp;"/"&amp;R7</f>
        <v>3/2</v>
      </c>
      <c r="AH7" s="20" t="str">
        <f t="shared" si="1"/>
        <v>아주4차</v>
      </c>
      <c r="AI7" s="100">
        <f t="shared" si="0"/>
        <v>35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8"/>
      <c r="G8" s="9"/>
      <c r="H8" s="9"/>
      <c r="I8" s="9"/>
      <c r="J8" s="9"/>
      <c r="K8" s="9"/>
      <c r="L8" s="9"/>
      <c r="M8" s="9"/>
      <c r="N8" s="9"/>
      <c r="O8" s="99"/>
      <c r="P8" s="99"/>
      <c r="Q8" s="100"/>
      <c r="R8" s="100"/>
      <c r="S8" s="9"/>
      <c r="T8" s="48"/>
      <c r="U8" s="9"/>
      <c r="W8" s="69" t="str">
        <f>$A$4&amp;" "&amp;A9&amp;"("&amp;B9&amp;","&amp;C9&amp;"^)"</f>
        <v>거모동 일우('88.01.,410^)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7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81</v>
      </c>
      <c r="B9" s="10" t="s">
        <v>1939</v>
      </c>
      <c r="C9" s="101">
        <v>410</v>
      </c>
      <c r="D9" s="98">
        <v>48.1</v>
      </c>
      <c r="E9" s="100">
        <v>15</v>
      </c>
      <c r="F9" s="98">
        <v>42.7</v>
      </c>
      <c r="G9" s="17">
        <v>13</v>
      </c>
      <c r="H9" s="101">
        <v>410</v>
      </c>
      <c r="I9" s="102">
        <v>25000</v>
      </c>
      <c r="J9" s="102" t="s">
        <v>1940</v>
      </c>
      <c r="K9" s="102">
        <v>4000</v>
      </c>
      <c r="L9" s="102" t="s">
        <v>1940</v>
      </c>
      <c r="M9" s="103">
        <f>I9-K9</f>
        <v>21000</v>
      </c>
      <c r="N9" s="4">
        <f>IF(ISERROR(K9/I9),"",K9/I9)</f>
        <v>0.16</v>
      </c>
      <c r="O9" s="99">
        <f>I9/E9</f>
        <v>1666.6666666666667</v>
      </c>
      <c r="P9" s="99">
        <f>K9/E9</f>
        <v>266.66666666666669</v>
      </c>
      <c r="Q9" s="74">
        <v>2</v>
      </c>
      <c r="R9" s="74">
        <v>1</v>
      </c>
      <c r="S9" s="74" t="s">
        <v>1941</v>
      </c>
      <c r="T9" s="5">
        <v>48</v>
      </c>
      <c r="U9" s="9"/>
      <c r="W9" s="98">
        <f>D9</f>
        <v>48.1</v>
      </c>
      <c r="X9" s="100">
        <f>E9</f>
        <v>15</v>
      </c>
      <c r="Y9" s="96">
        <f>H9</f>
        <v>410</v>
      </c>
      <c r="Z9" s="103">
        <f>I9</f>
        <v>25000</v>
      </c>
      <c r="AA9" s="103">
        <f>K9</f>
        <v>4000</v>
      </c>
      <c r="AB9" s="103">
        <f>M9</f>
        <v>21000</v>
      </c>
      <c r="AC9" s="4">
        <f>N9</f>
        <v>0.16</v>
      </c>
      <c r="AD9" s="99">
        <f>O9</f>
        <v>1666.6666666666667</v>
      </c>
      <c r="AE9" s="74" t="str">
        <f>S9</f>
        <v>계</v>
      </c>
      <c r="AF9" s="74" t="str">
        <f>Q9&amp;"/"&amp;R9</f>
        <v>2/1</v>
      </c>
      <c r="AH9" s="20" t="str">
        <f t="shared" si="1"/>
        <v>일우</v>
      </c>
      <c r="AI9" s="100">
        <f t="shared" si="0"/>
        <v>15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거모동 유호('98.03.,457^)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109</v>
      </c>
      <c r="B11" s="10" t="s">
        <v>1942</v>
      </c>
      <c r="C11" s="101">
        <v>457</v>
      </c>
      <c r="D11" s="98">
        <v>80.7</v>
      </c>
      <c r="E11" s="100">
        <v>24</v>
      </c>
      <c r="F11" s="98">
        <v>59.8</v>
      </c>
      <c r="G11" s="17">
        <v>18</v>
      </c>
      <c r="H11" s="101">
        <v>272</v>
      </c>
      <c r="I11" s="102">
        <v>25000</v>
      </c>
      <c r="J11" s="102" t="s">
        <v>1943</v>
      </c>
      <c r="K11" s="102"/>
      <c r="L11" s="102"/>
      <c r="M11" s="103">
        <f>I11-K11</f>
        <v>25000</v>
      </c>
      <c r="N11" s="4">
        <f>IF(ISERROR(K11/I11),"",K11/I11)</f>
        <v>0</v>
      </c>
      <c r="O11" s="99">
        <f>I11/E11</f>
        <v>1041.6666666666667</v>
      </c>
      <c r="P11" s="99">
        <f>K11/E11</f>
        <v>0</v>
      </c>
      <c r="Q11" s="74">
        <v>3</v>
      </c>
      <c r="R11" s="74">
        <v>1</v>
      </c>
      <c r="S11" s="74" t="s">
        <v>1941</v>
      </c>
      <c r="T11" s="5">
        <v>80</v>
      </c>
      <c r="U11" s="9"/>
      <c r="W11" s="98">
        <f t="shared" ref="W11:X13" si="3">D11</f>
        <v>80.7</v>
      </c>
      <c r="X11" s="100">
        <f t="shared" si="3"/>
        <v>24</v>
      </c>
      <c r="Y11" s="96">
        <f t="shared" ref="Y11:Z13" si="4">H11</f>
        <v>272</v>
      </c>
      <c r="Z11" s="103">
        <f t="shared" si="4"/>
        <v>25000</v>
      </c>
      <c r="AA11" s="103">
        <f>K11</f>
        <v>0</v>
      </c>
      <c r="AB11" s="103">
        <f t="shared" ref="AB11:AD13" si="5">M11</f>
        <v>25000</v>
      </c>
      <c r="AC11" s="4">
        <f t="shared" si="5"/>
        <v>0</v>
      </c>
      <c r="AD11" s="99">
        <f t="shared" si="5"/>
        <v>1041.6666666666667</v>
      </c>
      <c r="AE11" s="74" t="str">
        <f>S11</f>
        <v>계</v>
      </c>
      <c r="AF11" s="74" t="str">
        <f>Q11&amp;"/"&amp;R11</f>
        <v>3/1</v>
      </c>
      <c r="AH11" s="20" t="str">
        <f t="shared" si="1"/>
        <v>유호</v>
      </c>
      <c r="AI11" s="100">
        <f t="shared" si="0"/>
        <v>24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109</v>
      </c>
      <c r="B12" s="10" t="s">
        <v>1942</v>
      </c>
      <c r="C12" s="101">
        <v>457</v>
      </c>
      <c r="D12" s="98">
        <v>96.3</v>
      </c>
      <c r="E12" s="100">
        <v>29</v>
      </c>
      <c r="F12" s="98">
        <v>74.2</v>
      </c>
      <c r="G12" s="17">
        <v>22</v>
      </c>
      <c r="H12" s="101">
        <v>38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1941</v>
      </c>
      <c r="T12" s="5">
        <v>96</v>
      </c>
      <c r="U12" s="9"/>
      <c r="W12" s="98">
        <f t="shared" si="3"/>
        <v>96.3</v>
      </c>
      <c r="X12" s="100">
        <f t="shared" si="3"/>
        <v>29</v>
      </c>
      <c r="Y12" s="96">
        <f t="shared" si="4"/>
        <v>38</v>
      </c>
      <c r="Z12" s="103">
        <f t="shared" si="4"/>
        <v>0</v>
      </c>
      <c r="AA12" s="103">
        <f>K12</f>
        <v>0</v>
      </c>
      <c r="AB12" s="103">
        <f t="shared" si="5"/>
        <v>0</v>
      </c>
      <c r="AC12" s="4" t="str">
        <f t="shared" si="5"/>
        <v/>
      </c>
      <c r="AD12" s="99">
        <f t="shared" si="5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유호</v>
      </c>
      <c r="AI12" s="100">
        <f t="shared" si="0"/>
        <v>29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109</v>
      </c>
      <c r="B13" s="10" t="s">
        <v>1942</v>
      </c>
      <c r="C13" s="101">
        <v>457</v>
      </c>
      <c r="D13" s="98">
        <v>108.2</v>
      </c>
      <c r="E13" s="100">
        <v>33</v>
      </c>
      <c r="F13" s="98">
        <v>84.8</v>
      </c>
      <c r="G13" s="17">
        <v>26</v>
      </c>
      <c r="H13" s="101">
        <v>147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1941</v>
      </c>
      <c r="T13" s="5">
        <v>108</v>
      </c>
      <c r="U13" s="9"/>
      <c r="W13" s="98">
        <f t="shared" si="3"/>
        <v>108.2</v>
      </c>
      <c r="X13" s="100">
        <f t="shared" si="3"/>
        <v>33</v>
      </c>
      <c r="Y13" s="96">
        <f t="shared" si="4"/>
        <v>147</v>
      </c>
      <c r="Z13" s="103">
        <f t="shared" si="4"/>
        <v>0</v>
      </c>
      <c r="AA13" s="103">
        <f>K13</f>
        <v>0</v>
      </c>
      <c r="AB13" s="103">
        <f t="shared" si="5"/>
        <v>0</v>
      </c>
      <c r="AC13" s="4" t="str">
        <f t="shared" si="5"/>
        <v/>
      </c>
      <c r="AD13" s="99">
        <f t="shared" si="5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유호</v>
      </c>
      <c r="AI13" s="100">
        <f t="shared" si="0"/>
        <v>33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거모동 녹원('92.10.,220^)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118</v>
      </c>
      <c r="B15" s="10" t="s">
        <v>1944</v>
      </c>
      <c r="C15" s="101">
        <v>220</v>
      </c>
      <c r="D15" s="98">
        <v>114.1</v>
      </c>
      <c r="E15" s="100">
        <v>35</v>
      </c>
      <c r="F15" s="98">
        <v>85</v>
      </c>
      <c r="G15" s="17">
        <v>26</v>
      </c>
      <c r="H15" s="101">
        <v>220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2</v>
      </c>
      <c r="S15" s="74" t="s">
        <v>1936</v>
      </c>
      <c r="T15" s="5">
        <v>114</v>
      </c>
      <c r="U15" s="9"/>
      <c r="W15" s="98">
        <f>D15</f>
        <v>114.1</v>
      </c>
      <c r="X15" s="100">
        <f>E15</f>
        <v>35</v>
      </c>
      <c r="Y15" s="96">
        <f>H15</f>
        <v>220</v>
      </c>
      <c r="Z15" s="103">
        <f>I15</f>
        <v>0</v>
      </c>
      <c r="AA15" s="103">
        <f>K15</f>
        <v>0</v>
      </c>
      <c r="AB15" s="103">
        <f>M15</f>
        <v>0</v>
      </c>
      <c r="AC15" s="4" t="str">
        <f>N15</f>
        <v/>
      </c>
      <c r="AD15" s="99">
        <f>O15</f>
        <v>0</v>
      </c>
      <c r="AE15" s="74" t="str">
        <f>S15</f>
        <v>복</v>
      </c>
      <c r="AF15" s="74" t="str">
        <f>Q15&amp;"/"&amp;R15</f>
        <v>3/2</v>
      </c>
      <c r="AH15" s="20" t="str">
        <f t="shared" si="1"/>
        <v>녹원</v>
      </c>
      <c r="AI15" s="100">
        <f t="shared" si="0"/>
        <v>35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거모동 군자서희스타힐스('23.08.,916^)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132</v>
      </c>
      <c r="B17" s="10" t="s">
        <v>1945</v>
      </c>
      <c r="C17" s="101">
        <v>916</v>
      </c>
      <c r="D17" s="98">
        <v>79.7</v>
      </c>
      <c r="E17" s="100">
        <v>24</v>
      </c>
      <c r="F17" s="98">
        <v>60</v>
      </c>
      <c r="G17" s="17">
        <v>18</v>
      </c>
      <c r="H17" s="101">
        <v>289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2</v>
      </c>
      <c r="S17" s="74" t="s">
        <v>1941</v>
      </c>
      <c r="T17" s="5" t="s">
        <v>134</v>
      </c>
      <c r="U17" s="9"/>
      <c r="W17" s="98">
        <f t="shared" ref="W17:X19" si="6">D17</f>
        <v>79.7</v>
      </c>
      <c r="X17" s="100">
        <f t="shared" si="6"/>
        <v>24</v>
      </c>
      <c r="Y17" s="96">
        <f t="shared" ref="Y17:Z19" si="7">H17</f>
        <v>289</v>
      </c>
      <c r="Z17" s="103">
        <f t="shared" si="7"/>
        <v>0</v>
      </c>
      <c r="AA17" s="103">
        <f>K17</f>
        <v>0</v>
      </c>
      <c r="AB17" s="103">
        <f t="shared" ref="AB17:AD19" si="8">M17</f>
        <v>0</v>
      </c>
      <c r="AC17" s="4" t="str">
        <f t="shared" si="8"/>
        <v/>
      </c>
      <c r="AD17" s="99">
        <f t="shared" si="8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군자서희스타힐스</v>
      </c>
      <c r="AI17" s="100">
        <f t="shared" si="0"/>
        <v>24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132</v>
      </c>
      <c r="B18" s="10" t="s">
        <v>1945</v>
      </c>
      <c r="C18" s="101">
        <v>916</v>
      </c>
      <c r="D18" s="98">
        <v>79.599999999999994</v>
      </c>
      <c r="E18" s="100">
        <v>24</v>
      </c>
      <c r="F18" s="98">
        <v>60</v>
      </c>
      <c r="G18" s="17">
        <v>18</v>
      </c>
      <c r="H18" s="101">
        <v>276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1941</v>
      </c>
      <c r="T18" s="5" t="s">
        <v>138</v>
      </c>
      <c r="U18" s="9"/>
      <c r="W18" s="98">
        <f t="shared" si="6"/>
        <v>79.599999999999994</v>
      </c>
      <c r="X18" s="100">
        <f t="shared" si="6"/>
        <v>24</v>
      </c>
      <c r="Y18" s="96">
        <f t="shared" si="7"/>
        <v>276</v>
      </c>
      <c r="Z18" s="103">
        <f t="shared" si="7"/>
        <v>0</v>
      </c>
      <c r="AA18" s="103">
        <f>K18</f>
        <v>0</v>
      </c>
      <c r="AB18" s="103">
        <f t="shared" si="8"/>
        <v>0</v>
      </c>
      <c r="AC18" s="4" t="str">
        <f t="shared" si="8"/>
        <v/>
      </c>
      <c r="AD18" s="99">
        <f t="shared" si="8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군자서희스타힐스</v>
      </c>
      <c r="AI18" s="100">
        <f t="shared" si="0"/>
        <v>24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132</v>
      </c>
      <c r="B19" s="10" t="s">
        <v>1945</v>
      </c>
      <c r="C19" s="101">
        <v>916</v>
      </c>
      <c r="D19" s="98">
        <v>111.1</v>
      </c>
      <c r="E19" s="100">
        <v>34</v>
      </c>
      <c r="F19" s="98">
        <v>85</v>
      </c>
      <c r="G19" s="17">
        <v>26</v>
      </c>
      <c r="H19" s="101">
        <v>351</v>
      </c>
      <c r="I19" s="102"/>
      <c r="J19" s="102"/>
      <c r="K19" s="102"/>
      <c r="L19" s="102"/>
      <c r="M19" s="103">
        <f>I19-K19</f>
        <v>0</v>
      </c>
      <c r="N19" s="4" t="str">
        <f>IF(ISERROR(K19/I19),"",K19/I19)</f>
        <v/>
      </c>
      <c r="O19" s="99">
        <f>I19/E19</f>
        <v>0</v>
      </c>
      <c r="P19" s="99">
        <f>K19/E19</f>
        <v>0</v>
      </c>
      <c r="Q19" s="74">
        <v>3</v>
      </c>
      <c r="R19" s="74">
        <v>2</v>
      </c>
      <c r="S19" s="74" t="s">
        <v>1941</v>
      </c>
      <c r="T19" s="5" t="s">
        <v>139</v>
      </c>
      <c r="U19" s="9"/>
      <c r="W19" s="98">
        <f t="shared" si="6"/>
        <v>111.1</v>
      </c>
      <c r="X19" s="100">
        <f t="shared" si="6"/>
        <v>34</v>
      </c>
      <c r="Y19" s="96">
        <f t="shared" si="7"/>
        <v>351</v>
      </c>
      <c r="Z19" s="103">
        <f t="shared" si="7"/>
        <v>0</v>
      </c>
      <c r="AA19" s="103">
        <f>K19</f>
        <v>0</v>
      </c>
      <c r="AB19" s="103">
        <f t="shared" si="8"/>
        <v>0</v>
      </c>
      <c r="AC19" s="4" t="str">
        <f t="shared" si="8"/>
        <v/>
      </c>
      <c r="AD19" s="99">
        <f t="shared" si="8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군자서희스타힐스</v>
      </c>
      <c r="AI19" s="100">
        <f t="shared" si="0"/>
        <v>34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거모동 동원('91.11.,416^)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140</v>
      </c>
      <c r="B21" s="10" t="s">
        <v>1946</v>
      </c>
      <c r="C21" s="101">
        <v>416</v>
      </c>
      <c r="D21" s="98">
        <v>65.599999999999994</v>
      </c>
      <c r="E21" s="100">
        <v>20</v>
      </c>
      <c r="F21" s="98">
        <v>50.3</v>
      </c>
      <c r="G21" s="17">
        <v>15</v>
      </c>
      <c r="H21" s="101">
        <v>124</v>
      </c>
      <c r="I21" s="102">
        <v>13500</v>
      </c>
      <c r="J21" s="102" t="s">
        <v>1940</v>
      </c>
      <c r="K21" s="102"/>
      <c r="L21" s="102"/>
      <c r="M21" s="103">
        <f>I21-K21</f>
        <v>13500</v>
      </c>
      <c r="N21" s="4">
        <f>IF(ISERROR(K21/I21),"",K21/I21)</f>
        <v>0</v>
      </c>
      <c r="O21" s="99">
        <f>I21/E21</f>
        <v>675</v>
      </c>
      <c r="P21" s="99">
        <f>K21/E21</f>
        <v>0</v>
      </c>
      <c r="Q21" s="74">
        <v>2</v>
      </c>
      <c r="R21" s="74">
        <v>1</v>
      </c>
      <c r="S21" s="74" t="s">
        <v>1936</v>
      </c>
      <c r="T21" s="5">
        <v>65</v>
      </c>
      <c r="U21" s="9"/>
      <c r="W21" s="98">
        <f t="shared" ref="W21:X23" si="9">D21</f>
        <v>65.599999999999994</v>
      </c>
      <c r="X21" s="100">
        <f t="shared" si="9"/>
        <v>20</v>
      </c>
      <c r="Y21" s="96">
        <f t="shared" ref="Y21:Z23" si="10">H21</f>
        <v>124</v>
      </c>
      <c r="Z21" s="103">
        <f t="shared" si="10"/>
        <v>13500</v>
      </c>
      <c r="AA21" s="103">
        <f>K21</f>
        <v>0</v>
      </c>
      <c r="AB21" s="103">
        <f t="shared" ref="AB21:AD23" si="11">M21</f>
        <v>13500</v>
      </c>
      <c r="AC21" s="4">
        <f t="shared" si="11"/>
        <v>0</v>
      </c>
      <c r="AD21" s="99">
        <f t="shared" si="11"/>
        <v>675</v>
      </c>
      <c r="AE21" s="74" t="str">
        <f>S21</f>
        <v>복</v>
      </c>
      <c r="AF21" s="74" t="str">
        <f>Q21&amp;"/"&amp;R21</f>
        <v>2/1</v>
      </c>
      <c r="AH21" s="20" t="str">
        <f t="shared" si="1"/>
        <v>동원</v>
      </c>
      <c r="AI21" s="100">
        <f t="shared" si="0"/>
        <v>20</v>
      </c>
      <c r="AJ21" s="74" t="str">
        <f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140</v>
      </c>
      <c r="B22" s="10" t="s">
        <v>1946</v>
      </c>
      <c r="C22" s="101">
        <v>416</v>
      </c>
      <c r="D22" s="98">
        <v>70</v>
      </c>
      <c r="E22" s="100">
        <v>21</v>
      </c>
      <c r="F22" s="98">
        <v>53.6</v>
      </c>
      <c r="G22" s="17">
        <v>16</v>
      </c>
      <c r="H22" s="101">
        <v>142</v>
      </c>
      <c r="I22" s="102">
        <v>15000</v>
      </c>
      <c r="J22" s="102" t="s">
        <v>1947</v>
      </c>
      <c r="K22" s="102"/>
      <c r="L22" s="102"/>
      <c r="M22" s="103">
        <f>I22-K22</f>
        <v>15000</v>
      </c>
      <c r="N22" s="4">
        <f>IF(ISERROR(K22/I22),"",K22/I22)</f>
        <v>0</v>
      </c>
      <c r="O22" s="99">
        <f>I22/E22</f>
        <v>714.28571428571433</v>
      </c>
      <c r="P22" s="99">
        <f>K22/E22</f>
        <v>0</v>
      </c>
      <c r="Q22" s="74">
        <v>3</v>
      </c>
      <c r="R22" s="74">
        <v>1</v>
      </c>
      <c r="S22" s="74" t="s">
        <v>1936</v>
      </c>
      <c r="T22" s="5">
        <v>69</v>
      </c>
      <c r="U22" s="9"/>
      <c r="W22" s="98">
        <f t="shared" si="9"/>
        <v>70</v>
      </c>
      <c r="X22" s="100">
        <f t="shared" si="9"/>
        <v>21</v>
      </c>
      <c r="Y22" s="96">
        <f t="shared" si="10"/>
        <v>142</v>
      </c>
      <c r="Z22" s="103">
        <f t="shared" si="10"/>
        <v>15000</v>
      </c>
      <c r="AA22" s="103">
        <f>K22</f>
        <v>0</v>
      </c>
      <c r="AB22" s="103">
        <f t="shared" si="11"/>
        <v>15000</v>
      </c>
      <c r="AC22" s="4">
        <f t="shared" si="11"/>
        <v>0</v>
      </c>
      <c r="AD22" s="99">
        <f t="shared" si="11"/>
        <v>714.28571428571433</v>
      </c>
      <c r="AE22" s="74" t="str">
        <f>S22</f>
        <v>복</v>
      </c>
      <c r="AF22" s="74" t="str">
        <f>Q22&amp;"/"&amp;R22</f>
        <v>3/1</v>
      </c>
      <c r="AH22" s="20" t="str">
        <f t="shared" si="1"/>
        <v>동원</v>
      </c>
      <c r="AI22" s="100">
        <f t="shared" si="0"/>
        <v>21</v>
      </c>
      <c r="AJ22" s="74" t="str">
        <f>IF(AI22="","",$AJ$2)</f>
        <v>A-</v>
      </c>
      <c r="AK22" s="74" t="s">
        <v>13</v>
      </c>
      <c r="AL22" s="74" t="s">
        <v>1937</v>
      </c>
      <c r="AM22" s="74" t="s">
        <v>1938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140</v>
      </c>
      <c r="B23" s="10" t="s">
        <v>1946</v>
      </c>
      <c r="C23" s="101">
        <v>416</v>
      </c>
      <c r="D23" s="98">
        <v>87.1</v>
      </c>
      <c r="E23" s="100">
        <v>26</v>
      </c>
      <c r="F23" s="98">
        <v>66.8</v>
      </c>
      <c r="G23" s="17">
        <v>20</v>
      </c>
      <c r="H23" s="101">
        <v>150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3</v>
      </c>
      <c r="R23" s="74">
        <v>1</v>
      </c>
      <c r="S23" s="74" t="s">
        <v>1936</v>
      </c>
      <c r="T23" s="5">
        <v>87</v>
      </c>
      <c r="U23" s="9"/>
      <c r="W23" s="98">
        <f t="shared" si="9"/>
        <v>87.1</v>
      </c>
      <c r="X23" s="100">
        <f t="shared" si="9"/>
        <v>26</v>
      </c>
      <c r="Y23" s="96">
        <f t="shared" si="10"/>
        <v>150</v>
      </c>
      <c r="Z23" s="103">
        <f t="shared" si="10"/>
        <v>0</v>
      </c>
      <c r="AA23" s="103">
        <f>K23</f>
        <v>0</v>
      </c>
      <c r="AB23" s="103">
        <f t="shared" si="11"/>
        <v>0</v>
      </c>
      <c r="AC23" s="4" t="str">
        <f t="shared" si="11"/>
        <v/>
      </c>
      <c r="AD23" s="99">
        <f t="shared" si="11"/>
        <v>0</v>
      </c>
      <c r="AE23" s="74" t="str">
        <f>S23</f>
        <v>복</v>
      </c>
      <c r="AF23" s="74" t="str">
        <f>Q23&amp;"/"&amp;R23</f>
        <v>3/1</v>
      </c>
      <c r="AH23" s="20" t="str">
        <f t="shared" si="1"/>
        <v>동원</v>
      </c>
      <c r="AI23" s="100">
        <f t="shared" si="0"/>
        <v>26</v>
      </c>
      <c r="AJ23" s="74" t="str">
        <f>IF(AI23="","",$AJ$2)</f>
        <v>A-</v>
      </c>
      <c r="AK23" s="74" t="s">
        <v>13</v>
      </c>
      <c r="AL23" s="74" t="s">
        <v>1937</v>
      </c>
      <c r="AM23" s="74" t="s">
        <v>1938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8"/>
      <c r="G24" s="9"/>
      <c r="H24" s="9"/>
      <c r="I24" s="9"/>
      <c r="J24" s="9"/>
      <c r="K24" s="9"/>
      <c r="L24" s="9"/>
      <c r="M24" s="9"/>
      <c r="N24" s="9"/>
      <c r="O24" s="99"/>
      <c r="P24" s="99"/>
      <c r="Q24" s="100"/>
      <c r="R24" s="100"/>
      <c r="S24" s="9"/>
      <c r="T24" s="48"/>
      <c r="U24" s="9"/>
      <c r="W24" s="69" t="str">
        <f>$A$4&amp;" "&amp;A25&amp;"("&amp;B25&amp;","&amp;C25&amp;"^)"</f>
        <v>거모동 동보('99.11.,1392^)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7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208</v>
      </c>
      <c r="B25" s="10" t="s">
        <v>1948</v>
      </c>
      <c r="C25" s="101">
        <v>1392</v>
      </c>
      <c r="D25" s="98">
        <v>36.1</v>
      </c>
      <c r="E25" s="100">
        <v>11</v>
      </c>
      <c r="F25" s="98">
        <v>25.1</v>
      </c>
      <c r="G25" s="17">
        <v>8</v>
      </c>
      <c r="H25" s="101">
        <v>935</v>
      </c>
      <c r="I25" s="102">
        <v>6500</v>
      </c>
      <c r="J25" s="102" t="s">
        <v>1940</v>
      </c>
      <c r="K25" s="102">
        <v>6500</v>
      </c>
      <c r="L25" s="102" t="s">
        <v>1940</v>
      </c>
      <c r="M25" s="103">
        <f>I25-K25</f>
        <v>0</v>
      </c>
      <c r="N25" s="4">
        <f>IF(ISERROR(K25/I25),"",K25/I25)</f>
        <v>1</v>
      </c>
      <c r="O25" s="99">
        <f>I25/E25</f>
        <v>590.90909090909088</v>
      </c>
      <c r="P25" s="99">
        <f>K25/E25</f>
        <v>590.90909090909088</v>
      </c>
      <c r="Q25" s="74">
        <v>1</v>
      </c>
      <c r="R25" s="74">
        <v>1</v>
      </c>
      <c r="S25" s="74" t="s">
        <v>1941</v>
      </c>
      <c r="T25" s="5">
        <v>36</v>
      </c>
      <c r="U25" s="9"/>
      <c r="W25" s="98">
        <f t="shared" ref="W25:X29" si="12">D25</f>
        <v>36.1</v>
      </c>
      <c r="X25" s="100">
        <f t="shared" si="12"/>
        <v>11</v>
      </c>
      <c r="Y25" s="96">
        <f t="shared" ref="Y25:Z29" si="13">H25</f>
        <v>935</v>
      </c>
      <c r="Z25" s="103">
        <f t="shared" si="13"/>
        <v>6500</v>
      </c>
      <c r="AA25" s="103">
        <f>K25</f>
        <v>6500</v>
      </c>
      <c r="AB25" s="103">
        <f t="shared" ref="AB25:AD29" si="14">M25</f>
        <v>0</v>
      </c>
      <c r="AC25" s="4">
        <f t="shared" si="14"/>
        <v>1</v>
      </c>
      <c r="AD25" s="99">
        <f t="shared" si="14"/>
        <v>590.90909090909088</v>
      </c>
      <c r="AE25" s="74" t="str">
        <f>S25</f>
        <v>계</v>
      </c>
      <c r="AF25" s="74" t="str">
        <f>Q25&amp;"/"&amp;R25</f>
        <v>1/1</v>
      </c>
      <c r="AH25" s="20" t="str">
        <f t="shared" si="1"/>
        <v>동보</v>
      </c>
      <c r="AI25" s="100">
        <f t="shared" si="0"/>
        <v>11</v>
      </c>
      <c r="AJ25" s="74" t="str">
        <f>IF(AI25="","",$AJ$2)</f>
        <v>A-</v>
      </c>
      <c r="AK25" s="74" t="s">
        <v>13</v>
      </c>
      <c r="AL25" s="74" t="s">
        <v>1937</v>
      </c>
      <c r="AM25" s="74" t="s">
        <v>1938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208</v>
      </c>
      <c r="B26" s="10" t="s">
        <v>1948</v>
      </c>
      <c r="C26" s="101">
        <v>1392</v>
      </c>
      <c r="D26" s="98">
        <v>38.1</v>
      </c>
      <c r="E26" s="100">
        <v>12</v>
      </c>
      <c r="F26" s="98">
        <v>27.1</v>
      </c>
      <c r="G26" s="17">
        <v>8</v>
      </c>
      <c r="H26" s="101">
        <v>1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1</v>
      </c>
      <c r="R26" s="74">
        <v>1</v>
      </c>
      <c r="S26" s="74" t="s">
        <v>1941</v>
      </c>
      <c r="T26" s="5">
        <v>38</v>
      </c>
      <c r="U26" s="9"/>
      <c r="W26" s="98">
        <f t="shared" si="12"/>
        <v>38.1</v>
      </c>
      <c r="X26" s="100">
        <f t="shared" si="12"/>
        <v>12</v>
      </c>
      <c r="Y26" s="96">
        <f t="shared" si="13"/>
        <v>1</v>
      </c>
      <c r="Z26" s="103">
        <f t="shared" si="13"/>
        <v>0</v>
      </c>
      <c r="AA26" s="103">
        <f>K26</f>
        <v>0</v>
      </c>
      <c r="AB26" s="103">
        <f t="shared" si="14"/>
        <v>0</v>
      </c>
      <c r="AC26" s="4" t="str">
        <f t="shared" si="14"/>
        <v/>
      </c>
      <c r="AD26" s="99">
        <f t="shared" si="14"/>
        <v>0</v>
      </c>
      <c r="AE26" s="74" t="str">
        <f>S26</f>
        <v>계</v>
      </c>
      <c r="AF26" s="74" t="str">
        <f>Q26&amp;"/"&amp;R26</f>
        <v>1/1</v>
      </c>
      <c r="AH26" s="20" t="str">
        <f t="shared" si="1"/>
        <v>동보</v>
      </c>
      <c r="AI26" s="100">
        <f t="shared" si="0"/>
        <v>12</v>
      </c>
      <c r="AJ26" s="74" t="str">
        <f>IF(AI26="","",$AJ$2)</f>
        <v>A-</v>
      </c>
      <c r="AK26" s="74" t="s">
        <v>13</v>
      </c>
      <c r="AL26" s="74" t="s">
        <v>1937</v>
      </c>
      <c r="AM26" s="74" t="s">
        <v>1938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208</v>
      </c>
      <c r="B27" s="10" t="s">
        <v>1948</v>
      </c>
      <c r="C27" s="101">
        <v>1392</v>
      </c>
      <c r="D27" s="98">
        <v>74.3</v>
      </c>
      <c r="E27" s="100">
        <v>22</v>
      </c>
      <c r="F27" s="98">
        <v>59.7</v>
      </c>
      <c r="G27" s="17">
        <v>18</v>
      </c>
      <c r="H27" s="101">
        <v>190</v>
      </c>
      <c r="I27" s="102">
        <v>25000</v>
      </c>
      <c r="J27" s="102" t="s">
        <v>1947</v>
      </c>
      <c r="K27" s="102"/>
      <c r="L27" s="102"/>
      <c r="M27" s="103">
        <f>I27-K27</f>
        <v>25000</v>
      </c>
      <c r="N27" s="4">
        <f>IF(ISERROR(K27/I27),"",K27/I27)</f>
        <v>0</v>
      </c>
      <c r="O27" s="99">
        <f>I27/E27</f>
        <v>1136.3636363636363</v>
      </c>
      <c r="P27" s="99">
        <f>K27/E27</f>
        <v>0</v>
      </c>
      <c r="Q27" s="74">
        <v>3</v>
      </c>
      <c r="R27" s="74">
        <v>1</v>
      </c>
      <c r="S27" s="74" t="s">
        <v>1941</v>
      </c>
      <c r="T27" s="5">
        <v>74</v>
      </c>
      <c r="U27" s="9"/>
      <c r="W27" s="98">
        <f t="shared" si="12"/>
        <v>74.3</v>
      </c>
      <c r="X27" s="100">
        <f t="shared" si="12"/>
        <v>22</v>
      </c>
      <c r="Y27" s="96">
        <f t="shared" si="13"/>
        <v>190</v>
      </c>
      <c r="Z27" s="103">
        <f t="shared" si="13"/>
        <v>25000</v>
      </c>
      <c r="AA27" s="103">
        <f>K27</f>
        <v>0</v>
      </c>
      <c r="AB27" s="103">
        <f t="shared" si="14"/>
        <v>25000</v>
      </c>
      <c r="AC27" s="4">
        <f t="shared" si="14"/>
        <v>0</v>
      </c>
      <c r="AD27" s="99">
        <f t="shared" si="14"/>
        <v>1136.3636363636363</v>
      </c>
      <c r="AE27" s="74" t="str">
        <f>S27</f>
        <v>계</v>
      </c>
      <c r="AF27" s="74" t="str">
        <f>Q27&amp;"/"&amp;R27</f>
        <v>3/1</v>
      </c>
      <c r="AH27" s="20" t="str">
        <f t="shared" si="1"/>
        <v>동보</v>
      </c>
      <c r="AI27" s="100">
        <f t="shared" si="0"/>
        <v>22</v>
      </c>
      <c r="AJ27" s="74" t="str">
        <f>IF(AI27="","",$AJ$2)</f>
        <v>A-</v>
      </c>
      <c r="AK27" s="74" t="s">
        <v>13</v>
      </c>
      <c r="AL27" s="74" t="s">
        <v>1937</v>
      </c>
      <c r="AM27" s="74" t="s">
        <v>1938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208</v>
      </c>
      <c r="B28" s="10" t="s">
        <v>1948</v>
      </c>
      <c r="C28" s="101">
        <v>1392</v>
      </c>
      <c r="D28" s="98">
        <v>77.900000000000006</v>
      </c>
      <c r="E28" s="100">
        <v>24</v>
      </c>
      <c r="F28" s="98">
        <v>63.2</v>
      </c>
      <c r="G28" s="17">
        <v>19</v>
      </c>
      <c r="H28" s="101">
        <v>152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1</v>
      </c>
      <c r="S28" s="74" t="s">
        <v>1941</v>
      </c>
      <c r="T28" s="5">
        <v>77</v>
      </c>
      <c r="U28" s="9"/>
      <c r="W28" s="98">
        <f t="shared" si="12"/>
        <v>77.900000000000006</v>
      </c>
      <c r="X28" s="100">
        <f t="shared" si="12"/>
        <v>24</v>
      </c>
      <c r="Y28" s="96">
        <f t="shared" si="13"/>
        <v>152</v>
      </c>
      <c r="Z28" s="103">
        <f t="shared" si="13"/>
        <v>0</v>
      </c>
      <c r="AA28" s="103">
        <f>K28</f>
        <v>0</v>
      </c>
      <c r="AB28" s="103">
        <f t="shared" si="14"/>
        <v>0</v>
      </c>
      <c r="AC28" s="4" t="str">
        <f t="shared" si="14"/>
        <v/>
      </c>
      <c r="AD28" s="99">
        <f t="shared" si="14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동보</v>
      </c>
      <c r="AI28" s="100">
        <f t="shared" si="0"/>
        <v>24</v>
      </c>
      <c r="AJ28" s="74" t="str">
        <f>IF(AI28="","",$AJ$2)</f>
        <v>A-</v>
      </c>
      <c r="AK28" s="74" t="s">
        <v>13</v>
      </c>
      <c r="AL28" s="74" t="s">
        <v>1937</v>
      </c>
      <c r="AM28" s="74" t="s">
        <v>1938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208</v>
      </c>
      <c r="B29" s="10" t="s">
        <v>1948</v>
      </c>
      <c r="C29" s="101">
        <v>1392</v>
      </c>
      <c r="D29" s="98">
        <v>99.6</v>
      </c>
      <c r="E29" s="100">
        <v>30</v>
      </c>
      <c r="F29" s="98">
        <v>85</v>
      </c>
      <c r="G29" s="17">
        <v>26</v>
      </c>
      <c r="H29" s="101">
        <v>114</v>
      </c>
      <c r="I29" s="102">
        <v>33000</v>
      </c>
      <c r="J29" s="102" t="s">
        <v>1949</v>
      </c>
      <c r="K29" s="102">
        <v>25000</v>
      </c>
      <c r="L29" s="102" t="s">
        <v>1940</v>
      </c>
      <c r="M29" s="103">
        <f>I29-K29</f>
        <v>8000</v>
      </c>
      <c r="N29" s="4">
        <f>IF(ISERROR(K29/I29),"",K29/I29)</f>
        <v>0.75757575757575757</v>
      </c>
      <c r="O29" s="99">
        <f>I29/E29</f>
        <v>1100</v>
      </c>
      <c r="P29" s="99">
        <f>K29/E29</f>
        <v>833.33333333333337</v>
      </c>
      <c r="Q29" s="74">
        <v>3</v>
      </c>
      <c r="R29" s="74">
        <v>2</v>
      </c>
      <c r="S29" s="74" t="s">
        <v>1941</v>
      </c>
      <c r="T29" s="5">
        <v>99</v>
      </c>
      <c r="U29" s="9"/>
      <c r="W29" s="98">
        <f t="shared" si="12"/>
        <v>99.6</v>
      </c>
      <c r="X29" s="100">
        <f t="shared" si="12"/>
        <v>30</v>
      </c>
      <c r="Y29" s="96">
        <f t="shared" si="13"/>
        <v>114</v>
      </c>
      <c r="Z29" s="103">
        <f t="shared" si="13"/>
        <v>33000</v>
      </c>
      <c r="AA29" s="103">
        <f>K29</f>
        <v>25000</v>
      </c>
      <c r="AB29" s="103">
        <f t="shared" si="14"/>
        <v>8000</v>
      </c>
      <c r="AC29" s="4">
        <f t="shared" si="14"/>
        <v>0.75757575757575757</v>
      </c>
      <c r="AD29" s="99">
        <f t="shared" si="14"/>
        <v>1100</v>
      </c>
      <c r="AE29" s="74" t="str">
        <f>S29</f>
        <v>계</v>
      </c>
      <c r="AF29" s="74" t="str">
        <f>Q29&amp;"/"&amp;R29</f>
        <v>3/2</v>
      </c>
      <c r="AH29" s="20" t="str">
        <f t="shared" si="1"/>
        <v>동보</v>
      </c>
      <c r="AI29" s="100">
        <f t="shared" si="0"/>
        <v>30</v>
      </c>
      <c r="AJ29" s="74" t="str">
        <f>IF(AI29="","",$AJ$2)</f>
        <v>A-</v>
      </c>
      <c r="AK29" s="74" t="s">
        <v>13</v>
      </c>
      <c r="AL29" s="74" t="s">
        <v>1937</v>
      </c>
      <c r="AM29" s="74" t="s">
        <v>1938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</sheetData>
  <mergeCells count="1">
    <mergeCell ref="AJ1:AN1"/>
  </mergeCells>
  <phoneticPr fontId="2" type="noConversion"/>
  <conditionalFormatting sqref="AV4:AV6">
    <cfRule type="expression" dxfId="27263" priority="373">
      <formula>AV4="X"</formula>
    </cfRule>
    <cfRule type="expression" dxfId="27262" priority="374">
      <formula>AV4="후보"</formula>
    </cfRule>
  </conditionalFormatting>
  <conditionalFormatting sqref="AC1:AC2 AC4:AC6 N4:N5">
    <cfRule type="cellIs" dxfId="27261" priority="370" operator="greaterThan">
      <formula>0.9</formula>
    </cfRule>
    <cfRule type="cellIs" dxfId="27260" priority="371" operator="greaterThan">
      <formula>0.85</formula>
    </cfRule>
  </conditionalFormatting>
  <conditionalFormatting sqref="N1:N2">
    <cfRule type="cellIs" dxfId="27259" priority="368" operator="greaterThan">
      <formula>0.9</formula>
    </cfRule>
    <cfRule type="cellIs" dxfId="27258" priority="369" operator="greaterThan">
      <formula>0.85</formula>
    </cfRule>
  </conditionalFormatting>
  <conditionalFormatting sqref="N6">
    <cfRule type="cellIs" dxfId="27257" priority="366" operator="greaterThan">
      <formula>0.9</formula>
    </cfRule>
    <cfRule type="cellIs" dxfId="27256" priority="367" operator="greaterThan">
      <formula>0.85</formula>
    </cfRule>
  </conditionalFormatting>
  <conditionalFormatting sqref="E6">
    <cfRule type="expression" dxfId="27255" priority="362">
      <formula>AND(IF(OR($Q6=1,$Q6=2),1,0),IF($X6&lt;=20,1,0))</formula>
    </cfRule>
    <cfRule type="expression" dxfId="27254" priority="363">
      <formula>AND(IF($Q6=2,1,0),IF($X6&lt;30,1,0))</formula>
    </cfRule>
    <cfRule type="expression" dxfId="27253" priority="364">
      <formula>AND(IF($Q6=3,1,0),IF($X6&lt;30,1,0))</formula>
    </cfRule>
    <cfRule type="expression" dxfId="27252" priority="365">
      <formula>AND(IF($Q6=3,1,IF($Q6=4,1,0)),IF($F6&lt;=85,1,0))</formula>
    </cfRule>
  </conditionalFormatting>
  <conditionalFormatting sqref="X6">
    <cfRule type="expression" dxfId="27251" priority="358">
      <formula>AND(IF(OR($Q6=1,$Q6=2),1,0),IF($X6&lt;=20,1,0))</formula>
    </cfRule>
    <cfRule type="expression" dxfId="27250" priority="359">
      <formula>AND(IF($Q6=2,1,0),IF($X6&lt;30,1,0))</formula>
    </cfRule>
    <cfRule type="expression" dxfId="27249" priority="360">
      <formula>AND(IF($Q6=3,1,0),IF($X6&lt;30,1,0))</formula>
    </cfRule>
    <cfRule type="expression" dxfId="27248" priority="361">
      <formula>AND(IF($Q6=3,1,IF($Q6=4,1,0)),IF($F6&lt;=85,1,0))</formula>
    </cfRule>
  </conditionalFormatting>
  <conditionalFormatting sqref="AI6">
    <cfRule type="expression" dxfId="27247" priority="354">
      <formula>AND(IF(OR($Q6=1,$Q6=2),1,0),IF($X6&lt;=20,1,0))</formula>
    </cfRule>
    <cfRule type="expression" dxfId="27246" priority="355">
      <formula>AND(IF($Q6=2,1,0),IF($X6&lt;30,1,0))</formula>
    </cfRule>
    <cfRule type="expression" dxfId="27245" priority="356">
      <formula>AND(IF($Q6=3,1,0),IF($X6&lt;30,1,0))</formula>
    </cfRule>
    <cfRule type="expression" dxfId="27244" priority="357">
      <formula>AND(IF($Q6=3,1,IF($Q6=4,1,0)),IF($F6&lt;=85,1,0))</formula>
    </cfRule>
  </conditionalFormatting>
  <conditionalFormatting sqref="AV7">
    <cfRule type="expression" dxfId="27243" priority="352">
      <formula>AV7="X"</formula>
    </cfRule>
    <cfRule type="expression" dxfId="27242" priority="353">
      <formula>AV7="후보"</formula>
    </cfRule>
  </conditionalFormatting>
  <conditionalFormatting sqref="AC7">
    <cfRule type="cellIs" dxfId="27241" priority="349" operator="greaterThan">
      <formula>0.9</formula>
    </cfRule>
    <cfRule type="cellIs" dxfId="27240" priority="350" operator="greaterThan">
      <formula>0.85</formula>
    </cfRule>
  </conditionalFormatting>
  <conditionalFormatting sqref="N7">
    <cfRule type="cellIs" dxfId="27239" priority="347" operator="greaterThan">
      <formula>0.9</formula>
    </cfRule>
    <cfRule type="cellIs" dxfId="27238" priority="348" operator="greaterThan">
      <formula>0.85</formula>
    </cfRule>
  </conditionalFormatting>
  <conditionalFormatting sqref="E7">
    <cfRule type="expression" dxfId="27237" priority="343">
      <formula>AND(IF(OR($Q7=1,$Q7=2),1,0),IF($X7&lt;=20,1,0))</formula>
    </cfRule>
    <cfRule type="expression" dxfId="27236" priority="344">
      <formula>AND(IF($Q7=2,1,0),IF($X7&lt;30,1,0))</formula>
    </cfRule>
    <cfRule type="expression" dxfId="27235" priority="345">
      <formula>AND(IF($Q7=3,1,0),IF($X7&lt;30,1,0))</formula>
    </cfRule>
    <cfRule type="expression" dxfId="27234" priority="346">
      <formula>AND(IF($Q7=3,1,IF($Q7=4,1,0)),IF($F7&lt;=85,1,0))</formula>
    </cfRule>
  </conditionalFormatting>
  <conditionalFormatting sqref="X7">
    <cfRule type="expression" dxfId="27233" priority="339">
      <formula>AND(IF(OR($Q7=1,$Q7=2),1,0),IF($X7&lt;=20,1,0))</formula>
    </cfRule>
    <cfRule type="expression" dxfId="27232" priority="340">
      <formula>AND(IF($Q7=2,1,0),IF($X7&lt;30,1,0))</formula>
    </cfRule>
    <cfRule type="expression" dxfId="27231" priority="341">
      <formula>AND(IF($Q7=3,1,0),IF($X7&lt;30,1,0))</formula>
    </cfRule>
    <cfRule type="expression" dxfId="27230" priority="342">
      <formula>AND(IF($Q7=3,1,IF($Q7=4,1,0)),IF($F7&lt;=85,1,0))</formula>
    </cfRule>
  </conditionalFormatting>
  <conditionalFormatting sqref="AI7">
    <cfRule type="expression" dxfId="27229" priority="335">
      <formula>AND(IF(OR($Q7=1,$Q7=2),1,0),IF($X7&lt;=20,1,0))</formula>
    </cfRule>
    <cfRule type="expression" dxfId="27228" priority="336">
      <formula>AND(IF($Q7=2,1,0),IF($X7&lt;30,1,0))</formula>
    </cfRule>
    <cfRule type="expression" dxfId="27227" priority="337">
      <formula>AND(IF($Q7=3,1,0),IF($X7&lt;30,1,0))</formula>
    </cfRule>
    <cfRule type="expression" dxfId="27226" priority="338">
      <formula>AND(IF($Q7=3,1,IF($Q7=4,1,0)),IF($F7&lt;=85,1,0))</formula>
    </cfRule>
  </conditionalFormatting>
  <conditionalFormatting sqref="AV8">
    <cfRule type="expression" dxfId="27225" priority="333">
      <formula>AV8="X"</formula>
    </cfRule>
    <cfRule type="expression" dxfId="27224" priority="334">
      <formula>AV8="후보"</formula>
    </cfRule>
  </conditionalFormatting>
  <conditionalFormatting sqref="AC8 N8">
    <cfRule type="cellIs" dxfId="27223" priority="330" operator="greaterThan">
      <formula>0.9</formula>
    </cfRule>
    <cfRule type="cellIs" dxfId="27222" priority="331" operator="greaterThan">
      <formula>0.85</formula>
    </cfRule>
  </conditionalFormatting>
  <conditionalFormatting sqref="AV9">
    <cfRule type="expression" dxfId="27221" priority="328">
      <formula>AV9="X"</formula>
    </cfRule>
    <cfRule type="expression" dxfId="27220" priority="329">
      <formula>AV9="후보"</formula>
    </cfRule>
  </conditionalFormatting>
  <conditionalFormatting sqref="AC9">
    <cfRule type="cellIs" dxfId="27219" priority="325" operator="greaterThan">
      <formula>0.9</formula>
    </cfRule>
    <cfRule type="cellIs" dxfId="27218" priority="326" operator="greaterThan">
      <formula>0.85</formula>
    </cfRule>
  </conditionalFormatting>
  <conditionalFormatting sqref="N9">
    <cfRule type="cellIs" dxfId="27217" priority="323" operator="greaterThan">
      <formula>0.9</formula>
    </cfRule>
    <cfRule type="cellIs" dxfId="27216" priority="324" operator="greaterThan">
      <formula>0.85</formula>
    </cfRule>
  </conditionalFormatting>
  <conditionalFormatting sqref="E9">
    <cfRule type="expression" dxfId="27215" priority="319">
      <formula>AND(IF(OR($Q9=1,$Q9=2),1,0),IF($X9&lt;=20,1,0))</formula>
    </cfRule>
    <cfRule type="expression" dxfId="27214" priority="320">
      <formula>AND(IF($Q9=2,1,0),IF($X9&lt;30,1,0))</formula>
    </cfRule>
    <cfRule type="expression" dxfId="27213" priority="321">
      <formula>AND(IF($Q9=3,1,0),IF($X9&lt;30,1,0))</formula>
    </cfRule>
    <cfRule type="expression" dxfId="27212" priority="322">
      <formula>AND(IF($Q9=3,1,IF($Q9=4,1,0)),IF($F9&lt;=85,1,0))</formula>
    </cfRule>
  </conditionalFormatting>
  <conditionalFormatting sqref="X9">
    <cfRule type="expression" dxfId="27211" priority="315">
      <formula>AND(IF(OR($Q9=1,$Q9=2),1,0),IF($X9&lt;=20,1,0))</formula>
    </cfRule>
    <cfRule type="expression" dxfId="27210" priority="316">
      <formula>AND(IF($Q9=2,1,0),IF($X9&lt;30,1,0))</formula>
    </cfRule>
    <cfRule type="expression" dxfId="27209" priority="317">
      <formula>AND(IF($Q9=3,1,0),IF($X9&lt;30,1,0))</formula>
    </cfRule>
    <cfRule type="expression" dxfId="27208" priority="318">
      <formula>AND(IF($Q9=3,1,IF($Q9=4,1,0)),IF($F9&lt;=85,1,0))</formula>
    </cfRule>
  </conditionalFormatting>
  <conditionalFormatting sqref="AI9">
    <cfRule type="expression" dxfId="27207" priority="311">
      <formula>AND(IF(OR($Q9=1,$Q9=2),1,0),IF($X9&lt;=20,1,0))</formula>
    </cfRule>
    <cfRule type="expression" dxfId="27206" priority="312">
      <formula>AND(IF($Q9=2,1,0),IF($X9&lt;30,1,0))</formula>
    </cfRule>
    <cfRule type="expression" dxfId="27205" priority="313">
      <formula>AND(IF($Q9=3,1,0),IF($X9&lt;30,1,0))</formula>
    </cfRule>
    <cfRule type="expression" dxfId="27204" priority="314">
      <formula>AND(IF($Q9=3,1,IF($Q9=4,1,0)),IF($F9&lt;=85,1,0))</formula>
    </cfRule>
  </conditionalFormatting>
  <conditionalFormatting sqref="AV10">
    <cfRule type="expression" dxfId="27203" priority="309">
      <formula>AV10="X"</formula>
    </cfRule>
    <cfRule type="expression" dxfId="27202" priority="310">
      <formula>AV10="후보"</formula>
    </cfRule>
  </conditionalFormatting>
  <conditionalFormatting sqref="AC10 N10">
    <cfRule type="cellIs" dxfId="27201" priority="306" operator="greaterThan">
      <formula>0.9</formula>
    </cfRule>
    <cfRule type="cellIs" dxfId="27200" priority="307" operator="greaterThan">
      <formula>0.85</formula>
    </cfRule>
  </conditionalFormatting>
  <conditionalFormatting sqref="AV11">
    <cfRule type="expression" dxfId="27199" priority="304">
      <formula>AV11="X"</formula>
    </cfRule>
    <cfRule type="expression" dxfId="27198" priority="305">
      <formula>AV11="후보"</formula>
    </cfRule>
  </conditionalFormatting>
  <conditionalFormatting sqref="AC11">
    <cfRule type="cellIs" dxfId="27197" priority="301" operator="greaterThan">
      <formula>0.9</formula>
    </cfRule>
    <cfRule type="cellIs" dxfId="27196" priority="302" operator="greaterThan">
      <formula>0.85</formula>
    </cfRule>
  </conditionalFormatting>
  <conditionalFormatting sqref="N11">
    <cfRule type="cellIs" dxfId="27195" priority="299" operator="greaterThan">
      <formula>0.9</formula>
    </cfRule>
    <cfRule type="cellIs" dxfId="27194" priority="300" operator="greaterThan">
      <formula>0.85</formula>
    </cfRule>
  </conditionalFormatting>
  <conditionalFormatting sqref="E11">
    <cfRule type="expression" dxfId="27193" priority="295">
      <formula>AND(IF(OR($Q11=1,$Q11=2),1,0),IF($X11&lt;=20,1,0))</formula>
    </cfRule>
    <cfRule type="expression" dxfId="27192" priority="296">
      <formula>AND(IF($Q11=2,1,0),IF($X11&lt;30,1,0))</formula>
    </cfRule>
    <cfRule type="expression" dxfId="27191" priority="297">
      <formula>AND(IF($Q11=3,1,0),IF($X11&lt;30,1,0))</formula>
    </cfRule>
    <cfRule type="expression" dxfId="27190" priority="298">
      <formula>AND(IF($Q11=3,1,IF($Q11=4,1,0)),IF($F11&lt;=85,1,0))</formula>
    </cfRule>
  </conditionalFormatting>
  <conditionalFormatting sqref="X11">
    <cfRule type="expression" dxfId="27189" priority="291">
      <formula>AND(IF(OR($Q11=1,$Q11=2),1,0),IF($X11&lt;=20,1,0))</formula>
    </cfRule>
    <cfRule type="expression" dxfId="27188" priority="292">
      <formula>AND(IF($Q11=2,1,0),IF($X11&lt;30,1,0))</formula>
    </cfRule>
    <cfRule type="expression" dxfId="27187" priority="293">
      <formula>AND(IF($Q11=3,1,0),IF($X11&lt;30,1,0))</formula>
    </cfRule>
    <cfRule type="expression" dxfId="27186" priority="294">
      <formula>AND(IF($Q11=3,1,IF($Q11=4,1,0)),IF($F11&lt;=85,1,0))</formula>
    </cfRule>
  </conditionalFormatting>
  <conditionalFormatting sqref="AI11">
    <cfRule type="expression" dxfId="27185" priority="287">
      <formula>AND(IF(OR($Q11=1,$Q11=2),1,0),IF($X11&lt;=20,1,0))</formula>
    </cfRule>
    <cfRule type="expression" dxfId="27184" priority="288">
      <formula>AND(IF($Q11=2,1,0),IF($X11&lt;30,1,0))</formula>
    </cfRule>
    <cfRule type="expression" dxfId="27183" priority="289">
      <formula>AND(IF($Q11=3,1,0),IF($X11&lt;30,1,0))</formula>
    </cfRule>
    <cfRule type="expression" dxfId="27182" priority="290">
      <formula>AND(IF($Q11=3,1,IF($Q11=4,1,0)),IF($F11&lt;=85,1,0))</formula>
    </cfRule>
  </conditionalFormatting>
  <conditionalFormatting sqref="AV12">
    <cfRule type="expression" dxfId="27181" priority="285">
      <formula>AV12="X"</formula>
    </cfRule>
    <cfRule type="expression" dxfId="27180" priority="286">
      <formula>AV12="후보"</formula>
    </cfRule>
  </conditionalFormatting>
  <conditionalFormatting sqref="AC12">
    <cfRule type="cellIs" dxfId="27179" priority="282" operator="greaterThan">
      <formula>0.9</formula>
    </cfRule>
    <cfRule type="cellIs" dxfId="27178" priority="283" operator="greaterThan">
      <formula>0.85</formula>
    </cfRule>
  </conditionalFormatting>
  <conditionalFormatting sqref="N12">
    <cfRule type="cellIs" dxfId="27177" priority="280" operator="greaterThan">
      <formula>0.9</formula>
    </cfRule>
    <cfRule type="cellIs" dxfId="27176" priority="281" operator="greaterThan">
      <formula>0.85</formula>
    </cfRule>
  </conditionalFormatting>
  <conditionalFormatting sqref="E12">
    <cfRule type="expression" dxfId="27175" priority="276">
      <formula>AND(IF(OR($Q12=1,$Q12=2),1,0),IF($X12&lt;=20,1,0))</formula>
    </cfRule>
    <cfRule type="expression" dxfId="27174" priority="277">
      <formula>AND(IF($Q12=2,1,0),IF($X12&lt;30,1,0))</formula>
    </cfRule>
    <cfRule type="expression" dxfId="27173" priority="278">
      <formula>AND(IF($Q12=3,1,0),IF($X12&lt;30,1,0))</formula>
    </cfRule>
    <cfRule type="expression" dxfId="27172" priority="279">
      <formula>AND(IF($Q12=3,1,IF($Q12=4,1,0)),IF($F12&lt;=85,1,0))</formula>
    </cfRule>
  </conditionalFormatting>
  <conditionalFormatting sqref="X12">
    <cfRule type="expression" dxfId="27171" priority="272">
      <formula>AND(IF(OR($Q12=1,$Q12=2),1,0),IF($X12&lt;=20,1,0))</formula>
    </cfRule>
    <cfRule type="expression" dxfId="27170" priority="273">
      <formula>AND(IF($Q12=2,1,0),IF($X12&lt;30,1,0))</formula>
    </cfRule>
    <cfRule type="expression" dxfId="27169" priority="274">
      <formula>AND(IF($Q12=3,1,0),IF($X12&lt;30,1,0))</formula>
    </cfRule>
    <cfRule type="expression" dxfId="27168" priority="275">
      <formula>AND(IF($Q12=3,1,IF($Q12=4,1,0)),IF($F12&lt;=85,1,0))</formula>
    </cfRule>
  </conditionalFormatting>
  <conditionalFormatting sqref="AI12">
    <cfRule type="expression" dxfId="27167" priority="268">
      <formula>AND(IF(OR($Q12=1,$Q12=2),1,0),IF($X12&lt;=20,1,0))</formula>
    </cfRule>
    <cfRule type="expression" dxfId="27166" priority="269">
      <formula>AND(IF($Q12=2,1,0),IF($X12&lt;30,1,0))</formula>
    </cfRule>
    <cfRule type="expression" dxfId="27165" priority="270">
      <formula>AND(IF($Q12=3,1,0),IF($X12&lt;30,1,0))</formula>
    </cfRule>
    <cfRule type="expression" dxfId="27164" priority="271">
      <formula>AND(IF($Q12=3,1,IF($Q12=4,1,0)),IF($F12&lt;=85,1,0))</formula>
    </cfRule>
  </conditionalFormatting>
  <conditionalFormatting sqref="AV13">
    <cfRule type="expression" dxfId="27163" priority="266">
      <formula>AV13="X"</formula>
    </cfRule>
    <cfRule type="expression" dxfId="27162" priority="267">
      <formula>AV13="후보"</formula>
    </cfRule>
  </conditionalFormatting>
  <conditionalFormatting sqref="AC13">
    <cfRule type="cellIs" dxfId="27161" priority="263" operator="greaterThan">
      <formula>0.9</formula>
    </cfRule>
    <cfRule type="cellIs" dxfId="27160" priority="264" operator="greaterThan">
      <formula>0.85</formula>
    </cfRule>
  </conditionalFormatting>
  <conditionalFormatting sqref="N13">
    <cfRule type="cellIs" dxfId="27159" priority="261" operator="greaterThan">
      <formula>0.9</formula>
    </cfRule>
    <cfRule type="cellIs" dxfId="27158" priority="262" operator="greaterThan">
      <formula>0.85</formula>
    </cfRule>
  </conditionalFormatting>
  <conditionalFormatting sqref="E13">
    <cfRule type="expression" dxfId="27157" priority="257">
      <formula>AND(IF(OR($Q13=1,$Q13=2),1,0),IF($X13&lt;=20,1,0))</formula>
    </cfRule>
    <cfRule type="expression" dxfId="27156" priority="258">
      <formula>AND(IF($Q13=2,1,0),IF($X13&lt;30,1,0))</formula>
    </cfRule>
    <cfRule type="expression" dxfId="27155" priority="259">
      <formula>AND(IF($Q13=3,1,0),IF($X13&lt;30,1,0))</formula>
    </cfRule>
    <cfRule type="expression" dxfId="27154" priority="260">
      <formula>AND(IF($Q13=3,1,IF($Q13=4,1,0)),IF($F13&lt;=85,1,0))</formula>
    </cfRule>
  </conditionalFormatting>
  <conditionalFormatting sqref="X13">
    <cfRule type="expression" dxfId="27153" priority="253">
      <formula>AND(IF(OR($Q13=1,$Q13=2),1,0),IF($X13&lt;=20,1,0))</formula>
    </cfRule>
    <cfRule type="expression" dxfId="27152" priority="254">
      <formula>AND(IF($Q13=2,1,0),IF($X13&lt;30,1,0))</formula>
    </cfRule>
    <cfRule type="expression" dxfId="27151" priority="255">
      <formula>AND(IF($Q13=3,1,0),IF($X13&lt;30,1,0))</formula>
    </cfRule>
    <cfRule type="expression" dxfId="27150" priority="256">
      <formula>AND(IF($Q13=3,1,IF($Q13=4,1,0)),IF($F13&lt;=85,1,0))</formula>
    </cfRule>
  </conditionalFormatting>
  <conditionalFormatting sqref="AI13">
    <cfRule type="expression" dxfId="27149" priority="249">
      <formula>AND(IF(OR($Q13=1,$Q13=2),1,0),IF($X13&lt;=20,1,0))</formula>
    </cfRule>
    <cfRule type="expression" dxfId="27148" priority="250">
      <formula>AND(IF($Q13=2,1,0),IF($X13&lt;30,1,0))</formula>
    </cfRule>
    <cfRule type="expression" dxfId="27147" priority="251">
      <formula>AND(IF($Q13=3,1,0),IF($X13&lt;30,1,0))</formula>
    </cfRule>
    <cfRule type="expression" dxfId="27146" priority="252">
      <formula>AND(IF($Q13=3,1,IF($Q13=4,1,0)),IF($F13&lt;=85,1,0))</formula>
    </cfRule>
  </conditionalFormatting>
  <conditionalFormatting sqref="AV14">
    <cfRule type="expression" dxfId="27145" priority="247">
      <formula>AV14="X"</formula>
    </cfRule>
    <cfRule type="expression" dxfId="27144" priority="248">
      <formula>AV14="후보"</formula>
    </cfRule>
  </conditionalFormatting>
  <conditionalFormatting sqref="AC14 N14">
    <cfRule type="cellIs" dxfId="27143" priority="244" operator="greaterThan">
      <formula>0.9</formula>
    </cfRule>
    <cfRule type="cellIs" dxfId="27142" priority="245" operator="greaterThan">
      <formula>0.85</formula>
    </cfRule>
  </conditionalFormatting>
  <conditionalFormatting sqref="AV15">
    <cfRule type="expression" dxfId="27141" priority="242">
      <formula>AV15="X"</formula>
    </cfRule>
    <cfRule type="expression" dxfId="27140" priority="243">
      <formula>AV15="후보"</formula>
    </cfRule>
  </conditionalFormatting>
  <conditionalFormatting sqref="AC15">
    <cfRule type="cellIs" dxfId="27139" priority="239" operator="greaterThan">
      <formula>0.9</formula>
    </cfRule>
    <cfRule type="cellIs" dxfId="27138" priority="240" operator="greaterThan">
      <formula>0.85</formula>
    </cfRule>
  </conditionalFormatting>
  <conditionalFormatting sqref="N15">
    <cfRule type="cellIs" dxfId="27137" priority="237" operator="greaterThan">
      <formula>0.9</formula>
    </cfRule>
    <cfRule type="cellIs" dxfId="27136" priority="238" operator="greaterThan">
      <formula>0.85</formula>
    </cfRule>
  </conditionalFormatting>
  <conditionalFormatting sqref="E15">
    <cfRule type="expression" dxfId="27135" priority="233">
      <formula>AND(IF(OR($Q15=1,$Q15=2),1,0),IF($X15&lt;=20,1,0))</formula>
    </cfRule>
    <cfRule type="expression" dxfId="27134" priority="234">
      <formula>AND(IF($Q15=2,1,0),IF($X15&lt;30,1,0))</formula>
    </cfRule>
    <cfRule type="expression" dxfId="27133" priority="235">
      <formula>AND(IF($Q15=3,1,0),IF($X15&lt;30,1,0))</formula>
    </cfRule>
    <cfRule type="expression" dxfId="27132" priority="236">
      <formula>AND(IF($Q15=3,1,IF($Q15=4,1,0)),IF($F15&lt;=85,1,0))</formula>
    </cfRule>
  </conditionalFormatting>
  <conditionalFormatting sqref="X15">
    <cfRule type="expression" dxfId="27131" priority="229">
      <formula>AND(IF(OR($Q15=1,$Q15=2),1,0),IF($X15&lt;=20,1,0))</formula>
    </cfRule>
    <cfRule type="expression" dxfId="27130" priority="230">
      <formula>AND(IF($Q15=2,1,0),IF($X15&lt;30,1,0))</formula>
    </cfRule>
    <cfRule type="expression" dxfId="27129" priority="231">
      <formula>AND(IF($Q15=3,1,0),IF($X15&lt;30,1,0))</formula>
    </cfRule>
    <cfRule type="expression" dxfId="27128" priority="232">
      <formula>AND(IF($Q15=3,1,IF($Q15=4,1,0)),IF($F15&lt;=85,1,0))</formula>
    </cfRule>
  </conditionalFormatting>
  <conditionalFormatting sqref="AI15">
    <cfRule type="expression" dxfId="27127" priority="225">
      <formula>AND(IF(OR($Q15=1,$Q15=2),1,0),IF($X15&lt;=20,1,0))</formula>
    </cfRule>
    <cfRule type="expression" dxfId="27126" priority="226">
      <formula>AND(IF($Q15=2,1,0),IF($X15&lt;30,1,0))</formula>
    </cfRule>
    <cfRule type="expression" dxfId="27125" priority="227">
      <formula>AND(IF($Q15=3,1,0),IF($X15&lt;30,1,0))</formula>
    </cfRule>
    <cfRule type="expression" dxfId="27124" priority="228">
      <formula>AND(IF($Q15=3,1,IF($Q15=4,1,0)),IF($F15&lt;=85,1,0))</formula>
    </cfRule>
  </conditionalFormatting>
  <conditionalFormatting sqref="AV16">
    <cfRule type="expression" dxfId="27123" priority="223">
      <formula>AV16="X"</formula>
    </cfRule>
    <cfRule type="expression" dxfId="27122" priority="224">
      <formula>AV16="후보"</formula>
    </cfRule>
  </conditionalFormatting>
  <conditionalFormatting sqref="AC16 N16">
    <cfRule type="cellIs" dxfId="27121" priority="220" operator="greaterThan">
      <formula>0.9</formula>
    </cfRule>
    <cfRule type="cellIs" dxfId="27120" priority="221" operator="greaterThan">
      <formula>0.85</formula>
    </cfRule>
  </conditionalFormatting>
  <conditionalFormatting sqref="AV17">
    <cfRule type="expression" dxfId="27119" priority="218">
      <formula>AV17="X"</formula>
    </cfRule>
    <cfRule type="expression" dxfId="27118" priority="219">
      <formula>AV17="후보"</formula>
    </cfRule>
  </conditionalFormatting>
  <conditionalFormatting sqref="AC17">
    <cfRule type="cellIs" dxfId="27117" priority="215" operator="greaterThan">
      <formula>0.9</formula>
    </cfRule>
    <cfRule type="cellIs" dxfId="27116" priority="216" operator="greaterThan">
      <formula>0.85</formula>
    </cfRule>
  </conditionalFormatting>
  <conditionalFormatting sqref="N17">
    <cfRule type="cellIs" dxfId="27115" priority="213" operator="greaterThan">
      <formula>0.9</formula>
    </cfRule>
    <cfRule type="cellIs" dxfId="27114" priority="214" operator="greaterThan">
      <formula>0.85</formula>
    </cfRule>
  </conditionalFormatting>
  <conditionalFormatting sqref="E17">
    <cfRule type="expression" dxfId="27113" priority="209">
      <formula>AND(IF(OR($Q17=1,$Q17=2),1,0),IF($X17&lt;=20,1,0))</formula>
    </cfRule>
    <cfRule type="expression" dxfId="27112" priority="210">
      <formula>AND(IF($Q17=2,1,0),IF($X17&lt;30,1,0))</formula>
    </cfRule>
    <cfRule type="expression" dxfId="27111" priority="211">
      <formula>AND(IF($Q17=3,1,0),IF($X17&lt;30,1,0))</formula>
    </cfRule>
    <cfRule type="expression" dxfId="27110" priority="212">
      <formula>AND(IF($Q17=3,1,IF($Q17=4,1,0)),IF($F17&lt;=85,1,0))</formula>
    </cfRule>
  </conditionalFormatting>
  <conditionalFormatting sqref="X17">
    <cfRule type="expression" dxfId="27109" priority="205">
      <formula>AND(IF(OR($Q17=1,$Q17=2),1,0),IF($X17&lt;=20,1,0))</formula>
    </cfRule>
    <cfRule type="expression" dxfId="27108" priority="206">
      <formula>AND(IF($Q17=2,1,0),IF($X17&lt;30,1,0))</formula>
    </cfRule>
    <cfRule type="expression" dxfId="27107" priority="207">
      <formula>AND(IF($Q17=3,1,0),IF($X17&lt;30,1,0))</formula>
    </cfRule>
    <cfRule type="expression" dxfId="27106" priority="208">
      <formula>AND(IF($Q17=3,1,IF($Q17=4,1,0)),IF($F17&lt;=85,1,0))</formula>
    </cfRule>
  </conditionalFormatting>
  <conditionalFormatting sqref="AI17">
    <cfRule type="expression" dxfId="27105" priority="201">
      <formula>AND(IF(OR($Q17=1,$Q17=2),1,0),IF($X17&lt;=20,1,0))</formula>
    </cfRule>
    <cfRule type="expression" dxfId="27104" priority="202">
      <formula>AND(IF($Q17=2,1,0),IF($X17&lt;30,1,0))</formula>
    </cfRule>
    <cfRule type="expression" dxfId="27103" priority="203">
      <formula>AND(IF($Q17=3,1,0),IF($X17&lt;30,1,0))</formula>
    </cfRule>
    <cfRule type="expression" dxfId="27102" priority="204">
      <formula>AND(IF($Q17=3,1,IF($Q17=4,1,0)),IF($F17&lt;=85,1,0))</formula>
    </cfRule>
  </conditionalFormatting>
  <conditionalFormatting sqref="AV18">
    <cfRule type="expression" dxfId="27101" priority="199">
      <formula>AV18="X"</formula>
    </cfRule>
    <cfRule type="expression" dxfId="27100" priority="200">
      <formula>AV18="후보"</formula>
    </cfRule>
  </conditionalFormatting>
  <conditionalFormatting sqref="AC18">
    <cfRule type="cellIs" dxfId="27099" priority="196" operator="greaterThan">
      <formula>0.9</formula>
    </cfRule>
    <cfRule type="cellIs" dxfId="27098" priority="197" operator="greaterThan">
      <formula>0.85</formula>
    </cfRule>
  </conditionalFormatting>
  <conditionalFormatting sqref="N18">
    <cfRule type="cellIs" dxfId="27097" priority="194" operator="greaterThan">
      <formula>0.9</formula>
    </cfRule>
    <cfRule type="cellIs" dxfId="27096" priority="195" operator="greaterThan">
      <formula>0.85</formula>
    </cfRule>
  </conditionalFormatting>
  <conditionalFormatting sqref="E18">
    <cfRule type="expression" dxfId="27095" priority="190">
      <formula>AND(IF(OR($Q18=1,$Q18=2),1,0),IF($X18&lt;=20,1,0))</formula>
    </cfRule>
    <cfRule type="expression" dxfId="27094" priority="191">
      <formula>AND(IF($Q18=2,1,0),IF($X18&lt;30,1,0))</formula>
    </cfRule>
    <cfRule type="expression" dxfId="27093" priority="192">
      <formula>AND(IF($Q18=3,1,0),IF($X18&lt;30,1,0))</formula>
    </cfRule>
    <cfRule type="expression" dxfId="27092" priority="193">
      <formula>AND(IF($Q18=3,1,IF($Q18=4,1,0)),IF($F18&lt;=85,1,0))</formula>
    </cfRule>
  </conditionalFormatting>
  <conditionalFormatting sqref="X18">
    <cfRule type="expression" dxfId="27091" priority="186">
      <formula>AND(IF(OR($Q18=1,$Q18=2),1,0),IF($X18&lt;=20,1,0))</formula>
    </cfRule>
    <cfRule type="expression" dxfId="27090" priority="187">
      <formula>AND(IF($Q18=2,1,0),IF($X18&lt;30,1,0))</formula>
    </cfRule>
    <cfRule type="expression" dxfId="27089" priority="188">
      <formula>AND(IF($Q18=3,1,0),IF($X18&lt;30,1,0))</formula>
    </cfRule>
    <cfRule type="expression" dxfId="27088" priority="189">
      <formula>AND(IF($Q18=3,1,IF($Q18=4,1,0)),IF($F18&lt;=85,1,0))</formula>
    </cfRule>
  </conditionalFormatting>
  <conditionalFormatting sqref="AI18">
    <cfRule type="expression" dxfId="27087" priority="182">
      <formula>AND(IF(OR($Q18=1,$Q18=2),1,0),IF($X18&lt;=20,1,0))</formula>
    </cfRule>
    <cfRule type="expression" dxfId="27086" priority="183">
      <formula>AND(IF($Q18=2,1,0),IF($X18&lt;30,1,0))</formula>
    </cfRule>
    <cfRule type="expression" dxfId="27085" priority="184">
      <formula>AND(IF($Q18=3,1,0),IF($X18&lt;30,1,0))</formula>
    </cfRule>
    <cfRule type="expression" dxfId="27084" priority="185">
      <formula>AND(IF($Q18=3,1,IF($Q18=4,1,0)),IF($F18&lt;=85,1,0))</formula>
    </cfRule>
  </conditionalFormatting>
  <conditionalFormatting sqref="AV19">
    <cfRule type="expression" dxfId="27083" priority="180">
      <formula>AV19="X"</formula>
    </cfRule>
    <cfRule type="expression" dxfId="27082" priority="181">
      <formula>AV19="후보"</formula>
    </cfRule>
  </conditionalFormatting>
  <conditionalFormatting sqref="AC19">
    <cfRule type="cellIs" dxfId="27081" priority="177" operator="greaterThan">
      <formula>0.9</formula>
    </cfRule>
    <cfRule type="cellIs" dxfId="27080" priority="178" operator="greaterThan">
      <formula>0.85</formula>
    </cfRule>
  </conditionalFormatting>
  <conditionalFormatting sqref="N19">
    <cfRule type="cellIs" dxfId="27079" priority="175" operator="greaterThan">
      <formula>0.9</formula>
    </cfRule>
    <cfRule type="cellIs" dxfId="27078" priority="176" operator="greaterThan">
      <formula>0.85</formula>
    </cfRule>
  </conditionalFormatting>
  <conditionalFormatting sqref="E19">
    <cfRule type="expression" dxfId="27077" priority="171">
      <formula>AND(IF(OR($Q19=1,$Q19=2),1,0),IF($X19&lt;=20,1,0))</formula>
    </cfRule>
    <cfRule type="expression" dxfId="27076" priority="172">
      <formula>AND(IF($Q19=2,1,0),IF($X19&lt;30,1,0))</formula>
    </cfRule>
    <cfRule type="expression" dxfId="27075" priority="173">
      <formula>AND(IF($Q19=3,1,0),IF($X19&lt;30,1,0))</formula>
    </cfRule>
    <cfRule type="expression" dxfId="27074" priority="174">
      <formula>AND(IF($Q19=3,1,IF($Q19=4,1,0)),IF($F19&lt;=85,1,0))</formula>
    </cfRule>
  </conditionalFormatting>
  <conditionalFormatting sqref="X19">
    <cfRule type="expression" dxfId="27073" priority="167">
      <formula>AND(IF(OR($Q19=1,$Q19=2),1,0),IF($X19&lt;=20,1,0))</formula>
    </cfRule>
    <cfRule type="expression" dxfId="27072" priority="168">
      <formula>AND(IF($Q19=2,1,0),IF($X19&lt;30,1,0))</formula>
    </cfRule>
    <cfRule type="expression" dxfId="27071" priority="169">
      <formula>AND(IF($Q19=3,1,0),IF($X19&lt;30,1,0))</formula>
    </cfRule>
    <cfRule type="expression" dxfId="27070" priority="170">
      <formula>AND(IF($Q19=3,1,IF($Q19=4,1,0)),IF($F19&lt;=85,1,0))</formula>
    </cfRule>
  </conditionalFormatting>
  <conditionalFormatting sqref="AI19">
    <cfRule type="expression" dxfId="27069" priority="163">
      <formula>AND(IF(OR($Q19=1,$Q19=2),1,0),IF($X19&lt;=20,1,0))</formula>
    </cfRule>
    <cfRule type="expression" dxfId="27068" priority="164">
      <formula>AND(IF($Q19=2,1,0),IF($X19&lt;30,1,0))</formula>
    </cfRule>
    <cfRule type="expression" dxfId="27067" priority="165">
      <formula>AND(IF($Q19=3,1,0),IF($X19&lt;30,1,0))</formula>
    </cfRule>
    <cfRule type="expression" dxfId="27066" priority="166">
      <formula>AND(IF($Q19=3,1,IF($Q19=4,1,0)),IF($F19&lt;=85,1,0))</formula>
    </cfRule>
  </conditionalFormatting>
  <conditionalFormatting sqref="AV20">
    <cfRule type="expression" dxfId="27065" priority="161">
      <formula>AV20="X"</formula>
    </cfRule>
    <cfRule type="expression" dxfId="27064" priority="162">
      <formula>AV20="후보"</formula>
    </cfRule>
  </conditionalFormatting>
  <conditionalFormatting sqref="AC20 N20">
    <cfRule type="cellIs" dxfId="27063" priority="158" operator="greaterThan">
      <formula>0.9</formula>
    </cfRule>
    <cfRule type="cellIs" dxfId="27062" priority="159" operator="greaterThan">
      <formula>0.85</formula>
    </cfRule>
  </conditionalFormatting>
  <conditionalFormatting sqref="AV21">
    <cfRule type="expression" dxfId="27061" priority="156">
      <formula>AV21="X"</formula>
    </cfRule>
    <cfRule type="expression" dxfId="27060" priority="157">
      <formula>AV21="후보"</formula>
    </cfRule>
  </conditionalFormatting>
  <conditionalFormatting sqref="AC21">
    <cfRule type="cellIs" dxfId="27059" priority="153" operator="greaterThan">
      <formula>0.9</formula>
    </cfRule>
    <cfRule type="cellIs" dxfId="27058" priority="154" operator="greaterThan">
      <formula>0.85</formula>
    </cfRule>
  </conditionalFormatting>
  <conditionalFormatting sqref="N21">
    <cfRule type="cellIs" dxfId="27057" priority="151" operator="greaterThan">
      <formula>0.9</formula>
    </cfRule>
    <cfRule type="cellIs" dxfId="27056" priority="152" operator="greaterThan">
      <formula>0.85</formula>
    </cfRule>
  </conditionalFormatting>
  <conditionalFormatting sqref="E21">
    <cfRule type="expression" dxfId="27055" priority="147">
      <formula>AND(IF(OR($Q21=1,$Q21=2),1,0),IF($X21&lt;=20,1,0))</formula>
    </cfRule>
    <cfRule type="expression" dxfId="27054" priority="148">
      <formula>AND(IF($Q21=2,1,0),IF($X21&lt;30,1,0))</formula>
    </cfRule>
    <cfRule type="expression" dxfId="27053" priority="149">
      <formula>AND(IF($Q21=3,1,0),IF($X21&lt;30,1,0))</formula>
    </cfRule>
    <cfRule type="expression" dxfId="27052" priority="150">
      <formula>AND(IF($Q21=3,1,IF($Q21=4,1,0)),IF($F21&lt;=85,1,0))</formula>
    </cfRule>
  </conditionalFormatting>
  <conditionalFormatting sqref="X21">
    <cfRule type="expression" dxfId="27051" priority="143">
      <formula>AND(IF(OR($Q21=1,$Q21=2),1,0),IF($X21&lt;=20,1,0))</formula>
    </cfRule>
    <cfRule type="expression" dxfId="27050" priority="144">
      <formula>AND(IF($Q21=2,1,0),IF($X21&lt;30,1,0))</formula>
    </cfRule>
    <cfRule type="expression" dxfId="27049" priority="145">
      <formula>AND(IF($Q21=3,1,0),IF($X21&lt;30,1,0))</formula>
    </cfRule>
    <cfRule type="expression" dxfId="27048" priority="146">
      <formula>AND(IF($Q21=3,1,IF($Q21=4,1,0)),IF($F21&lt;=85,1,0))</formula>
    </cfRule>
  </conditionalFormatting>
  <conditionalFormatting sqref="AI21">
    <cfRule type="expression" dxfId="27047" priority="139">
      <formula>AND(IF(OR($Q21=1,$Q21=2),1,0),IF($X21&lt;=20,1,0))</formula>
    </cfRule>
    <cfRule type="expression" dxfId="27046" priority="140">
      <formula>AND(IF($Q21=2,1,0),IF($X21&lt;30,1,0))</formula>
    </cfRule>
    <cfRule type="expression" dxfId="27045" priority="141">
      <formula>AND(IF($Q21=3,1,0),IF($X21&lt;30,1,0))</formula>
    </cfRule>
    <cfRule type="expression" dxfId="27044" priority="142">
      <formula>AND(IF($Q21=3,1,IF($Q21=4,1,0)),IF($F21&lt;=85,1,0))</formula>
    </cfRule>
  </conditionalFormatting>
  <conditionalFormatting sqref="AV22">
    <cfRule type="expression" dxfId="27043" priority="137">
      <formula>AV22="X"</formula>
    </cfRule>
    <cfRule type="expression" dxfId="27042" priority="138">
      <formula>AV22="후보"</formula>
    </cfRule>
  </conditionalFormatting>
  <conditionalFormatting sqref="AC22">
    <cfRule type="cellIs" dxfId="27041" priority="134" operator="greaterThan">
      <formula>0.9</formula>
    </cfRule>
    <cfRule type="cellIs" dxfId="27040" priority="135" operator="greaterThan">
      <formula>0.85</formula>
    </cfRule>
  </conditionalFormatting>
  <conditionalFormatting sqref="N22">
    <cfRule type="cellIs" dxfId="27039" priority="132" operator="greaterThan">
      <formula>0.9</formula>
    </cfRule>
    <cfRule type="cellIs" dxfId="27038" priority="133" operator="greaterThan">
      <formula>0.85</formula>
    </cfRule>
  </conditionalFormatting>
  <conditionalFormatting sqref="E22">
    <cfRule type="expression" dxfId="27037" priority="128">
      <formula>AND(IF(OR($Q22=1,$Q22=2),1,0),IF($X22&lt;=20,1,0))</formula>
    </cfRule>
    <cfRule type="expression" dxfId="27036" priority="129">
      <formula>AND(IF($Q22=2,1,0),IF($X22&lt;30,1,0))</formula>
    </cfRule>
    <cfRule type="expression" dxfId="27035" priority="130">
      <formula>AND(IF($Q22=3,1,0),IF($X22&lt;30,1,0))</formula>
    </cfRule>
    <cfRule type="expression" dxfId="27034" priority="131">
      <formula>AND(IF($Q22=3,1,IF($Q22=4,1,0)),IF($F22&lt;=85,1,0))</formula>
    </cfRule>
  </conditionalFormatting>
  <conditionalFormatting sqref="X22">
    <cfRule type="expression" dxfId="27033" priority="124">
      <formula>AND(IF(OR($Q22=1,$Q22=2),1,0),IF($X22&lt;=20,1,0))</formula>
    </cfRule>
    <cfRule type="expression" dxfId="27032" priority="125">
      <formula>AND(IF($Q22=2,1,0),IF($X22&lt;30,1,0))</formula>
    </cfRule>
    <cfRule type="expression" dxfId="27031" priority="126">
      <formula>AND(IF($Q22=3,1,0),IF($X22&lt;30,1,0))</formula>
    </cfRule>
    <cfRule type="expression" dxfId="27030" priority="127">
      <formula>AND(IF($Q22=3,1,IF($Q22=4,1,0)),IF($F22&lt;=85,1,0))</formula>
    </cfRule>
  </conditionalFormatting>
  <conditionalFormatting sqref="AI22">
    <cfRule type="expression" dxfId="27029" priority="120">
      <formula>AND(IF(OR($Q22=1,$Q22=2),1,0),IF($X22&lt;=20,1,0))</formula>
    </cfRule>
    <cfRule type="expression" dxfId="27028" priority="121">
      <formula>AND(IF($Q22=2,1,0),IF($X22&lt;30,1,0))</formula>
    </cfRule>
    <cfRule type="expression" dxfId="27027" priority="122">
      <formula>AND(IF($Q22=3,1,0),IF($X22&lt;30,1,0))</formula>
    </cfRule>
    <cfRule type="expression" dxfId="27026" priority="123">
      <formula>AND(IF($Q22=3,1,IF($Q22=4,1,0)),IF($F22&lt;=85,1,0))</formula>
    </cfRule>
  </conditionalFormatting>
  <conditionalFormatting sqref="AV23">
    <cfRule type="expression" dxfId="27025" priority="118">
      <formula>AV23="X"</formula>
    </cfRule>
    <cfRule type="expression" dxfId="27024" priority="119">
      <formula>AV23="후보"</formula>
    </cfRule>
  </conditionalFormatting>
  <conditionalFormatting sqref="AC23">
    <cfRule type="cellIs" dxfId="27023" priority="115" operator="greaterThan">
      <formula>0.9</formula>
    </cfRule>
    <cfRule type="cellIs" dxfId="27022" priority="116" operator="greaterThan">
      <formula>0.85</formula>
    </cfRule>
  </conditionalFormatting>
  <conditionalFormatting sqref="N23">
    <cfRule type="cellIs" dxfId="27021" priority="113" operator="greaterThan">
      <formula>0.9</formula>
    </cfRule>
    <cfRule type="cellIs" dxfId="27020" priority="114" operator="greaterThan">
      <formula>0.85</formula>
    </cfRule>
  </conditionalFormatting>
  <conditionalFormatting sqref="E23">
    <cfRule type="expression" dxfId="27019" priority="109">
      <formula>AND(IF(OR($Q23=1,$Q23=2),1,0),IF($X23&lt;=20,1,0))</formula>
    </cfRule>
    <cfRule type="expression" dxfId="27018" priority="110">
      <formula>AND(IF($Q23=2,1,0),IF($X23&lt;30,1,0))</formula>
    </cfRule>
    <cfRule type="expression" dxfId="27017" priority="111">
      <formula>AND(IF($Q23=3,1,0),IF($X23&lt;30,1,0))</formula>
    </cfRule>
    <cfRule type="expression" dxfId="27016" priority="112">
      <formula>AND(IF($Q23=3,1,IF($Q23=4,1,0)),IF($F23&lt;=85,1,0))</formula>
    </cfRule>
  </conditionalFormatting>
  <conditionalFormatting sqref="X23">
    <cfRule type="expression" dxfId="27015" priority="105">
      <formula>AND(IF(OR($Q23=1,$Q23=2),1,0),IF($X23&lt;=20,1,0))</formula>
    </cfRule>
    <cfRule type="expression" dxfId="27014" priority="106">
      <formula>AND(IF($Q23=2,1,0),IF($X23&lt;30,1,0))</formula>
    </cfRule>
    <cfRule type="expression" dxfId="27013" priority="107">
      <formula>AND(IF($Q23=3,1,0),IF($X23&lt;30,1,0))</formula>
    </cfRule>
    <cfRule type="expression" dxfId="27012" priority="108">
      <formula>AND(IF($Q23=3,1,IF($Q23=4,1,0)),IF($F23&lt;=85,1,0))</formula>
    </cfRule>
  </conditionalFormatting>
  <conditionalFormatting sqref="AI23">
    <cfRule type="expression" dxfId="27011" priority="101">
      <formula>AND(IF(OR($Q23=1,$Q23=2),1,0),IF($X23&lt;=20,1,0))</formula>
    </cfRule>
    <cfRule type="expression" dxfId="27010" priority="102">
      <formula>AND(IF($Q23=2,1,0),IF($X23&lt;30,1,0))</formula>
    </cfRule>
    <cfRule type="expression" dxfId="27009" priority="103">
      <formula>AND(IF($Q23=3,1,0),IF($X23&lt;30,1,0))</formula>
    </cfRule>
    <cfRule type="expression" dxfId="27008" priority="104">
      <formula>AND(IF($Q23=3,1,IF($Q23=4,1,0)),IF($F23&lt;=85,1,0))</formula>
    </cfRule>
  </conditionalFormatting>
  <conditionalFormatting sqref="AV24">
    <cfRule type="expression" dxfId="27007" priority="99">
      <formula>AV24="X"</formula>
    </cfRule>
    <cfRule type="expression" dxfId="27006" priority="100">
      <formula>AV24="후보"</formula>
    </cfRule>
  </conditionalFormatting>
  <conditionalFormatting sqref="AC24 N24">
    <cfRule type="cellIs" dxfId="27005" priority="96" operator="greaterThan">
      <formula>0.9</formula>
    </cfRule>
    <cfRule type="cellIs" dxfId="27004" priority="97" operator="greaterThan">
      <formula>0.85</formula>
    </cfRule>
  </conditionalFormatting>
  <conditionalFormatting sqref="AV25">
    <cfRule type="expression" dxfId="27003" priority="94">
      <formula>AV25="X"</formula>
    </cfRule>
    <cfRule type="expression" dxfId="27002" priority="95">
      <formula>AV25="후보"</formula>
    </cfRule>
  </conditionalFormatting>
  <conditionalFormatting sqref="AC25">
    <cfRule type="cellIs" dxfId="27001" priority="91" operator="greaterThan">
      <formula>0.9</formula>
    </cfRule>
    <cfRule type="cellIs" dxfId="27000" priority="92" operator="greaterThan">
      <formula>0.85</formula>
    </cfRule>
  </conditionalFormatting>
  <conditionalFormatting sqref="N25">
    <cfRule type="cellIs" dxfId="26999" priority="89" operator="greaterThan">
      <formula>0.9</formula>
    </cfRule>
    <cfRule type="cellIs" dxfId="26998" priority="90" operator="greaterThan">
      <formula>0.85</formula>
    </cfRule>
  </conditionalFormatting>
  <conditionalFormatting sqref="E25">
    <cfRule type="expression" dxfId="26997" priority="85">
      <formula>AND(IF(OR($Q25=1,$Q25=2),1,0),IF($X25&lt;=20,1,0))</formula>
    </cfRule>
    <cfRule type="expression" dxfId="26996" priority="86">
      <formula>AND(IF($Q25=2,1,0),IF($X25&lt;30,1,0))</formula>
    </cfRule>
    <cfRule type="expression" dxfId="26995" priority="87">
      <formula>AND(IF($Q25=3,1,0),IF($X25&lt;30,1,0))</formula>
    </cfRule>
    <cfRule type="expression" dxfId="26994" priority="88">
      <formula>AND(IF($Q25=3,1,IF($Q25=4,1,0)),IF($F25&lt;=85,1,0))</formula>
    </cfRule>
  </conditionalFormatting>
  <conditionalFormatting sqref="X25">
    <cfRule type="expression" dxfId="26993" priority="81">
      <formula>AND(IF(OR($Q25=1,$Q25=2),1,0),IF($X25&lt;=20,1,0))</formula>
    </cfRule>
    <cfRule type="expression" dxfId="26992" priority="82">
      <formula>AND(IF($Q25=2,1,0),IF($X25&lt;30,1,0))</formula>
    </cfRule>
    <cfRule type="expression" dxfId="26991" priority="83">
      <formula>AND(IF($Q25=3,1,0),IF($X25&lt;30,1,0))</formula>
    </cfRule>
    <cfRule type="expression" dxfId="26990" priority="84">
      <formula>AND(IF($Q25=3,1,IF($Q25=4,1,0)),IF($F25&lt;=85,1,0))</formula>
    </cfRule>
  </conditionalFormatting>
  <conditionalFormatting sqref="AI25">
    <cfRule type="expression" dxfId="26989" priority="77">
      <formula>AND(IF(OR($Q25=1,$Q25=2),1,0),IF($X25&lt;=20,1,0))</formula>
    </cfRule>
    <cfRule type="expression" dxfId="26988" priority="78">
      <formula>AND(IF($Q25=2,1,0),IF($X25&lt;30,1,0))</formula>
    </cfRule>
    <cfRule type="expression" dxfId="26987" priority="79">
      <formula>AND(IF($Q25=3,1,0),IF($X25&lt;30,1,0))</formula>
    </cfRule>
    <cfRule type="expression" dxfId="26986" priority="80">
      <formula>AND(IF($Q25=3,1,IF($Q25=4,1,0)),IF($F25&lt;=85,1,0))</formula>
    </cfRule>
  </conditionalFormatting>
  <conditionalFormatting sqref="AV26">
    <cfRule type="expression" dxfId="26985" priority="75">
      <formula>AV26="X"</formula>
    </cfRule>
    <cfRule type="expression" dxfId="26984" priority="76">
      <formula>AV26="후보"</formula>
    </cfRule>
  </conditionalFormatting>
  <conditionalFormatting sqref="AC26">
    <cfRule type="cellIs" dxfId="26983" priority="72" operator="greaterThan">
      <formula>0.9</formula>
    </cfRule>
    <cfRule type="cellIs" dxfId="26982" priority="73" operator="greaterThan">
      <formula>0.85</formula>
    </cfRule>
  </conditionalFormatting>
  <conditionalFormatting sqref="N26">
    <cfRule type="cellIs" dxfId="26981" priority="70" operator="greaterThan">
      <formula>0.9</formula>
    </cfRule>
    <cfRule type="cellIs" dxfId="26980" priority="71" operator="greaterThan">
      <formula>0.85</formula>
    </cfRule>
  </conditionalFormatting>
  <conditionalFormatting sqref="E26">
    <cfRule type="expression" dxfId="26979" priority="66">
      <formula>AND(IF(OR($Q26=1,$Q26=2),1,0),IF($X26&lt;=20,1,0))</formula>
    </cfRule>
    <cfRule type="expression" dxfId="26978" priority="67">
      <formula>AND(IF($Q26=2,1,0),IF($X26&lt;30,1,0))</formula>
    </cfRule>
    <cfRule type="expression" dxfId="26977" priority="68">
      <formula>AND(IF($Q26=3,1,0),IF($X26&lt;30,1,0))</formula>
    </cfRule>
    <cfRule type="expression" dxfId="26976" priority="69">
      <formula>AND(IF($Q26=3,1,IF($Q26=4,1,0)),IF($F26&lt;=85,1,0))</formula>
    </cfRule>
  </conditionalFormatting>
  <conditionalFormatting sqref="X26">
    <cfRule type="expression" dxfId="26975" priority="62">
      <formula>AND(IF(OR($Q26=1,$Q26=2),1,0),IF($X26&lt;=20,1,0))</formula>
    </cfRule>
    <cfRule type="expression" dxfId="26974" priority="63">
      <formula>AND(IF($Q26=2,1,0),IF($X26&lt;30,1,0))</formula>
    </cfRule>
    <cfRule type="expression" dxfId="26973" priority="64">
      <formula>AND(IF($Q26=3,1,0),IF($X26&lt;30,1,0))</formula>
    </cfRule>
    <cfRule type="expression" dxfId="26972" priority="65">
      <formula>AND(IF($Q26=3,1,IF($Q26=4,1,0)),IF($F26&lt;=85,1,0))</formula>
    </cfRule>
  </conditionalFormatting>
  <conditionalFormatting sqref="AI26">
    <cfRule type="expression" dxfId="26971" priority="58">
      <formula>AND(IF(OR($Q26=1,$Q26=2),1,0),IF($X26&lt;=20,1,0))</formula>
    </cfRule>
    <cfRule type="expression" dxfId="26970" priority="59">
      <formula>AND(IF($Q26=2,1,0),IF($X26&lt;30,1,0))</formula>
    </cfRule>
    <cfRule type="expression" dxfId="26969" priority="60">
      <formula>AND(IF($Q26=3,1,0),IF($X26&lt;30,1,0))</formula>
    </cfRule>
    <cfRule type="expression" dxfId="26968" priority="61">
      <formula>AND(IF($Q26=3,1,IF($Q26=4,1,0)),IF($F26&lt;=85,1,0))</formula>
    </cfRule>
  </conditionalFormatting>
  <conditionalFormatting sqref="AV27">
    <cfRule type="expression" dxfId="26967" priority="56">
      <formula>AV27="X"</formula>
    </cfRule>
    <cfRule type="expression" dxfId="26966" priority="57">
      <formula>AV27="후보"</formula>
    </cfRule>
  </conditionalFormatting>
  <conditionalFormatting sqref="AC27">
    <cfRule type="cellIs" dxfId="26965" priority="53" operator="greaterThan">
      <formula>0.9</formula>
    </cfRule>
    <cfRule type="cellIs" dxfId="26964" priority="54" operator="greaterThan">
      <formula>0.85</formula>
    </cfRule>
  </conditionalFormatting>
  <conditionalFormatting sqref="N27">
    <cfRule type="cellIs" dxfId="26963" priority="51" operator="greaterThan">
      <formula>0.9</formula>
    </cfRule>
    <cfRule type="cellIs" dxfId="26962" priority="52" operator="greaterThan">
      <formula>0.85</formula>
    </cfRule>
  </conditionalFormatting>
  <conditionalFormatting sqref="E27">
    <cfRule type="expression" dxfId="26961" priority="47">
      <formula>AND(IF(OR($Q27=1,$Q27=2),1,0),IF($X27&lt;=20,1,0))</formula>
    </cfRule>
    <cfRule type="expression" dxfId="26960" priority="48">
      <formula>AND(IF($Q27=2,1,0),IF($X27&lt;30,1,0))</formula>
    </cfRule>
    <cfRule type="expression" dxfId="26959" priority="49">
      <formula>AND(IF($Q27=3,1,0),IF($X27&lt;30,1,0))</formula>
    </cfRule>
    <cfRule type="expression" dxfId="26958" priority="50">
      <formula>AND(IF($Q27=3,1,IF($Q27=4,1,0)),IF($F27&lt;=85,1,0))</formula>
    </cfRule>
  </conditionalFormatting>
  <conditionalFormatting sqref="X27">
    <cfRule type="expression" dxfId="26957" priority="43">
      <formula>AND(IF(OR($Q27=1,$Q27=2),1,0),IF($X27&lt;=20,1,0))</formula>
    </cfRule>
    <cfRule type="expression" dxfId="26956" priority="44">
      <formula>AND(IF($Q27=2,1,0),IF($X27&lt;30,1,0))</formula>
    </cfRule>
    <cfRule type="expression" dxfId="26955" priority="45">
      <formula>AND(IF($Q27=3,1,0),IF($X27&lt;30,1,0))</formula>
    </cfRule>
    <cfRule type="expression" dxfId="26954" priority="46">
      <formula>AND(IF($Q27=3,1,IF($Q27=4,1,0)),IF($F27&lt;=85,1,0))</formula>
    </cfRule>
  </conditionalFormatting>
  <conditionalFormatting sqref="AI27">
    <cfRule type="expression" dxfId="26953" priority="39">
      <formula>AND(IF(OR($Q27=1,$Q27=2),1,0),IF($X27&lt;=20,1,0))</formula>
    </cfRule>
    <cfRule type="expression" dxfId="26952" priority="40">
      <formula>AND(IF($Q27=2,1,0),IF($X27&lt;30,1,0))</formula>
    </cfRule>
    <cfRule type="expression" dxfId="26951" priority="41">
      <formula>AND(IF($Q27=3,1,0),IF($X27&lt;30,1,0))</formula>
    </cfRule>
    <cfRule type="expression" dxfId="26950" priority="42">
      <formula>AND(IF($Q27=3,1,IF($Q27=4,1,0)),IF($F27&lt;=85,1,0))</formula>
    </cfRule>
  </conditionalFormatting>
  <conditionalFormatting sqref="AV28">
    <cfRule type="expression" dxfId="26949" priority="37">
      <formula>AV28="X"</formula>
    </cfRule>
    <cfRule type="expression" dxfId="26948" priority="38">
      <formula>AV28="후보"</formula>
    </cfRule>
  </conditionalFormatting>
  <conditionalFormatting sqref="AC28">
    <cfRule type="cellIs" dxfId="26947" priority="34" operator="greaterThan">
      <formula>0.9</formula>
    </cfRule>
    <cfRule type="cellIs" dxfId="26946" priority="35" operator="greaterThan">
      <formula>0.85</formula>
    </cfRule>
  </conditionalFormatting>
  <conditionalFormatting sqref="N28">
    <cfRule type="cellIs" dxfId="26945" priority="32" operator="greaterThan">
      <formula>0.9</formula>
    </cfRule>
    <cfRule type="cellIs" dxfId="26944" priority="33" operator="greaterThan">
      <formula>0.85</formula>
    </cfRule>
  </conditionalFormatting>
  <conditionalFormatting sqref="E28">
    <cfRule type="expression" dxfId="26943" priority="28">
      <formula>AND(IF(OR($Q28=1,$Q28=2),1,0),IF($X28&lt;=20,1,0))</formula>
    </cfRule>
    <cfRule type="expression" dxfId="26942" priority="29">
      <formula>AND(IF($Q28=2,1,0),IF($X28&lt;30,1,0))</formula>
    </cfRule>
    <cfRule type="expression" dxfId="26941" priority="30">
      <formula>AND(IF($Q28=3,1,0),IF($X28&lt;30,1,0))</formula>
    </cfRule>
    <cfRule type="expression" dxfId="26940" priority="31">
      <formula>AND(IF($Q28=3,1,IF($Q28=4,1,0)),IF($F28&lt;=85,1,0))</formula>
    </cfRule>
  </conditionalFormatting>
  <conditionalFormatting sqref="X28">
    <cfRule type="expression" dxfId="26939" priority="24">
      <formula>AND(IF(OR($Q28=1,$Q28=2),1,0),IF($X28&lt;=20,1,0))</formula>
    </cfRule>
    <cfRule type="expression" dxfId="26938" priority="25">
      <formula>AND(IF($Q28=2,1,0),IF($X28&lt;30,1,0))</formula>
    </cfRule>
    <cfRule type="expression" dxfId="26937" priority="26">
      <formula>AND(IF($Q28=3,1,0),IF($X28&lt;30,1,0))</formula>
    </cfRule>
    <cfRule type="expression" dxfId="26936" priority="27">
      <formula>AND(IF($Q28=3,1,IF($Q28=4,1,0)),IF($F28&lt;=85,1,0))</formula>
    </cfRule>
  </conditionalFormatting>
  <conditionalFormatting sqref="AI28">
    <cfRule type="expression" dxfId="26935" priority="20">
      <formula>AND(IF(OR($Q28=1,$Q28=2),1,0),IF($X28&lt;=20,1,0))</formula>
    </cfRule>
    <cfRule type="expression" dxfId="26934" priority="21">
      <formula>AND(IF($Q28=2,1,0),IF($X28&lt;30,1,0))</formula>
    </cfRule>
    <cfRule type="expression" dxfId="26933" priority="22">
      <formula>AND(IF($Q28=3,1,0),IF($X28&lt;30,1,0))</formula>
    </cfRule>
    <cfRule type="expression" dxfId="26932" priority="23">
      <formula>AND(IF($Q28=3,1,IF($Q28=4,1,0)),IF($F28&lt;=85,1,0))</formula>
    </cfRule>
  </conditionalFormatting>
  <conditionalFormatting sqref="AV29">
    <cfRule type="expression" dxfId="26931" priority="18">
      <formula>AV29="X"</formula>
    </cfRule>
    <cfRule type="expression" dxfId="26930" priority="19">
      <formula>AV29="후보"</formula>
    </cfRule>
  </conditionalFormatting>
  <conditionalFormatting sqref="AC29">
    <cfRule type="cellIs" dxfId="26929" priority="15" operator="greaterThan">
      <formula>0.9</formula>
    </cfRule>
    <cfRule type="cellIs" dxfId="26928" priority="16" operator="greaterThan">
      <formula>0.85</formula>
    </cfRule>
  </conditionalFormatting>
  <conditionalFormatting sqref="N29">
    <cfRule type="cellIs" dxfId="26927" priority="13" operator="greaterThan">
      <formula>0.9</formula>
    </cfRule>
    <cfRule type="cellIs" dxfId="26926" priority="14" operator="greaterThan">
      <formula>0.85</formula>
    </cfRule>
  </conditionalFormatting>
  <conditionalFormatting sqref="E29">
    <cfRule type="expression" dxfId="26925" priority="9">
      <formula>AND(IF(OR($Q29=1,$Q29=2),1,0),IF($X29&lt;=20,1,0))</formula>
    </cfRule>
    <cfRule type="expression" dxfId="26924" priority="10">
      <formula>AND(IF($Q29=2,1,0),IF($X29&lt;30,1,0))</formula>
    </cfRule>
    <cfRule type="expression" dxfId="26923" priority="11">
      <formula>AND(IF($Q29=3,1,0),IF($X29&lt;30,1,0))</formula>
    </cfRule>
    <cfRule type="expression" dxfId="26922" priority="12">
      <formula>AND(IF($Q29=3,1,IF($Q29=4,1,0)),IF($F29&lt;=85,1,0))</formula>
    </cfRule>
  </conditionalFormatting>
  <conditionalFormatting sqref="X29">
    <cfRule type="expression" dxfId="26921" priority="5">
      <formula>AND(IF(OR($Q29=1,$Q29=2),1,0),IF($X29&lt;=20,1,0))</formula>
    </cfRule>
    <cfRule type="expression" dxfId="26920" priority="6">
      <formula>AND(IF($Q29=2,1,0),IF($X29&lt;30,1,0))</formula>
    </cfRule>
    <cfRule type="expression" dxfId="26919" priority="7">
      <formula>AND(IF($Q29=3,1,0),IF($X29&lt;30,1,0))</formula>
    </cfRule>
    <cfRule type="expression" dxfId="26918" priority="8">
      <formula>AND(IF($Q29=3,1,IF($Q29=4,1,0)),IF($F29&lt;=85,1,0))</formula>
    </cfRule>
  </conditionalFormatting>
  <conditionalFormatting sqref="AI29">
    <cfRule type="expression" dxfId="26917" priority="1">
      <formula>AND(IF(OR($Q29=1,$Q29=2),1,0),IF($X29&lt;=20,1,0))</formula>
    </cfRule>
    <cfRule type="expression" dxfId="26916" priority="2">
      <formula>AND(IF($Q29=2,1,0),IF($X29&lt;30,1,0))</formula>
    </cfRule>
    <cfRule type="expression" dxfId="26915" priority="3">
      <formula>AND(IF($Q29=3,1,0),IF($X29&lt;30,1,0))</formula>
    </cfRule>
    <cfRule type="expression" dxfId="26914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광석동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광석동 시흥시청역동원로얄듀크('20.04.,447^)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224</v>
      </c>
      <c r="B6" s="10" t="s">
        <v>1950</v>
      </c>
      <c r="C6" s="101">
        <v>447</v>
      </c>
      <c r="D6" s="98">
        <v>98.4</v>
      </c>
      <c r="E6" s="100">
        <v>30</v>
      </c>
      <c r="F6" s="98">
        <v>74</v>
      </c>
      <c r="G6" s="17">
        <v>22</v>
      </c>
      <c r="H6" s="101">
        <v>114</v>
      </c>
      <c r="I6" s="102">
        <v>95000</v>
      </c>
      <c r="J6" s="102" t="s">
        <v>1951</v>
      </c>
      <c r="K6" s="102">
        <v>39000</v>
      </c>
      <c r="L6" s="102" t="s">
        <v>1940</v>
      </c>
      <c r="M6" s="103">
        <f>I6-K6</f>
        <v>56000</v>
      </c>
      <c r="N6" s="4">
        <f>IF(ISERROR(K6/I6),"",K6/I6)</f>
        <v>0.41052631578947368</v>
      </c>
      <c r="O6" s="99">
        <f>I6/E6</f>
        <v>3166.6666666666665</v>
      </c>
      <c r="P6" s="99">
        <f>K6/E6</f>
        <v>1300</v>
      </c>
      <c r="Q6" s="74">
        <v>3</v>
      </c>
      <c r="R6" s="74">
        <v>2</v>
      </c>
      <c r="S6" s="74" t="s">
        <v>1941</v>
      </c>
      <c r="T6" s="5" t="s">
        <v>226</v>
      </c>
      <c r="U6" s="9"/>
      <c r="W6" s="98">
        <f t="shared" ref="W6:X8" si="1">D6</f>
        <v>98.4</v>
      </c>
      <c r="X6" s="100">
        <f t="shared" si="1"/>
        <v>30</v>
      </c>
      <c r="Y6" s="96">
        <f t="shared" ref="Y6:Z8" si="2">H6</f>
        <v>114</v>
      </c>
      <c r="Z6" s="103">
        <f t="shared" si="2"/>
        <v>95000</v>
      </c>
      <c r="AA6" s="103">
        <f>K6</f>
        <v>39000</v>
      </c>
      <c r="AB6" s="103">
        <f t="shared" ref="AB6:AD8" si="3">M6</f>
        <v>56000</v>
      </c>
      <c r="AC6" s="4">
        <f t="shared" si="3"/>
        <v>0.41052631578947368</v>
      </c>
      <c r="AD6" s="99">
        <f t="shared" si="3"/>
        <v>3166.6666666666665</v>
      </c>
      <c r="AE6" s="74" t="str">
        <f>S6</f>
        <v>계</v>
      </c>
      <c r="AF6" s="74" t="str">
        <f>Q6&amp;"/"&amp;R6</f>
        <v>3/2</v>
      </c>
      <c r="AH6" s="20" t="str">
        <f>IF(A6="","",A6)</f>
        <v>시흥시청역동원로얄듀크</v>
      </c>
      <c r="AI6" s="100">
        <f t="shared" si="0"/>
        <v>30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224</v>
      </c>
      <c r="B7" s="10" t="s">
        <v>1950</v>
      </c>
      <c r="C7" s="101">
        <v>447</v>
      </c>
      <c r="D7" s="98">
        <v>111</v>
      </c>
      <c r="E7" s="100">
        <v>34</v>
      </c>
      <c r="F7" s="98">
        <v>85</v>
      </c>
      <c r="G7" s="17">
        <v>26</v>
      </c>
      <c r="H7" s="101">
        <v>332</v>
      </c>
      <c r="I7" s="102">
        <v>100000</v>
      </c>
      <c r="J7" s="102" t="s">
        <v>1940</v>
      </c>
      <c r="K7" s="102">
        <v>42000</v>
      </c>
      <c r="L7" s="102" t="s">
        <v>1952</v>
      </c>
      <c r="M7" s="103">
        <f>I7-K7</f>
        <v>58000</v>
      </c>
      <c r="N7" s="4">
        <f>IF(ISERROR(K7/I7),"",K7/I7)</f>
        <v>0.42</v>
      </c>
      <c r="O7" s="99">
        <f>I7/E7</f>
        <v>2941.1764705882351</v>
      </c>
      <c r="P7" s="99">
        <f>K7/E7</f>
        <v>1235.2941176470588</v>
      </c>
      <c r="Q7" s="74">
        <v>3</v>
      </c>
      <c r="R7" s="74">
        <v>2</v>
      </c>
      <c r="S7" s="74" t="s">
        <v>1941</v>
      </c>
      <c r="T7" s="5" t="s">
        <v>231</v>
      </c>
      <c r="U7" s="9"/>
      <c r="W7" s="98">
        <f t="shared" si="1"/>
        <v>111</v>
      </c>
      <c r="X7" s="100">
        <f t="shared" si="1"/>
        <v>34</v>
      </c>
      <c r="Y7" s="96">
        <f t="shared" si="2"/>
        <v>332</v>
      </c>
      <c r="Z7" s="103">
        <f t="shared" si="2"/>
        <v>100000</v>
      </c>
      <c r="AA7" s="103">
        <f>K7</f>
        <v>42000</v>
      </c>
      <c r="AB7" s="103">
        <f t="shared" si="3"/>
        <v>58000</v>
      </c>
      <c r="AC7" s="4">
        <f t="shared" si="3"/>
        <v>0.42</v>
      </c>
      <c r="AD7" s="99">
        <f t="shared" si="3"/>
        <v>2941.1764705882351</v>
      </c>
      <c r="AE7" s="74" t="str">
        <f>S7</f>
        <v>계</v>
      </c>
      <c r="AF7" s="74" t="str">
        <f>Q7&amp;"/"&amp;R7</f>
        <v>3/2</v>
      </c>
      <c r="AH7" s="20" t="str">
        <f>IF(A7="","",A7)</f>
        <v>시흥시청역동원로얄듀크</v>
      </c>
      <c r="AI7" s="100">
        <f t="shared" si="0"/>
        <v>34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224</v>
      </c>
      <c r="B8" s="10" t="s">
        <v>1950</v>
      </c>
      <c r="C8" s="101">
        <v>447</v>
      </c>
      <c r="D8" s="98">
        <v>111</v>
      </c>
      <c r="E8" s="100">
        <v>34</v>
      </c>
      <c r="F8" s="98">
        <v>85</v>
      </c>
      <c r="G8" s="17">
        <v>26</v>
      </c>
      <c r="H8" s="101">
        <v>1</v>
      </c>
      <c r="I8" s="102">
        <v>100000</v>
      </c>
      <c r="J8" s="102" t="s">
        <v>1940</v>
      </c>
      <c r="K8" s="102">
        <v>42000</v>
      </c>
      <c r="L8" s="102" t="s">
        <v>1952</v>
      </c>
      <c r="M8" s="103">
        <f>I8-K8</f>
        <v>58000</v>
      </c>
      <c r="N8" s="4">
        <f>IF(ISERROR(K8/I8),"",K8/I8)</f>
        <v>0.42</v>
      </c>
      <c r="O8" s="99">
        <f>I8/E8</f>
        <v>2941.1764705882351</v>
      </c>
      <c r="P8" s="99">
        <f>K8/E8</f>
        <v>1235.2941176470588</v>
      </c>
      <c r="Q8" s="74">
        <v>3</v>
      </c>
      <c r="R8" s="74">
        <v>2</v>
      </c>
      <c r="S8" s="74" t="s">
        <v>1941</v>
      </c>
      <c r="T8" s="5" t="s">
        <v>232</v>
      </c>
      <c r="U8" s="9"/>
      <c r="W8" s="98">
        <f t="shared" si="1"/>
        <v>111</v>
      </c>
      <c r="X8" s="100">
        <f t="shared" si="1"/>
        <v>34</v>
      </c>
      <c r="Y8" s="96">
        <f t="shared" si="2"/>
        <v>1</v>
      </c>
      <c r="Z8" s="103">
        <f t="shared" si="2"/>
        <v>100000</v>
      </c>
      <c r="AA8" s="103">
        <f>K8</f>
        <v>42000</v>
      </c>
      <c r="AB8" s="103">
        <f t="shared" si="3"/>
        <v>58000</v>
      </c>
      <c r="AC8" s="4">
        <f t="shared" si="3"/>
        <v>0.42</v>
      </c>
      <c r="AD8" s="99">
        <f t="shared" si="3"/>
        <v>2941.1764705882351</v>
      </c>
      <c r="AE8" s="74" t="str">
        <f>S8</f>
        <v>계</v>
      </c>
      <c r="AF8" s="74" t="str">
        <f>Q8&amp;"/"&amp;R8</f>
        <v>3/2</v>
      </c>
      <c r="AH8" s="20" t="str">
        <f>IF(A8="","",A8)</f>
        <v>시흥시청역동원로얄듀크</v>
      </c>
      <c r="AI8" s="100">
        <f t="shared" si="0"/>
        <v>34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26913" priority="58">
      <formula>AV4="X"</formula>
    </cfRule>
    <cfRule type="expression" dxfId="26912" priority="59">
      <formula>AV4="후보"</formula>
    </cfRule>
  </conditionalFormatting>
  <conditionalFormatting sqref="AC1:AC2 AC4:AC6 N4:N5">
    <cfRule type="cellIs" dxfId="26911" priority="55" operator="greaterThan">
      <formula>0.9</formula>
    </cfRule>
    <cfRule type="cellIs" dxfId="26910" priority="56" operator="greaterThan">
      <formula>0.85</formula>
    </cfRule>
  </conditionalFormatting>
  <conditionalFormatting sqref="N1:N2">
    <cfRule type="cellIs" dxfId="26909" priority="53" operator="greaterThan">
      <formula>0.9</formula>
    </cfRule>
    <cfRule type="cellIs" dxfId="26908" priority="54" operator="greaterThan">
      <formula>0.85</formula>
    </cfRule>
  </conditionalFormatting>
  <conditionalFormatting sqref="N6">
    <cfRule type="cellIs" dxfId="26907" priority="51" operator="greaterThan">
      <formula>0.9</formula>
    </cfRule>
    <cfRule type="cellIs" dxfId="26906" priority="52" operator="greaterThan">
      <formula>0.85</formula>
    </cfRule>
  </conditionalFormatting>
  <conditionalFormatting sqref="E6">
    <cfRule type="expression" dxfId="26905" priority="47">
      <formula>AND(IF(OR($Q6=1,$Q6=2),1,0),IF($X6&lt;=20,1,0))</formula>
    </cfRule>
    <cfRule type="expression" dxfId="26904" priority="48">
      <formula>AND(IF($Q6=2,1,0),IF($X6&lt;30,1,0))</formula>
    </cfRule>
    <cfRule type="expression" dxfId="26903" priority="49">
      <formula>AND(IF($Q6=3,1,0),IF($X6&lt;30,1,0))</formula>
    </cfRule>
    <cfRule type="expression" dxfId="26902" priority="50">
      <formula>AND(IF($Q6=3,1,IF($Q6=4,1,0)),IF($F6&lt;=85,1,0))</formula>
    </cfRule>
  </conditionalFormatting>
  <conditionalFormatting sqref="X6">
    <cfRule type="expression" dxfId="26901" priority="43">
      <formula>AND(IF(OR($Q6=1,$Q6=2),1,0),IF($X6&lt;=20,1,0))</formula>
    </cfRule>
    <cfRule type="expression" dxfId="26900" priority="44">
      <formula>AND(IF($Q6=2,1,0),IF($X6&lt;30,1,0))</formula>
    </cfRule>
    <cfRule type="expression" dxfId="26899" priority="45">
      <formula>AND(IF($Q6=3,1,0),IF($X6&lt;30,1,0))</formula>
    </cfRule>
    <cfRule type="expression" dxfId="26898" priority="46">
      <formula>AND(IF($Q6=3,1,IF($Q6=4,1,0)),IF($F6&lt;=85,1,0))</formula>
    </cfRule>
  </conditionalFormatting>
  <conditionalFormatting sqref="AI6">
    <cfRule type="expression" dxfId="26897" priority="39">
      <formula>AND(IF(OR($Q6=1,$Q6=2),1,0),IF($X6&lt;=20,1,0))</formula>
    </cfRule>
    <cfRule type="expression" dxfId="26896" priority="40">
      <formula>AND(IF($Q6=2,1,0),IF($X6&lt;30,1,0))</formula>
    </cfRule>
    <cfRule type="expression" dxfId="26895" priority="41">
      <formula>AND(IF($Q6=3,1,0),IF($X6&lt;30,1,0))</formula>
    </cfRule>
    <cfRule type="expression" dxfId="26894" priority="42">
      <formula>AND(IF($Q6=3,1,IF($Q6=4,1,0)),IF($F6&lt;=85,1,0))</formula>
    </cfRule>
  </conditionalFormatting>
  <conditionalFormatting sqref="AV7">
    <cfRule type="expression" dxfId="26893" priority="37">
      <formula>AV7="X"</formula>
    </cfRule>
    <cfRule type="expression" dxfId="26892" priority="38">
      <formula>AV7="후보"</formula>
    </cfRule>
  </conditionalFormatting>
  <conditionalFormatting sqref="AC7">
    <cfRule type="cellIs" dxfId="26891" priority="34" operator="greaterThan">
      <formula>0.9</formula>
    </cfRule>
    <cfRule type="cellIs" dxfId="26890" priority="35" operator="greaterThan">
      <formula>0.85</formula>
    </cfRule>
  </conditionalFormatting>
  <conditionalFormatting sqref="N7">
    <cfRule type="cellIs" dxfId="26889" priority="32" operator="greaterThan">
      <formula>0.9</formula>
    </cfRule>
    <cfRule type="cellIs" dxfId="26888" priority="33" operator="greaterThan">
      <formula>0.85</formula>
    </cfRule>
  </conditionalFormatting>
  <conditionalFormatting sqref="E7">
    <cfRule type="expression" dxfId="26887" priority="28">
      <formula>AND(IF(OR($Q7=1,$Q7=2),1,0),IF($X7&lt;=20,1,0))</formula>
    </cfRule>
    <cfRule type="expression" dxfId="26886" priority="29">
      <formula>AND(IF($Q7=2,1,0),IF($X7&lt;30,1,0))</formula>
    </cfRule>
    <cfRule type="expression" dxfId="26885" priority="30">
      <formula>AND(IF($Q7=3,1,0),IF($X7&lt;30,1,0))</formula>
    </cfRule>
    <cfRule type="expression" dxfId="26884" priority="31">
      <formula>AND(IF($Q7=3,1,IF($Q7=4,1,0)),IF($F7&lt;=85,1,0))</formula>
    </cfRule>
  </conditionalFormatting>
  <conditionalFormatting sqref="X7">
    <cfRule type="expression" dxfId="26883" priority="24">
      <formula>AND(IF(OR($Q7=1,$Q7=2),1,0),IF($X7&lt;=20,1,0))</formula>
    </cfRule>
    <cfRule type="expression" dxfId="26882" priority="25">
      <formula>AND(IF($Q7=2,1,0),IF($X7&lt;30,1,0))</formula>
    </cfRule>
    <cfRule type="expression" dxfId="26881" priority="26">
      <formula>AND(IF($Q7=3,1,0),IF($X7&lt;30,1,0))</formula>
    </cfRule>
    <cfRule type="expression" dxfId="26880" priority="27">
      <formula>AND(IF($Q7=3,1,IF($Q7=4,1,0)),IF($F7&lt;=85,1,0))</formula>
    </cfRule>
  </conditionalFormatting>
  <conditionalFormatting sqref="AI7">
    <cfRule type="expression" dxfId="26879" priority="20">
      <formula>AND(IF(OR($Q7=1,$Q7=2),1,0),IF($X7&lt;=20,1,0))</formula>
    </cfRule>
    <cfRule type="expression" dxfId="26878" priority="21">
      <formula>AND(IF($Q7=2,1,0),IF($X7&lt;30,1,0))</formula>
    </cfRule>
    <cfRule type="expression" dxfId="26877" priority="22">
      <formula>AND(IF($Q7=3,1,0),IF($X7&lt;30,1,0))</formula>
    </cfRule>
    <cfRule type="expression" dxfId="26876" priority="23">
      <formula>AND(IF($Q7=3,1,IF($Q7=4,1,0)),IF($F7&lt;=85,1,0))</formula>
    </cfRule>
  </conditionalFormatting>
  <conditionalFormatting sqref="AV8">
    <cfRule type="expression" dxfId="26875" priority="18">
      <formula>AV8="X"</formula>
    </cfRule>
    <cfRule type="expression" dxfId="26874" priority="19">
      <formula>AV8="후보"</formula>
    </cfRule>
  </conditionalFormatting>
  <conditionalFormatting sqref="AC8">
    <cfRule type="cellIs" dxfId="26873" priority="15" operator="greaterThan">
      <formula>0.9</formula>
    </cfRule>
    <cfRule type="cellIs" dxfId="26872" priority="16" operator="greaterThan">
      <formula>0.85</formula>
    </cfRule>
  </conditionalFormatting>
  <conditionalFormatting sqref="N8">
    <cfRule type="cellIs" dxfId="26871" priority="13" operator="greaterThan">
      <formula>0.9</formula>
    </cfRule>
    <cfRule type="cellIs" dxfId="26870" priority="14" operator="greaterThan">
      <formula>0.85</formula>
    </cfRule>
  </conditionalFormatting>
  <conditionalFormatting sqref="E8">
    <cfRule type="expression" dxfId="26869" priority="9">
      <formula>AND(IF(OR($Q8=1,$Q8=2),1,0),IF($X8&lt;=20,1,0))</formula>
    </cfRule>
    <cfRule type="expression" dxfId="26868" priority="10">
      <formula>AND(IF($Q8=2,1,0),IF($X8&lt;30,1,0))</formula>
    </cfRule>
    <cfRule type="expression" dxfId="26867" priority="11">
      <formula>AND(IF($Q8=3,1,0),IF($X8&lt;30,1,0))</formula>
    </cfRule>
    <cfRule type="expression" dxfId="26866" priority="12">
      <formula>AND(IF($Q8=3,1,IF($Q8=4,1,0)),IF($F8&lt;=85,1,0))</formula>
    </cfRule>
  </conditionalFormatting>
  <conditionalFormatting sqref="X8">
    <cfRule type="expression" dxfId="26865" priority="5">
      <formula>AND(IF(OR($Q8=1,$Q8=2),1,0),IF($X8&lt;=20,1,0))</formula>
    </cfRule>
    <cfRule type="expression" dxfId="26864" priority="6">
      <formula>AND(IF($Q8=2,1,0),IF($X8&lt;30,1,0))</formula>
    </cfRule>
    <cfRule type="expression" dxfId="26863" priority="7">
      <formula>AND(IF($Q8=3,1,0),IF($X8&lt;30,1,0))</formula>
    </cfRule>
    <cfRule type="expression" dxfId="26862" priority="8">
      <formula>AND(IF($Q8=3,1,IF($Q8=4,1,0)),IF($F8&lt;=85,1,0))</formula>
    </cfRule>
  </conditionalFormatting>
  <conditionalFormatting sqref="AI8">
    <cfRule type="expression" dxfId="26861" priority="1">
      <formula>AND(IF(OR($Q8=1,$Q8=2),1,0),IF($X8&lt;=20,1,0))</formula>
    </cfRule>
    <cfRule type="expression" dxfId="26860" priority="2">
      <formula>AND(IF($Q8=2,1,0),IF($X8&lt;30,1,0))</formula>
    </cfRule>
    <cfRule type="expression" dxfId="26859" priority="3">
      <formula>AND(IF($Q8=3,1,0),IF($X8&lt;30,1,0))</formula>
    </cfRule>
    <cfRule type="expression" dxfId="26858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군자동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239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군자동 시흥장현금강펜테리움센트럴파크('21.01.,590^)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4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234</v>
      </c>
      <c r="B6" s="10" t="s">
        <v>1953</v>
      </c>
      <c r="C6" s="101">
        <v>590</v>
      </c>
      <c r="D6" s="98">
        <v>102.4</v>
      </c>
      <c r="E6" s="100">
        <v>31</v>
      </c>
      <c r="F6" s="98">
        <v>80</v>
      </c>
      <c r="G6" s="17">
        <v>24</v>
      </c>
      <c r="H6" s="101">
        <v>71</v>
      </c>
      <c r="I6" s="102"/>
      <c r="J6" s="102"/>
      <c r="K6" s="102">
        <v>46000</v>
      </c>
      <c r="L6" s="102" t="s">
        <v>1954</v>
      </c>
      <c r="M6" s="103">
        <f>I6-K6</f>
        <v>-46000</v>
      </c>
      <c r="N6" s="4" t="str">
        <f>IF(ISERROR(K6/I6),"",K6/I6)</f>
        <v/>
      </c>
      <c r="O6" s="99">
        <f>I6/E6</f>
        <v>0</v>
      </c>
      <c r="P6" s="99">
        <f>K6/E6</f>
        <v>1483.8709677419354</v>
      </c>
      <c r="Q6" s="74">
        <v>4</v>
      </c>
      <c r="R6" s="74">
        <v>2</v>
      </c>
      <c r="S6" s="74" t="s">
        <v>1941</v>
      </c>
      <c r="T6" s="5" t="s">
        <v>236</v>
      </c>
      <c r="U6" s="9"/>
      <c r="W6" s="98">
        <f t="shared" ref="W6:X9" si="2">D6</f>
        <v>102.4</v>
      </c>
      <c r="X6" s="100">
        <f t="shared" si="2"/>
        <v>31</v>
      </c>
      <c r="Y6" s="96">
        <f t="shared" ref="Y6:Z9" si="3">H6</f>
        <v>71</v>
      </c>
      <c r="Z6" s="103">
        <f t="shared" si="3"/>
        <v>0</v>
      </c>
      <c r="AA6" s="103">
        <f>K6</f>
        <v>46000</v>
      </c>
      <c r="AB6" s="103">
        <f t="shared" ref="AB6:AD9" si="4">M6</f>
        <v>-46000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4/2</v>
      </c>
      <c r="AH6" s="20" t="str">
        <f t="shared" si="1"/>
        <v>시흥장현금강펜테리움센트럴파크</v>
      </c>
      <c r="AI6" s="100">
        <f t="shared" si="0"/>
        <v>31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234</v>
      </c>
      <c r="B7" s="10" t="s">
        <v>1953</v>
      </c>
      <c r="C7" s="101">
        <v>590</v>
      </c>
      <c r="D7" s="98">
        <v>104.8</v>
      </c>
      <c r="E7" s="100">
        <v>32</v>
      </c>
      <c r="F7" s="98">
        <v>80</v>
      </c>
      <c r="G7" s="17">
        <v>24</v>
      </c>
      <c r="H7" s="101">
        <v>72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4</v>
      </c>
      <c r="R7" s="74">
        <v>2</v>
      </c>
      <c r="S7" s="74" t="s">
        <v>1941</v>
      </c>
      <c r="T7" s="5" t="s">
        <v>241</v>
      </c>
      <c r="U7" s="9"/>
      <c r="W7" s="98">
        <f t="shared" si="2"/>
        <v>104.8</v>
      </c>
      <c r="X7" s="100">
        <f t="shared" si="2"/>
        <v>32</v>
      </c>
      <c r="Y7" s="96">
        <f t="shared" si="3"/>
        <v>72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시흥장현금강펜테리움센트럴파크</v>
      </c>
      <c r="AI7" s="100">
        <f t="shared" si="0"/>
        <v>32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234</v>
      </c>
      <c r="B8" s="10" t="s">
        <v>1953</v>
      </c>
      <c r="C8" s="101">
        <v>590</v>
      </c>
      <c r="D8" s="98">
        <v>109.3</v>
      </c>
      <c r="E8" s="100">
        <v>33</v>
      </c>
      <c r="F8" s="98">
        <v>85</v>
      </c>
      <c r="G8" s="17">
        <v>26</v>
      </c>
      <c r="H8" s="101">
        <v>150</v>
      </c>
      <c r="I8" s="102">
        <v>120000</v>
      </c>
      <c r="J8" s="102" t="s">
        <v>1955</v>
      </c>
      <c r="K8" s="102">
        <v>50000</v>
      </c>
      <c r="L8" s="102" t="s">
        <v>1956</v>
      </c>
      <c r="M8" s="103">
        <f>I8-K8</f>
        <v>70000</v>
      </c>
      <c r="N8" s="4">
        <f>IF(ISERROR(K8/I8),"",K8/I8)</f>
        <v>0.41666666666666669</v>
      </c>
      <c r="O8" s="99">
        <f>I8/E8</f>
        <v>3636.3636363636365</v>
      </c>
      <c r="P8" s="99">
        <f>K8/E8</f>
        <v>1515.1515151515152</v>
      </c>
      <c r="Q8" s="74">
        <v>3</v>
      </c>
      <c r="R8" s="74">
        <v>2</v>
      </c>
      <c r="S8" s="74" t="s">
        <v>1941</v>
      </c>
      <c r="T8" s="5" t="s">
        <v>242</v>
      </c>
      <c r="U8" s="9"/>
      <c r="W8" s="98">
        <f t="shared" si="2"/>
        <v>109.3</v>
      </c>
      <c r="X8" s="100">
        <f t="shared" si="2"/>
        <v>33</v>
      </c>
      <c r="Y8" s="96">
        <f t="shared" si="3"/>
        <v>150</v>
      </c>
      <c r="Z8" s="103">
        <f t="shared" si="3"/>
        <v>120000</v>
      </c>
      <c r="AA8" s="103">
        <f>K8</f>
        <v>50000</v>
      </c>
      <c r="AB8" s="103">
        <f t="shared" si="4"/>
        <v>70000</v>
      </c>
      <c r="AC8" s="4">
        <f t="shared" si="4"/>
        <v>0.41666666666666669</v>
      </c>
      <c r="AD8" s="99">
        <f t="shared" si="4"/>
        <v>3636.3636363636365</v>
      </c>
      <c r="AE8" s="74" t="str">
        <f>S8</f>
        <v>계</v>
      </c>
      <c r="AF8" s="74" t="str">
        <f>Q8&amp;"/"&amp;R8</f>
        <v>3/2</v>
      </c>
      <c r="AH8" s="20" t="str">
        <f t="shared" si="1"/>
        <v>시흥장현금강펜테리움센트럴파크</v>
      </c>
      <c r="AI8" s="100">
        <f t="shared" si="0"/>
        <v>33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234</v>
      </c>
      <c r="B9" s="10" t="s">
        <v>1953</v>
      </c>
      <c r="C9" s="101">
        <v>590</v>
      </c>
      <c r="D9" s="98">
        <v>110.5</v>
      </c>
      <c r="E9" s="100">
        <v>33</v>
      </c>
      <c r="F9" s="98">
        <v>85</v>
      </c>
      <c r="G9" s="17">
        <v>26</v>
      </c>
      <c r="H9" s="101">
        <v>297</v>
      </c>
      <c r="I9" s="102">
        <v>120000</v>
      </c>
      <c r="J9" s="102" t="s">
        <v>1940</v>
      </c>
      <c r="K9" s="102">
        <v>50000</v>
      </c>
      <c r="L9" s="102" t="s">
        <v>1947</v>
      </c>
      <c r="M9" s="103">
        <f>I9-K9</f>
        <v>70000</v>
      </c>
      <c r="N9" s="4">
        <f>IF(ISERROR(K9/I9),"",K9/I9)</f>
        <v>0.41666666666666669</v>
      </c>
      <c r="O9" s="99">
        <f>I9/E9</f>
        <v>3636.3636363636365</v>
      </c>
      <c r="P9" s="99">
        <f>K9/E9</f>
        <v>1515.1515151515152</v>
      </c>
      <c r="Q9" s="74">
        <v>3</v>
      </c>
      <c r="R9" s="74">
        <v>2</v>
      </c>
      <c r="S9" s="74" t="s">
        <v>1941</v>
      </c>
      <c r="T9" s="5" t="s">
        <v>231</v>
      </c>
      <c r="U9" s="9"/>
      <c r="W9" s="98">
        <f t="shared" si="2"/>
        <v>110.5</v>
      </c>
      <c r="X9" s="100">
        <f t="shared" si="2"/>
        <v>33</v>
      </c>
      <c r="Y9" s="96">
        <f t="shared" si="3"/>
        <v>297</v>
      </c>
      <c r="Z9" s="103">
        <f t="shared" si="3"/>
        <v>120000</v>
      </c>
      <c r="AA9" s="103">
        <f>K9</f>
        <v>50000</v>
      </c>
      <c r="AB9" s="103">
        <f t="shared" si="4"/>
        <v>70000</v>
      </c>
      <c r="AC9" s="4">
        <f t="shared" si="4"/>
        <v>0.41666666666666669</v>
      </c>
      <c r="AD9" s="99">
        <f t="shared" si="4"/>
        <v>3636.3636363636365</v>
      </c>
      <c r="AE9" s="74" t="str">
        <f>S9</f>
        <v>계</v>
      </c>
      <c r="AF9" s="74" t="str">
        <f>Q9&amp;"/"&amp;R9</f>
        <v>3/2</v>
      </c>
      <c r="AH9" s="20" t="str">
        <f t="shared" si="1"/>
        <v>시흥장현금강펜테리움센트럴파크</v>
      </c>
      <c r="AI9" s="100">
        <f t="shared" si="0"/>
        <v>33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군자동 시흥장현동원로얄듀크2차(C-3BL)('21.12.,345^)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243</v>
      </c>
      <c r="B11" s="10" t="s">
        <v>1957</v>
      </c>
      <c r="C11" s="101">
        <v>345</v>
      </c>
      <c r="D11" s="98">
        <v>109.9</v>
      </c>
      <c r="E11" s="100">
        <v>33</v>
      </c>
      <c r="F11" s="98">
        <v>85</v>
      </c>
      <c r="G11" s="17">
        <v>26</v>
      </c>
      <c r="H11" s="101">
        <v>173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1941</v>
      </c>
      <c r="T11" s="5" t="s">
        <v>159</v>
      </c>
      <c r="U11" s="9"/>
      <c r="W11" s="98">
        <f t="shared" ref="W11:X14" si="5">D11</f>
        <v>109.9</v>
      </c>
      <c r="X11" s="100">
        <f t="shared" si="5"/>
        <v>33</v>
      </c>
      <c r="Y11" s="96">
        <f t="shared" ref="Y11:Z14" si="6">H11</f>
        <v>173</v>
      </c>
      <c r="Z11" s="103">
        <f t="shared" si="6"/>
        <v>0</v>
      </c>
      <c r="AA11" s="103">
        <f>K11</f>
        <v>0</v>
      </c>
      <c r="AB11" s="103">
        <f t="shared" ref="AB11:AD14" si="7">M11</f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시흥장현동원로얄듀크2차(C-3BL)</v>
      </c>
      <c r="AI11" s="100">
        <f t="shared" si="0"/>
        <v>33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243</v>
      </c>
      <c r="B12" s="10" t="s">
        <v>1957</v>
      </c>
      <c r="C12" s="101">
        <v>345</v>
      </c>
      <c r="D12" s="98">
        <v>109.8</v>
      </c>
      <c r="E12" s="100">
        <v>33</v>
      </c>
      <c r="F12" s="98">
        <v>85</v>
      </c>
      <c r="G12" s="17">
        <v>26</v>
      </c>
      <c r="H12" s="101">
        <v>84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1941</v>
      </c>
      <c r="T12" s="5" t="s">
        <v>242</v>
      </c>
      <c r="U12" s="9"/>
      <c r="W12" s="98">
        <f t="shared" si="5"/>
        <v>109.8</v>
      </c>
      <c r="X12" s="100">
        <f t="shared" si="5"/>
        <v>33</v>
      </c>
      <c r="Y12" s="96">
        <f t="shared" si="6"/>
        <v>84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시흥장현동원로얄듀크2차(C-3BL)</v>
      </c>
      <c r="AI12" s="100">
        <f t="shared" si="0"/>
        <v>33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243</v>
      </c>
      <c r="B13" s="10" t="s">
        <v>1957</v>
      </c>
      <c r="C13" s="101">
        <v>345</v>
      </c>
      <c r="D13" s="98">
        <v>109.8</v>
      </c>
      <c r="E13" s="100">
        <v>33</v>
      </c>
      <c r="F13" s="98">
        <v>85</v>
      </c>
      <c r="G13" s="17">
        <v>26</v>
      </c>
      <c r="H13" s="101">
        <v>1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1941</v>
      </c>
      <c r="T13" s="5" t="s">
        <v>247</v>
      </c>
      <c r="U13" s="9"/>
      <c r="W13" s="98">
        <f t="shared" si="5"/>
        <v>109.8</v>
      </c>
      <c r="X13" s="100">
        <f t="shared" si="5"/>
        <v>33</v>
      </c>
      <c r="Y13" s="96">
        <f t="shared" si="6"/>
        <v>1</v>
      </c>
      <c r="Z13" s="103">
        <f t="shared" si="6"/>
        <v>0</v>
      </c>
      <c r="AA13" s="103">
        <f>K13</f>
        <v>0</v>
      </c>
      <c r="AB13" s="103">
        <f t="shared" si="7"/>
        <v>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시흥장현동원로얄듀크2차(C-3BL)</v>
      </c>
      <c r="AI13" s="100">
        <f t="shared" si="0"/>
        <v>33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243</v>
      </c>
      <c r="B14" s="10" t="s">
        <v>1957</v>
      </c>
      <c r="C14" s="101">
        <v>345</v>
      </c>
      <c r="D14" s="98">
        <v>130.4</v>
      </c>
      <c r="E14" s="100">
        <v>39</v>
      </c>
      <c r="F14" s="98">
        <v>101.6</v>
      </c>
      <c r="G14" s="17">
        <v>31</v>
      </c>
      <c r="H14" s="101">
        <v>87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2</v>
      </c>
      <c r="S14" s="74" t="s">
        <v>1941</v>
      </c>
      <c r="T14" s="5">
        <v>130</v>
      </c>
      <c r="U14" s="9"/>
      <c r="W14" s="98">
        <f t="shared" si="5"/>
        <v>130.4</v>
      </c>
      <c r="X14" s="100">
        <f t="shared" si="5"/>
        <v>39</v>
      </c>
      <c r="Y14" s="96">
        <f t="shared" si="6"/>
        <v>87</v>
      </c>
      <c r="Z14" s="103">
        <f t="shared" si="6"/>
        <v>0</v>
      </c>
      <c r="AA14" s="103">
        <f>K14</f>
        <v>0</v>
      </c>
      <c r="AB14" s="103">
        <f t="shared" si="7"/>
        <v>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시흥장현동원로얄듀크2차(C-3BL)</v>
      </c>
      <c r="AI14" s="100">
        <f t="shared" si="0"/>
        <v>39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26857" priority="158">
      <formula>AV4="X"</formula>
    </cfRule>
    <cfRule type="expression" dxfId="26856" priority="159">
      <formula>AV4="후보"</formula>
    </cfRule>
  </conditionalFormatting>
  <conditionalFormatting sqref="AC1:AC2 AC4:AC6 N4:N5">
    <cfRule type="cellIs" dxfId="26855" priority="155" operator="greaterThan">
      <formula>0.9</formula>
    </cfRule>
    <cfRule type="cellIs" dxfId="26854" priority="156" operator="greaterThan">
      <formula>0.85</formula>
    </cfRule>
  </conditionalFormatting>
  <conditionalFormatting sqref="N1:N2">
    <cfRule type="cellIs" dxfId="26853" priority="153" operator="greaterThan">
      <formula>0.9</formula>
    </cfRule>
    <cfRule type="cellIs" dxfId="26852" priority="154" operator="greaterThan">
      <formula>0.85</formula>
    </cfRule>
  </conditionalFormatting>
  <conditionalFormatting sqref="N6">
    <cfRule type="cellIs" dxfId="26851" priority="151" operator="greaterThan">
      <formula>0.9</formula>
    </cfRule>
    <cfRule type="cellIs" dxfId="26850" priority="152" operator="greaterThan">
      <formula>0.85</formula>
    </cfRule>
  </conditionalFormatting>
  <conditionalFormatting sqref="E6">
    <cfRule type="expression" dxfId="26849" priority="147">
      <formula>AND(IF(OR($Q6=1,$Q6=2),1,0),IF($X6&lt;=20,1,0))</formula>
    </cfRule>
    <cfRule type="expression" dxfId="26848" priority="148">
      <formula>AND(IF($Q6=2,1,0),IF($X6&lt;30,1,0))</formula>
    </cfRule>
    <cfRule type="expression" dxfId="26847" priority="149">
      <formula>AND(IF($Q6=3,1,0),IF($X6&lt;30,1,0))</formula>
    </cfRule>
    <cfRule type="expression" dxfId="26846" priority="150">
      <formula>AND(IF($Q6=3,1,IF($Q6=4,1,0)),IF($F6&lt;=85,1,0))</formula>
    </cfRule>
  </conditionalFormatting>
  <conditionalFormatting sqref="X6">
    <cfRule type="expression" dxfId="26845" priority="143">
      <formula>AND(IF(OR($Q6=1,$Q6=2),1,0),IF($X6&lt;=20,1,0))</formula>
    </cfRule>
    <cfRule type="expression" dxfId="26844" priority="144">
      <formula>AND(IF($Q6=2,1,0),IF($X6&lt;30,1,0))</formula>
    </cfRule>
    <cfRule type="expression" dxfId="26843" priority="145">
      <formula>AND(IF($Q6=3,1,0),IF($X6&lt;30,1,0))</formula>
    </cfRule>
    <cfRule type="expression" dxfId="26842" priority="146">
      <formula>AND(IF($Q6=3,1,IF($Q6=4,1,0)),IF($F6&lt;=85,1,0))</formula>
    </cfRule>
  </conditionalFormatting>
  <conditionalFormatting sqref="AI6">
    <cfRule type="expression" dxfId="26841" priority="139">
      <formula>AND(IF(OR($Q6=1,$Q6=2),1,0),IF($X6&lt;=20,1,0))</formula>
    </cfRule>
    <cfRule type="expression" dxfId="26840" priority="140">
      <formula>AND(IF($Q6=2,1,0),IF($X6&lt;30,1,0))</formula>
    </cfRule>
    <cfRule type="expression" dxfId="26839" priority="141">
      <formula>AND(IF($Q6=3,1,0),IF($X6&lt;30,1,0))</formula>
    </cfRule>
    <cfRule type="expression" dxfId="26838" priority="142">
      <formula>AND(IF($Q6=3,1,IF($Q6=4,1,0)),IF($F6&lt;=85,1,0))</formula>
    </cfRule>
  </conditionalFormatting>
  <conditionalFormatting sqref="AV7">
    <cfRule type="expression" dxfId="26837" priority="137">
      <formula>AV7="X"</formula>
    </cfRule>
    <cfRule type="expression" dxfId="26836" priority="138">
      <formula>AV7="후보"</formula>
    </cfRule>
  </conditionalFormatting>
  <conditionalFormatting sqref="AC7">
    <cfRule type="cellIs" dxfId="26835" priority="134" operator="greaterThan">
      <formula>0.9</formula>
    </cfRule>
    <cfRule type="cellIs" dxfId="26834" priority="135" operator="greaterThan">
      <formula>0.85</formula>
    </cfRule>
  </conditionalFormatting>
  <conditionalFormatting sqref="N7">
    <cfRule type="cellIs" dxfId="26833" priority="132" operator="greaterThan">
      <formula>0.9</formula>
    </cfRule>
    <cfRule type="cellIs" dxfId="26832" priority="133" operator="greaterThan">
      <formula>0.85</formula>
    </cfRule>
  </conditionalFormatting>
  <conditionalFormatting sqref="E7">
    <cfRule type="expression" dxfId="26831" priority="128">
      <formula>AND(IF(OR($Q7=1,$Q7=2),1,0),IF($X7&lt;=20,1,0))</formula>
    </cfRule>
    <cfRule type="expression" dxfId="26830" priority="129">
      <formula>AND(IF($Q7=2,1,0),IF($X7&lt;30,1,0))</formula>
    </cfRule>
    <cfRule type="expression" dxfId="26829" priority="130">
      <formula>AND(IF($Q7=3,1,0),IF($X7&lt;30,1,0))</formula>
    </cfRule>
    <cfRule type="expression" dxfId="26828" priority="131">
      <formula>AND(IF($Q7=3,1,IF($Q7=4,1,0)),IF($F7&lt;=85,1,0))</formula>
    </cfRule>
  </conditionalFormatting>
  <conditionalFormatting sqref="X7">
    <cfRule type="expression" dxfId="26827" priority="124">
      <formula>AND(IF(OR($Q7=1,$Q7=2),1,0),IF($X7&lt;=20,1,0))</formula>
    </cfRule>
    <cfRule type="expression" dxfId="26826" priority="125">
      <formula>AND(IF($Q7=2,1,0),IF($X7&lt;30,1,0))</formula>
    </cfRule>
    <cfRule type="expression" dxfId="26825" priority="126">
      <formula>AND(IF($Q7=3,1,0),IF($X7&lt;30,1,0))</formula>
    </cfRule>
    <cfRule type="expression" dxfId="26824" priority="127">
      <formula>AND(IF($Q7=3,1,IF($Q7=4,1,0)),IF($F7&lt;=85,1,0))</formula>
    </cfRule>
  </conditionalFormatting>
  <conditionalFormatting sqref="AI7">
    <cfRule type="expression" dxfId="26823" priority="120">
      <formula>AND(IF(OR($Q7=1,$Q7=2),1,0),IF($X7&lt;=20,1,0))</formula>
    </cfRule>
    <cfRule type="expression" dxfId="26822" priority="121">
      <formula>AND(IF($Q7=2,1,0),IF($X7&lt;30,1,0))</formula>
    </cfRule>
    <cfRule type="expression" dxfId="26821" priority="122">
      <formula>AND(IF($Q7=3,1,0),IF($X7&lt;30,1,0))</formula>
    </cfRule>
    <cfRule type="expression" dxfId="26820" priority="123">
      <formula>AND(IF($Q7=3,1,IF($Q7=4,1,0)),IF($F7&lt;=85,1,0))</formula>
    </cfRule>
  </conditionalFormatting>
  <conditionalFormatting sqref="AV8">
    <cfRule type="expression" dxfId="26819" priority="118">
      <formula>AV8="X"</formula>
    </cfRule>
    <cfRule type="expression" dxfId="26818" priority="119">
      <formula>AV8="후보"</formula>
    </cfRule>
  </conditionalFormatting>
  <conditionalFormatting sqref="AC8">
    <cfRule type="cellIs" dxfId="26817" priority="115" operator="greaterThan">
      <formula>0.9</formula>
    </cfRule>
    <cfRule type="cellIs" dxfId="26816" priority="116" operator="greaterThan">
      <formula>0.85</formula>
    </cfRule>
  </conditionalFormatting>
  <conditionalFormatting sqref="N8">
    <cfRule type="cellIs" dxfId="26815" priority="113" operator="greaterThan">
      <formula>0.9</formula>
    </cfRule>
    <cfRule type="cellIs" dxfId="26814" priority="114" operator="greaterThan">
      <formula>0.85</formula>
    </cfRule>
  </conditionalFormatting>
  <conditionalFormatting sqref="E8">
    <cfRule type="expression" dxfId="26813" priority="109">
      <formula>AND(IF(OR($Q8=1,$Q8=2),1,0),IF($X8&lt;=20,1,0))</formula>
    </cfRule>
    <cfRule type="expression" dxfId="26812" priority="110">
      <formula>AND(IF($Q8=2,1,0),IF($X8&lt;30,1,0))</formula>
    </cfRule>
    <cfRule type="expression" dxfId="26811" priority="111">
      <formula>AND(IF($Q8=3,1,0),IF($X8&lt;30,1,0))</formula>
    </cfRule>
    <cfRule type="expression" dxfId="26810" priority="112">
      <formula>AND(IF($Q8=3,1,IF($Q8=4,1,0)),IF($F8&lt;=85,1,0))</formula>
    </cfRule>
  </conditionalFormatting>
  <conditionalFormatting sqref="X8">
    <cfRule type="expression" dxfId="26809" priority="105">
      <formula>AND(IF(OR($Q8=1,$Q8=2),1,0),IF($X8&lt;=20,1,0))</formula>
    </cfRule>
    <cfRule type="expression" dxfId="26808" priority="106">
      <formula>AND(IF($Q8=2,1,0),IF($X8&lt;30,1,0))</formula>
    </cfRule>
    <cfRule type="expression" dxfId="26807" priority="107">
      <formula>AND(IF($Q8=3,1,0),IF($X8&lt;30,1,0))</formula>
    </cfRule>
    <cfRule type="expression" dxfId="26806" priority="108">
      <formula>AND(IF($Q8=3,1,IF($Q8=4,1,0)),IF($F8&lt;=85,1,0))</formula>
    </cfRule>
  </conditionalFormatting>
  <conditionalFormatting sqref="AI8">
    <cfRule type="expression" dxfId="26805" priority="101">
      <formula>AND(IF(OR($Q8=1,$Q8=2),1,0),IF($X8&lt;=20,1,0))</formula>
    </cfRule>
    <cfRule type="expression" dxfId="26804" priority="102">
      <formula>AND(IF($Q8=2,1,0),IF($X8&lt;30,1,0))</formula>
    </cfRule>
    <cfRule type="expression" dxfId="26803" priority="103">
      <formula>AND(IF($Q8=3,1,0),IF($X8&lt;30,1,0))</formula>
    </cfRule>
    <cfRule type="expression" dxfId="26802" priority="104">
      <formula>AND(IF($Q8=3,1,IF($Q8=4,1,0)),IF($F8&lt;=85,1,0))</formula>
    </cfRule>
  </conditionalFormatting>
  <conditionalFormatting sqref="AV9">
    <cfRule type="expression" dxfId="26801" priority="99">
      <formula>AV9="X"</formula>
    </cfRule>
    <cfRule type="expression" dxfId="26800" priority="100">
      <formula>AV9="후보"</formula>
    </cfRule>
  </conditionalFormatting>
  <conditionalFormatting sqref="AC9">
    <cfRule type="cellIs" dxfId="26799" priority="96" operator="greaterThan">
      <formula>0.9</formula>
    </cfRule>
    <cfRule type="cellIs" dxfId="26798" priority="97" operator="greaterThan">
      <formula>0.85</formula>
    </cfRule>
  </conditionalFormatting>
  <conditionalFormatting sqref="N9">
    <cfRule type="cellIs" dxfId="26797" priority="94" operator="greaterThan">
      <formula>0.9</formula>
    </cfRule>
    <cfRule type="cellIs" dxfId="26796" priority="95" operator="greaterThan">
      <formula>0.85</formula>
    </cfRule>
  </conditionalFormatting>
  <conditionalFormatting sqref="E9">
    <cfRule type="expression" dxfId="26795" priority="90">
      <formula>AND(IF(OR($Q9=1,$Q9=2),1,0),IF($X9&lt;=20,1,0))</formula>
    </cfRule>
    <cfRule type="expression" dxfId="26794" priority="91">
      <formula>AND(IF($Q9=2,1,0),IF($X9&lt;30,1,0))</formula>
    </cfRule>
    <cfRule type="expression" dxfId="26793" priority="92">
      <formula>AND(IF($Q9=3,1,0),IF($X9&lt;30,1,0))</formula>
    </cfRule>
    <cfRule type="expression" dxfId="26792" priority="93">
      <formula>AND(IF($Q9=3,1,IF($Q9=4,1,0)),IF($F9&lt;=85,1,0))</formula>
    </cfRule>
  </conditionalFormatting>
  <conditionalFormatting sqref="X9">
    <cfRule type="expression" dxfId="26791" priority="86">
      <formula>AND(IF(OR($Q9=1,$Q9=2),1,0),IF($X9&lt;=20,1,0))</formula>
    </cfRule>
    <cfRule type="expression" dxfId="26790" priority="87">
      <formula>AND(IF($Q9=2,1,0),IF($X9&lt;30,1,0))</formula>
    </cfRule>
    <cfRule type="expression" dxfId="26789" priority="88">
      <formula>AND(IF($Q9=3,1,0),IF($X9&lt;30,1,0))</formula>
    </cfRule>
    <cfRule type="expression" dxfId="26788" priority="89">
      <formula>AND(IF($Q9=3,1,IF($Q9=4,1,0)),IF($F9&lt;=85,1,0))</formula>
    </cfRule>
  </conditionalFormatting>
  <conditionalFormatting sqref="AI9">
    <cfRule type="expression" dxfId="26787" priority="82">
      <formula>AND(IF(OR($Q9=1,$Q9=2),1,0),IF($X9&lt;=20,1,0))</formula>
    </cfRule>
    <cfRule type="expression" dxfId="26786" priority="83">
      <formula>AND(IF($Q9=2,1,0),IF($X9&lt;30,1,0))</formula>
    </cfRule>
    <cfRule type="expression" dxfId="26785" priority="84">
      <formula>AND(IF($Q9=3,1,0),IF($X9&lt;30,1,0))</formula>
    </cfRule>
    <cfRule type="expression" dxfId="26784" priority="85">
      <formula>AND(IF($Q9=3,1,IF($Q9=4,1,0)),IF($F9&lt;=85,1,0))</formula>
    </cfRule>
  </conditionalFormatting>
  <conditionalFormatting sqref="AV10">
    <cfRule type="expression" dxfId="26783" priority="80">
      <formula>AV10="X"</formula>
    </cfRule>
    <cfRule type="expression" dxfId="26782" priority="81">
      <formula>AV10="후보"</formula>
    </cfRule>
  </conditionalFormatting>
  <conditionalFormatting sqref="AC10 N10">
    <cfRule type="cellIs" dxfId="26781" priority="77" operator="greaterThan">
      <formula>0.9</formula>
    </cfRule>
    <cfRule type="cellIs" dxfId="26780" priority="78" operator="greaterThan">
      <formula>0.85</formula>
    </cfRule>
  </conditionalFormatting>
  <conditionalFormatting sqref="AV11">
    <cfRule type="expression" dxfId="26779" priority="75">
      <formula>AV11="X"</formula>
    </cfRule>
    <cfRule type="expression" dxfId="26778" priority="76">
      <formula>AV11="후보"</formula>
    </cfRule>
  </conditionalFormatting>
  <conditionalFormatting sqref="AC11">
    <cfRule type="cellIs" dxfId="26777" priority="72" operator="greaterThan">
      <formula>0.9</formula>
    </cfRule>
    <cfRule type="cellIs" dxfId="26776" priority="73" operator="greaterThan">
      <formula>0.85</formula>
    </cfRule>
  </conditionalFormatting>
  <conditionalFormatting sqref="N11">
    <cfRule type="cellIs" dxfId="26775" priority="70" operator="greaterThan">
      <formula>0.9</formula>
    </cfRule>
    <cfRule type="cellIs" dxfId="26774" priority="71" operator="greaterThan">
      <formula>0.85</formula>
    </cfRule>
  </conditionalFormatting>
  <conditionalFormatting sqref="E11">
    <cfRule type="expression" dxfId="26773" priority="66">
      <formula>AND(IF(OR($Q11=1,$Q11=2),1,0),IF($X11&lt;=20,1,0))</formula>
    </cfRule>
    <cfRule type="expression" dxfId="26772" priority="67">
      <formula>AND(IF($Q11=2,1,0),IF($X11&lt;30,1,0))</formula>
    </cfRule>
    <cfRule type="expression" dxfId="26771" priority="68">
      <formula>AND(IF($Q11=3,1,0),IF($X11&lt;30,1,0))</formula>
    </cfRule>
    <cfRule type="expression" dxfId="26770" priority="69">
      <formula>AND(IF($Q11=3,1,IF($Q11=4,1,0)),IF($F11&lt;=85,1,0))</formula>
    </cfRule>
  </conditionalFormatting>
  <conditionalFormatting sqref="X11">
    <cfRule type="expression" dxfId="26769" priority="62">
      <formula>AND(IF(OR($Q11=1,$Q11=2),1,0),IF($X11&lt;=20,1,0))</formula>
    </cfRule>
    <cfRule type="expression" dxfId="26768" priority="63">
      <formula>AND(IF($Q11=2,1,0),IF($X11&lt;30,1,0))</formula>
    </cfRule>
    <cfRule type="expression" dxfId="26767" priority="64">
      <formula>AND(IF($Q11=3,1,0),IF($X11&lt;30,1,0))</formula>
    </cfRule>
    <cfRule type="expression" dxfId="26766" priority="65">
      <formula>AND(IF($Q11=3,1,IF($Q11=4,1,0)),IF($F11&lt;=85,1,0))</formula>
    </cfRule>
  </conditionalFormatting>
  <conditionalFormatting sqref="AI11">
    <cfRule type="expression" dxfId="26765" priority="58">
      <formula>AND(IF(OR($Q11=1,$Q11=2),1,0),IF($X11&lt;=20,1,0))</formula>
    </cfRule>
    <cfRule type="expression" dxfId="26764" priority="59">
      <formula>AND(IF($Q11=2,1,0),IF($X11&lt;30,1,0))</formula>
    </cfRule>
    <cfRule type="expression" dxfId="26763" priority="60">
      <formula>AND(IF($Q11=3,1,0),IF($X11&lt;30,1,0))</formula>
    </cfRule>
    <cfRule type="expression" dxfId="26762" priority="61">
      <formula>AND(IF($Q11=3,1,IF($Q11=4,1,0)),IF($F11&lt;=85,1,0))</formula>
    </cfRule>
  </conditionalFormatting>
  <conditionalFormatting sqref="AV12">
    <cfRule type="expression" dxfId="26761" priority="56">
      <formula>AV12="X"</formula>
    </cfRule>
    <cfRule type="expression" dxfId="26760" priority="57">
      <formula>AV12="후보"</formula>
    </cfRule>
  </conditionalFormatting>
  <conditionalFormatting sqref="AC12">
    <cfRule type="cellIs" dxfId="26759" priority="53" operator="greaterThan">
      <formula>0.9</formula>
    </cfRule>
    <cfRule type="cellIs" dxfId="26758" priority="54" operator="greaterThan">
      <formula>0.85</formula>
    </cfRule>
  </conditionalFormatting>
  <conditionalFormatting sqref="N12">
    <cfRule type="cellIs" dxfId="26757" priority="51" operator="greaterThan">
      <formula>0.9</formula>
    </cfRule>
    <cfRule type="cellIs" dxfId="26756" priority="52" operator="greaterThan">
      <formula>0.85</formula>
    </cfRule>
  </conditionalFormatting>
  <conditionalFormatting sqref="E12">
    <cfRule type="expression" dxfId="26755" priority="47">
      <formula>AND(IF(OR($Q12=1,$Q12=2),1,0),IF($X12&lt;=20,1,0))</formula>
    </cfRule>
    <cfRule type="expression" dxfId="26754" priority="48">
      <formula>AND(IF($Q12=2,1,0),IF($X12&lt;30,1,0))</formula>
    </cfRule>
    <cfRule type="expression" dxfId="26753" priority="49">
      <formula>AND(IF($Q12=3,1,0),IF($X12&lt;30,1,0))</formula>
    </cfRule>
    <cfRule type="expression" dxfId="26752" priority="50">
      <formula>AND(IF($Q12=3,1,IF($Q12=4,1,0)),IF($F12&lt;=85,1,0))</formula>
    </cfRule>
  </conditionalFormatting>
  <conditionalFormatting sqref="X12">
    <cfRule type="expression" dxfId="26751" priority="43">
      <formula>AND(IF(OR($Q12=1,$Q12=2),1,0),IF($X12&lt;=20,1,0))</formula>
    </cfRule>
    <cfRule type="expression" dxfId="26750" priority="44">
      <formula>AND(IF($Q12=2,1,0),IF($X12&lt;30,1,0))</formula>
    </cfRule>
    <cfRule type="expression" dxfId="26749" priority="45">
      <formula>AND(IF($Q12=3,1,0),IF($X12&lt;30,1,0))</formula>
    </cfRule>
    <cfRule type="expression" dxfId="26748" priority="46">
      <formula>AND(IF($Q12=3,1,IF($Q12=4,1,0)),IF($F12&lt;=85,1,0))</formula>
    </cfRule>
  </conditionalFormatting>
  <conditionalFormatting sqref="AI12">
    <cfRule type="expression" dxfId="26747" priority="39">
      <formula>AND(IF(OR($Q12=1,$Q12=2),1,0),IF($X12&lt;=20,1,0))</formula>
    </cfRule>
    <cfRule type="expression" dxfId="26746" priority="40">
      <formula>AND(IF($Q12=2,1,0),IF($X12&lt;30,1,0))</formula>
    </cfRule>
    <cfRule type="expression" dxfId="26745" priority="41">
      <formula>AND(IF($Q12=3,1,0),IF($X12&lt;30,1,0))</formula>
    </cfRule>
    <cfRule type="expression" dxfId="26744" priority="42">
      <formula>AND(IF($Q12=3,1,IF($Q12=4,1,0)),IF($F12&lt;=85,1,0))</formula>
    </cfRule>
  </conditionalFormatting>
  <conditionalFormatting sqref="AV13">
    <cfRule type="expression" dxfId="26743" priority="37">
      <formula>AV13="X"</formula>
    </cfRule>
    <cfRule type="expression" dxfId="26742" priority="38">
      <formula>AV13="후보"</formula>
    </cfRule>
  </conditionalFormatting>
  <conditionalFormatting sqref="AC13">
    <cfRule type="cellIs" dxfId="26741" priority="34" operator="greaterThan">
      <formula>0.9</formula>
    </cfRule>
    <cfRule type="cellIs" dxfId="26740" priority="35" operator="greaterThan">
      <formula>0.85</formula>
    </cfRule>
  </conditionalFormatting>
  <conditionalFormatting sqref="N13">
    <cfRule type="cellIs" dxfId="26739" priority="32" operator="greaterThan">
      <formula>0.9</formula>
    </cfRule>
    <cfRule type="cellIs" dxfId="26738" priority="33" operator="greaterThan">
      <formula>0.85</formula>
    </cfRule>
  </conditionalFormatting>
  <conditionalFormatting sqref="E13">
    <cfRule type="expression" dxfId="26737" priority="28">
      <formula>AND(IF(OR($Q13=1,$Q13=2),1,0),IF($X13&lt;=20,1,0))</formula>
    </cfRule>
    <cfRule type="expression" dxfId="26736" priority="29">
      <formula>AND(IF($Q13=2,1,0),IF($X13&lt;30,1,0))</formula>
    </cfRule>
    <cfRule type="expression" dxfId="26735" priority="30">
      <formula>AND(IF($Q13=3,1,0),IF($X13&lt;30,1,0))</formula>
    </cfRule>
    <cfRule type="expression" dxfId="26734" priority="31">
      <formula>AND(IF($Q13=3,1,IF($Q13=4,1,0)),IF($F13&lt;=85,1,0))</formula>
    </cfRule>
  </conditionalFormatting>
  <conditionalFormatting sqref="X13">
    <cfRule type="expression" dxfId="26733" priority="24">
      <formula>AND(IF(OR($Q13=1,$Q13=2),1,0),IF($X13&lt;=20,1,0))</formula>
    </cfRule>
    <cfRule type="expression" dxfId="26732" priority="25">
      <formula>AND(IF($Q13=2,1,0),IF($X13&lt;30,1,0))</formula>
    </cfRule>
    <cfRule type="expression" dxfId="26731" priority="26">
      <formula>AND(IF($Q13=3,1,0),IF($X13&lt;30,1,0))</formula>
    </cfRule>
    <cfRule type="expression" dxfId="26730" priority="27">
      <formula>AND(IF($Q13=3,1,IF($Q13=4,1,0)),IF($F13&lt;=85,1,0))</formula>
    </cfRule>
  </conditionalFormatting>
  <conditionalFormatting sqref="AI13">
    <cfRule type="expression" dxfId="26729" priority="20">
      <formula>AND(IF(OR($Q13=1,$Q13=2),1,0),IF($X13&lt;=20,1,0))</formula>
    </cfRule>
    <cfRule type="expression" dxfId="26728" priority="21">
      <formula>AND(IF($Q13=2,1,0),IF($X13&lt;30,1,0))</formula>
    </cfRule>
    <cfRule type="expression" dxfId="26727" priority="22">
      <formula>AND(IF($Q13=3,1,0),IF($X13&lt;30,1,0))</formula>
    </cfRule>
    <cfRule type="expression" dxfId="26726" priority="23">
      <formula>AND(IF($Q13=3,1,IF($Q13=4,1,0)),IF($F13&lt;=85,1,0))</formula>
    </cfRule>
  </conditionalFormatting>
  <conditionalFormatting sqref="AV14">
    <cfRule type="expression" dxfId="26725" priority="18">
      <formula>AV14="X"</formula>
    </cfRule>
    <cfRule type="expression" dxfId="26724" priority="19">
      <formula>AV14="후보"</formula>
    </cfRule>
  </conditionalFormatting>
  <conditionalFormatting sqref="AC14">
    <cfRule type="cellIs" dxfId="26723" priority="15" operator="greaterThan">
      <formula>0.9</formula>
    </cfRule>
    <cfRule type="cellIs" dxfId="26722" priority="16" operator="greaterThan">
      <formula>0.85</formula>
    </cfRule>
  </conditionalFormatting>
  <conditionalFormatting sqref="N14">
    <cfRule type="cellIs" dxfId="26721" priority="13" operator="greaterThan">
      <formula>0.9</formula>
    </cfRule>
    <cfRule type="cellIs" dxfId="26720" priority="14" operator="greaterThan">
      <formula>0.85</formula>
    </cfRule>
  </conditionalFormatting>
  <conditionalFormatting sqref="E14">
    <cfRule type="expression" dxfId="26719" priority="9">
      <formula>AND(IF(OR($Q14=1,$Q14=2),1,0),IF($X14&lt;=20,1,0))</formula>
    </cfRule>
    <cfRule type="expression" dxfId="26718" priority="10">
      <formula>AND(IF($Q14=2,1,0),IF($X14&lt;30,1,0))</formula>
    </cfRule>
    <cfRule type="expression" dxfId="26717" priority="11">
      <formula>AND(IF($Q14=3,1,0),IF($X14&lt;30,1,0))</formula>
    </cfRule>
    <cfRule type="expression" dxfId="26716" priority="12">
      <formula>AND(IF($Q14=3,1,IF($Q14=4,1,0)),IF($F14&lt;=85,1,0))</formula>
    </cfRule>
  </conditionalFormatting>
  <conditionalFormatting sqref="X14">
    <cfRule type="expression" dxfId="26715" priority="5">
      <formula>AND(IF(OR($Q14=1,$Q14=2),1,0),IF($X14&lt;=20,1,0))</formula>
    </cfRule>
    <cfRule type="expression" dxfId="26714" priority="6">
      <formula>AND(IF($Q14=2,1,0),IF($X14&lt;30,1,0))</formula>
    </cfRule>
    <cfRule type="expression" dxfId="26713" priority="7">
      <formula>AND(IF($Q14=3,1,0),IF($X14&lt;30,1,0))</formula>
    </cfRule>
    <cfRule type="expression" dxfId="26712" priority="8">
      <formula>AND(IF($Q14=3,1,IF($Q14=4,1,0)),IF($F14&lt;=85,1,0))</formula>
    </cfRule>
  </conditionalFormatting>
  <conditionalFormatting sqref="AI14">
    <cfRule type="expression" dxfId="26711" priority="1">
      <formula>AND(IF(OR($Q14=1,$Q14=2),1,0),IF($X14&lt;=20,1,0))</formula>
    </cfRule>
    <cfRule type="expression" dxfId="26710" priority="2">
      <formula>AND(IF($Q14=2,1,0),IF($X14&lt;30,1,0))</formula>
    </cfRule>
    <cfRule type="expression" dxfId="26709" priority="3">
      <formula>AND(IF($Q14=3,1,0),IF($X14&lt;30,1,0))</formula>
    </cfRule>
    <cfRule type="expression" dxfId="26708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논곡동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논곡동 산호1차('92.03.,260^)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255</v>
      </c>
      <c r="B6" s="10" t="s">
        <v>1958</v>
      </c>
      <c r="C6" s="101">
        <v>260</v>
      </c>
      <c r="D6" s="98">
        <v>80.2</v>
      </c>
      <c r="E6" s="100">
        <v>24</v>
      </c>
      <c r="F6" s="98">
        <v>59.8</v>
      </c>
      <c r="G6" s="17">
        <v>18</v>
      </c>
      <c r="H6" s="101">
        <v>96</v>
      </c>
      <c r="I6" s="102"/>
      <c r="J6" s="102"/>
      <c r="K6" s="102"/>
      <c r="L6" s="102"/>
      <c r="M6" s="103">
        <f t="shared" ref="M6:M11" si="2">I6-K6</f>
        <v>0</v>
      </c>
      <c r="N6" s="4" t="str">
        <f t="shared" ref="N6:N11" si="3">IF(ISERROR(K6/I6),"",K6/I6)</f>
        <v/>
      </c>
      <c r="O6" s="99">
        <f t="shared" ref="O6:O11" si="4">I6/E6</f>
        <v>0</v>
      </c>
      <c r="P6" s="99">
        <f t="shared" ref="P6:P11" si="5">K6/E6</f>
        <v>0</v>
      </c>
      <c r="Q6" s="74">
        <v>3</v>
      </c>
      <c r="R6" s="74">
        <v>1</v>
      </c>
      <c r="S6" s="74" t="s">
        <v>1936</v>
      </c>
      <c r="T6" s="5">
        <v>80</v>
      </c>
      <c r="U6" s="9"/>
      <c r="W6" s="98">
        <f t="shared" ref="W6:X11" si="6">D6</f>
        <v>80.2</v>
      </c>
      <c r="X6" s="100">
        <f t="shared" si="6"/>
        <v>24</v>
      </c>
      <c r="Y6" s="96">
        <f t="shared" ref="Y6:Z11" si="7">H6</f>
        <v>96</v>
      </c>
      <c r="Z6" s="103">
        <f t="shared" si="7"/>
        <v>0</v>
      </c>
      <c r="AA6" s="103">
        <f t="shared" ref="AA6:AA11" si="8">K6</f>
        <v>0</v>
      </c>
      <c r="AB6" s="103">
        <f t="shared" ref="AB6:AD11" si="9">M6</f>
        <v>0</v>
      </c>
      <c r="AC6" s="4" t="str">
        <f t="shared" si="9"/>
        <v/>
      </c>
      <c r="AD6" s="99">
        <f t="shared" si="9"/>
        <v>0</v>
      </c>
      <c r="AE6" s="74" t="str">
        <f t="shared" ref="AE6:AE11" si="10">S6</f>
        <v>복</v>
      </c>
      <c r="AF6" s="74" t="str">
        <f t="shared" ref="AF6:AF11" si="11">Q6&amp;"/"&amp;R6</f>
        <v>3/1</v>
      </c>
      <c r="AH6" s="20" t="str">
        <f t="shared" si="1"/>
        <v>산호1차</v>
      </c>
      <c r="AI6" s="100">
        <f t="shared" si="0"/>
        <v>24</v>
      </c>
      <c r="AJ6" s="74" t="str">
        <f t="shared" ref="AJ6:AJ11" si="12"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X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255</v>
      </c>
      <c r="B7" s="10" t="s">
        <v>1958</v>
      </c>
      <c r="C7" s="101">
        <v>260</v>
      </c>
      <c r="D7" s="98">
        <v>86</v>
      </c>
      <c r="E7" s="100">
        <v>26</v>
      </c>
      <c r="F7" s="98">
        <v>64.599999999999994</v>
      </c>
      <c r="G7" s="17">
        <v>20</v>
      </c>
      <c r="H7" s="101">
        <v>13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3</v>
      </c>
      <c r="R7" s="74">
        <v>1</v>
      </c>
      <c r="S7" s="74" t="s">
        <v>1936</v>
      </c>
      <c r="T7" s="5">
        <v>86</v>
      </c>
      <c r="U7" s="9"/>
      <c r="W7" s="98">
        <f t="shared" si="6"/>
        <v>86</v>
      </c>
      <c r="X7" s="100">
        <f t="shared" si="6"/>
        <v>26</v>
      </c>
      <c r="Y7" s="96">
        <f t="shared" si="7"/>
        <v>13</v>
      </c>
      <c r="Z7" s="103">
        <f t="shared" si="7"/>
        <v>0</v>
      </c>
      <c r="AA7" s="103">
        <f t="shared" si="8"/>
        <v>0</v>
      </c>
      <c r="AB7" s="103">
        <f t="shared" si="9"/>
        <v>0</v>
      </c>
      <c r="AC7" s="4" t="str">
        <f t="shared" si="9"/>
        <v/>
      </c>
      <c r="AD7" s="99">
        <f t="shared" si="9"/>
        <v>0</v>
      </c>
      <c r="AE7" s="74" t="str">
        <f t="shared" si="10"/>
        <v>복</v>
      </c>
      <c r="AF7" s="74" t="str">
        <f t="shared" si="11"/>
        <v>3/1</v>
      </c>
      <c r="AH7" s="20" t="str">
        <f t="shared" si="1"/>
        <v>산호1차</v>
      </c>
      <c r="AI7" s="100">
        <f t="shared" si="0"/>
        <v>26</v>
      </c>
      <c r="AJ7" s="74" t="str">
        <f t="shared" si="12"/>
        <v>A-</v>
      </c>
      <c r="AK7" s="74" t="s">
        <v>13</v>
      </c>
      <c r="AL7" s="74" t="s">
        <v>1937</v>
      </c>
      <c r="AM7" s="74" t="s">
        <v>1938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255</v>
      </c>
      <c r="B8" s="10" t="s">
        <v>1958</v>
      </c>
      <c r="C8" s="101">
        <v>260</v>
      </c>
      <c r="D8" s="98">
        <v>88.9</v>
      </c>
      <c r="E8" s="100">
        <v>27</v>
      </c>
      <c r="F8" s="98">
        <v>66.5</v>
      </c>
      <c r="G8" s="17">
        <v>20</v>
      </c>
      <c r="H8" s="101">
        <v>44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3</v>
      </c>
      <c r="R8" s="74">
        <v>1</v>
      </c>
      <c r="S8" s="74" t="s">
        <v>1936</v>
      </c>
      <c r="T8" s="5">
        <v>88</v>
      </c>
      <c r="U8" s="9"/>
      <c r="W8" s="98">
        <f t="shared" si="6"/>
        <v>88.9</v>
      </c>
      <c r="X8" s="100">
        <f t="shared" si="6"/>
        <v>27</v>
      </c>
      <c r="Y8" s="96">
        <f t="shared" si="7"/>
        <v>44</v>
      </c>
      <c r="Z8" s="103">
        <f t="shared" si="7"/>
        <v>0</v>
      </c>
      <c r="AA8" s="103">
        <f t="shared" si="8"/>
        <v>0</v>
      </c>
      <c r="AB8" s="103">
        <f t="shared" si="9"/>
        <v>0</v>
      </c>
      <c r="AC8" s="4" t="str">
        <f t="shared" si="9"/>
        <v/>
      </c>
      <c r="AD8" s="99">
        <f t="shared" si="9"/>
        <v>0</v>
      </c>
      <c r="AE8" s="74" t="str">
        <f t="shared" si="10"/>
        <v>복</v>
      </c>
      <c r="AF8" s="74" t="str">
        <f t="shared" si="11"/>
        <v>3/1</v>
      </c>
      <c r="AH8" s="20" t="str">
        <f t="shared" si="1"/>
        <v>산호1차</v>
      </c>
      <c r="AI8" s="100">
        <f t="shared" si="0"/>
        <v>27</v>
      </c>
      <c r="AJ8" s="74" t="str">
        <f t="shared" si="12"/>
        <v>A-</v>
      </c>
      <c r="AK8" s="74" t="s">
        <v>13</v>
      </c>
      <c r="AL8" s="74" t="s">
        <v>1937</v>
      </c>
      <c r="AM8" s="74" t="s">
        <v>1938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255</v>
      </c>
      <c r="B9" s="10" t="s">
        <v>1958</v>
      </c>
      <c r="C9" s="101">
        <v>260</v>
      </c>
      <c r="D9" s="98">
        <v>91.4</v>
      </c>
      <c r="E9" s="100">
        <v>28</v>
      </c>
      <c r="F9" s="98">
        <v>68.2</v>
      </c>
      <c r="G9" s="17">
        <v>21</v>
      </c>
      <c r="H9" s="101">
        <v>80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3</v>
      </c>
      <c r="R9" s="74">
        <v>1</v>
      </c>
      <c r="S9" s="74" t="s">
        <v>1936</v>
      </c>
      <c r="T9" s="5">
        <v>91</v>
      </c>
      <c r="U9" s="9"/>
      <c r="W9" s="98">
        <f t="shared" si="6"/>
        <v>91.4</v>
      </c>
      <c r="X9" s="100">
        <f t="shared" si="6"/>
        <v>28</v>
      </c>
      <c r="Y9" s="96">
        <f t="shared" si="7"/>
        <v>80</v>
      </c>
      <c r="Z9" s="103">
        <f t="shared" si="7"/>
        <v>0</v>
      </c>
      <c r="AA9" s="103">
        <f t="shared" si="8"/>
        <v>0</v>
      </c>
      <c r="AB9" s="103">
        <f t="shared" si="9"/>
        <v>0</v>
      </c>
      <c r="AC9" s="4" t="str">
        <f t="shared" si="9"/>
        <v/>
      </c>
      <c r="AD9" s="99">
        <f t="shared" si="9"/>
        <v>0</v>
      </c>
      <c r="AE9" s="74" t="str">
        <f t="shared" si="10"/>
        <v>복</v>
      </c>
      <c r="AF9" s="74" t="str">
        <f t="shared" si="11"/>
        <v>3/1</v>
      </c>
      <c r="AH9" s="20" t="str">
        <f t="shared" si="1"/>
        <v>산호1차</v>
      </c>
      <c r="AI9" s="100">
        <f t="shared" si="0"/>
        <v>28</v>
      </c>
      <c r="AJ9" s="74" t="str">
        <f t="shared" si="12"/>
        <v>A-</v>
      </c>
      <c r="AK9" s="74" t="s">
        <v>13</v>
      </c>
      <c r="AL9" s="74" t="s">
        <v>1937</v>
      </c>
      <c r="AM9" s="74" t="s">
        <v>1938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255</v>
      </c>
      <c r="B10" s="10" t="s">
        <v>1958</v>
      </c>
      <c r="C10" s="101">
        <v>260</v>
      </c>
      <c r="D10" s="98">
        <v>96</v>
      </c>
      <c r="E10" s="100">
        <v>29</v>
      </c>
      <c r="F10" s="98">
        <v>71.8</v>
      </c>
      <c r="G10" s="17">
        <v>22</v>
      </c>
      <c r="H10" s="101">
        <v>15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3</v>
      </c>
      <c r="R10" s="74">
        <v>1</v>
      </c>
      <c r="S10" s="74" t="s">
        <v>1936</v>
      </c>
      <c r="T10" s="5">
        <v>96</v>
      </c>
      <c r="U10" s="9"/>
      <c r="W10" s="98">
        <f t="shared" si="6"/>
        <v>96</v>
      </c>
      <c r="X10" s="100">
        <f t="shared" si="6"/>
        <v>29</v>
      </c>
      <c r="Y10" s="96">
        <f t="shared" si="7"/>
        <v>15</v>
      </c>
      <c r="Z10" s="103">
        <f t="shared" si="7"/>
        <v>0</v>
      </c>
      <c r="AA10" s="103">
        <f t="shared" si="8"/>
        <v>0</v>
      </c>
      <c r="AB10" s="103">
        <f t="shared" si="9"/>
        <v>0</v>
      </c>
      <c r="AC10" s="4" t="str">
        <f t="shared" si="9"/>
        <v/>
      </c>
      <c r="AD10" s="99">
        <f t="shared" si="9"/>
        <v>0</v>
      </c>
      <c r="AE10" s="74" t="str">
        <f t="shared" si="10"/>
        <v>복</v>
      </c>
      <c r="AF10" s="74" t="str">
        <f t="shared" si="11"/>
        <v>3/1</v>
      </c>
      <c r="AH10" s="20" t="str">
        <f t="shared" si="1"/>
        <v>산호1차</v>
      </c>
      <c r="AI10" s="100">
        <f t="shared" si="0"/>
        <v>29</v>
      </c>
      <c r="AJ10" s="74" t="str">
        <f t="shared" si="12"/>
        <v>A-</v>
      </c>
      <c r="AK10" s="74" t="s">
        <v>13</v>
      </c>
      <c r="AL10" s="74" t="s">
        <v>1937</v>
      </c>
      <c r="AM10" s="74" t="s">
        <v>1938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255</v>
      </c>
      <c r="B11" s="10" t="s">
        <v>1958</v>
      </c>
      <c r="C11" s="101">
        <v>260</v>
      </c>
      <c r="D11" s="98">
        <v>104.5</v>
      </c>
      <c r="E11" s="100">
        <v>32</v>
      </c>
      <c r="F11" s="98">
        <v>78.5</v>
      </c>
      <c r="G11" s="17">
        <v>24</v>
      </c>
      <c r="H11" s="101">
        <v>12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3</v>
      </c>
      <c r="R11" s="74">
        <v>1</v>
      </c>
      <c r="S11" s="74" t="s">
        <v>1936</v>
      </c>
      <c r="T11" s="5">
        <v>104</v>
      </c>
      <c r="U11" s="9"/>
      <c r="W11" s="98">
        <f t="shared" si="6"/>
        <v>104.5</v>
      </c>
      <c r="X11" s="100">
        <f t="shared" si="6"/>
        <v>32</v>
      </c>
      <c r="Y11" s="96">
        <f t="shared" si="7"/>
        <v>12</v>
      </c>
      <c r="Z11" s="103">
        <f t="shared" si="7"/>
        <v>0</v>
      </c>
      <c r="AA11" s="103">
        <f t="shared" si="8"/>
        <v>0</v>
      </c>
      <c r="AB11" s="103">
        <f t="shared" si="9"/>
        <v>0</v>
      </c>
      <c r="AC11" s="4" t="str">
        <f t="shared" si="9"/>
        <v/>
      </c>
      <c r="AD11" s="99">
        <f t="shared" si="9"/>
        <v>0</v>
      </c>
      <c r="AE11" s="74" t="str">
        <f t="shared" si="10"/>
        <v>복</v>
      </c>
      <c r="AF11" s="74" t="str">
        <f t="shared" si="11"/>
        <v>3/1</v>
      </c>
      <c r="AH11" s="20" t="str">
        <f t="shared" si="1"/>
        <v>산호1차</v>
      </c>
      <c r="AI11" s="100">
        <f t="shared" si="0"/>
        <v>32</v>
      </c>
      <c r="AJ11" s="74" t="str">
        <f t="shared" si="12"/>
        <v>A-</v>
      </c>
      <c r="AK11" s="74" t="s">
        <v>13</v>
      </c>
      <c r="AL11" s="74" t="s">
        <v>1937</v>
      </c>
      <c r="AM11" s="74" t="s">
        <v>1938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X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논곡동 목감한양수자인('16.11.,536^)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268</v>
      </c>
      <c r="B13" s="10" t="s">
        <v>1959</v>
      </c>
      <c r="C13" s="101">
        <v>536</v>
      </c>
      <c r="D13" s="98">
        <v>82.4</v>
      </c>
      <c r="E13" s="100">
        <v>25</v>
      </c>
      <c r="F13" s="98">
        <v>59.9</v>
      </c>
      <c r="G13" s="17">
        <v>18</v>
      </c>
      <c r="H13" s="101">
        <v>376</v>
      </c>
      <c r="I13" s="102">
        <v>59000</v>
      </c>
      <c r="J13" s="102" t="s">
        <v>1956</v>
      </c>
      <c r="K13" s="102">
        <v>33000</v>
      </c>
      <c r="L13" s="102" t="s">
        <v>1956</v>
      </c>
      <c r="M13" s="103">
        <f>I13-K13</f>
        <v>26000</v>
      </c>
      <c r="N13" s="4">
        <f>IF(ISERROR(K13/I13),"",K13/I13)</f>
        <v>0.55932203389830504</v>
      </c>
      <c r="O13" s="99">
        <f>I13/E13</f>
        <v>2360</v>
      </c>
      <c r="P13" s="99">
        <f>K13/E13</f>
        <v>1320</v>
      </c>
      <c r="Q13" s="74">
        <v>3</v>
      </c>
      <c r="R13" s="74">
        <v>2</v>
      </c>
      <c r="S13" s="74" t="s">
        <v>1941</v>
      </c>
      <c r="T13" s="5">
        <v>82</v>
      </c>
      <c r="U13" s="9"/>
      <c r="W13" s="98">
        <f t="shared" ref="W13:X16" si="21">D13</f>
        <v>82.4</v>
      </c>
      <c r="X13" s="100">
        <f t="shared" si="21"/>
        <v>25</v>
      </c>
      <c r="Y13" s="96">
        <f t="shared" ref="Y13:Z16" si="22">H13</f>
        <v>376</v>
      </c>
      <c r="Z13" s="103">
        <f t="shared" si="22"/>
        <v>59000</v>
      </c>
      <c r="AA13" s="103">
        <f>K13</f>
        <v>33000</v>
      </c>
      <c r="AB13" s="103">
        <f t="shared" ref="AB13:AD16" si="23">M13</f>
        <v>26000</v>
      </c>
      <c r="AC13" s="4">
        <f t="shared" si="23"/>
        <v>0.55932203389830504</v>
      </c>
      <c r="AD13" s="99">
        <f t="shared" si="23"/>
        <v>2360</v>
      </c>
      <c r="AE13" s="74" t="str">
        <f>S13</f>
        <v>계</v>
      </c>
      <c r="AF13" s="74" t="str">
        <f>Q13&amp;"/"&amp;R13</f>
        <v>3/2</v>
      </c>
      <c r="AH13" s="20" t="str">
        <f t="shared" si="1"/>
        <v>목감한양수자인</v>
      </c>
      <c r="AI13" s="100">
        <f t="shared" si="0"/>
        <v>25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268</v>
      </c>
      <c r="B14" s="10" t="s">
        <v>1959</v>
      </c>
      <c r="C14" s="101">
        <v>536</v>
      </c>
      <c r="D14" s="98">
        <v>98.4</v>
      </c>
      <c r="E14" s="100">
        <v>30</v>
      </c>
      <c r="F14" s="98">
        <v>72</v>
      </c>
      <c r="G14" s="17">
        <v>22</v>
      </c>
      <c r="H14" s="101">
        <v>27</v>
      </c>
      <c r="I14" s="102">
        <v>73000</v>
      </c>
      <c r="J14" s="102" t="s">
        <v>1954</v>
      </c>
      <c r="K14" s="102"/>
      <c r="L14" s="102"/>
      <c r="M14" s="103">
        <f>I14-K14</f>
        <v>73000</v>
      </c>
      <c r="N14" s="4">
        <f>IF(ISERROR(K14/I14),"",K14/I14)</f>
        <v>0</v>
      </c>
      <c r="O14" s="99">
        <f>I14/E14</f>
        <v>2433.3333333333335</v>
      </c>
      <c r="P14" s="99">
        <f>K14/E14</f>
        <v>0</v>
      </c>
      <c r="Q14" s="74">
        <v>3</v>
      </c>
      <c r="R14" s="74">
        <v>2</v>
      </c>
      <c r="S14" s="74" t="s">
        <v>1941</v>
      </c>
      <c r="T14" s="5" t="s">
        <v>226</v>
      </c>
      <c r="U14" s="9"/>
      <c r="W14" s="98">
        <f t="shared" si="21"/>
        <v>98.4</v>
      </c>
      <c r="X14" s="100">
        <f t="shared" si="21"/>
        <v>30</v>
      </c>
      <c r="Y14" s="96">
        <f t="shared" si="22"/>
        <v>27</v>
      </c>
      <c r="Z14" s="103">
        <f t="shared" si="22"/>
        <v>73000</v>
      </c>
      <c r="AA14" s="103">
        <f>K14</f>
        <v>0</v>
      </c>
      <c r="AB14" s="103">
        <f t="shared" si="23"/>
        <v>73000</v>
      </c>
      <c r="AC14" s="4">
        <f t="shared" si="23"/>
        <v>0</v>
      </c>
      <c r="AD14" s="99">
        <f t="shared" si="23"/>
        <v>2433.3333333333335</v>
      </c>
      <c r="AE14" s="74" t="str">
        <f>S14</f>
        <v>계</v>
      </c>
      <c r="AF14" s="74" t="str">
        <f>Q14&amp;"/"&amp;R14</f>
        <v>3/2</v>
      </c>
      <c r="AH14" s="20" t="str">
        <f t="shared" si="1"/>
        <v>목감한양수자인</v>
      </c>
      <c r="AI14" s="100">
        <f t="shared" si="0"/>
        <v>30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268</v>
      </c>
      <c r="B15" s="10" t="s">
        <v>1959</v>
      </c>
      <c r="C15" s="101">
        <v>536</v>
      </c>
      <c r="D15" s="98">
        <v>99</v>
      </c>
      <c r="E15" s="100">
        <v>30</v>
      </c>
      <c r="F15" s="98">
        <v>71.900000000000006</v>
      </c>
      <c r="G15" s="17">
        <v>22</v>
      </c>
      <c r="H15" s="101">
        <v>27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2</v>
      </c>
      <c r="S15" s="74" t="s">
        <v>1941</v>
      </c>
      <c r="T15" s="5" t="s">
        <v>273</v>
      </c>
      <c r="U15" s="9"/>
      <c r="W15" s="98">
        <f t="shared" si="21"/>
        <v>99</v>
      </c>
      <c r="X15" s="100">
        <f t="shared" si="21"/>
        <v>30</v>
      </c>
      <c r="Y15" s="96">
        <f t="shared" si="22"/>
        <v>27</v>
      </c>
      <c r="Z15" s="103">
        <f t="shared" si="22"/>
        <v>0</v>
      </c>
      <c r="AA15" s="103">
        <f>K15</f>
        <v>0</v>
      </c>
      <c r="AB15" s="103">
        <f t="shared" si="23"/>
        <v>0</v>
      </c>
      <c r="AC15" s="4" t="str">
        <f t="shared" si="23"/>
        <v/>
      </c>
      <c r="AD15" s="99">
        <f t="shared" si="23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목감한양수자인</v>
      </c>
      <c r="AI15" s="100">
        <f t="shared" si="0"/>
        <v>30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268</v>
      </c>
      <c r="B16" s="10" t="s">
        <v>1959</v>
      </c>
      <c r="C16" s="101">
        <v>536</v>
      </c>
      <c r="D16" s="98">
        <v>116</v>
      </c>
      <c r="E16" s="100">
        <v>35</v>
      </c>
      <c r="F16" s="98">
        <v>84.9</v>
      </c>
      <c r="G16" s="17">
        <v>26</v>
      </c>
      <c r="H16" s="101">
        <v>106</v>
      </c>
      <c r="I16" s="102">
        <v>75000</v>
      </c>
      <c r="J16" s="102" t="s">
        <v>1960</v>
      </c>
      <c r="K16" s="102">
        <v>45000</v>
      </c>
      <c r="L16" s="102" t="s">
        <v>1956</v>
      </c>
      <c r="M16" s="103">
        <f>I16-K16</f>
        <v>30000</v>
      </c>
      <c r="N16" s="4">
        <f>IF(ISERROR(K16/I16),"",K16/I16)</f>
        <v>0.6</v>
      </c>
      <c r="O16" s="99">
        <f>I16/E16</f>
        <v>2142.8571428571427</v>
      </c>
      <c r="P16" s="99">
        <f>K16/E16</f>
        <v>1285.7142857142858</v>
      </c>
      <c r="Q16" s="74">
        <v>4</v>
      </c>
      <c r="R16" s="74">
        <v>2</v>
      </c>
      <c r="S16" s="74" t="s">
        <v>1941</v>
      </c>
      <c r="T16" s="5">
        <v>115</v>
      </c>
      <c r="U16" s="9"/>
      <c r="W16" s="98">
        <f t="shared" si="21"/>
        <v>116</v>
      </c>
      <c r="X16" s="100">
        <f t="shared" si="21"/>
        <v>35</v>
      </c>
      <c r="Y16" s="96">
        <f t="shared" si="22"/>
        <v>106</v>
      </c>
      <c r="Z16" s="103">
        <f t="shared" si="22"/>
        <v>75000</v>
      </c>
      <c r="AA16" s="103">
        <f>K16</f>
        <v>45000</v>
      </c>
      <c r="AB16" s="103">
        <f t="shared" si="23"/>
        <v>30000</v>
      </c>
      <c r="AC16" s="4">
        <f t="shared" si="23"/>
        <v>0.6</v>
      </c>
      <c r="AD16" s="99">
        <f t="shared" si="23"/>
        <v>2142.8571428571427</v>
      </c>
      <c r="AE16" s="74" t="str">
        <f>S16</f>
        <v>계</v>
      </c>
      <c r="AF16" s="74" t="str">
        <f>Q16&amp;"/"&amp;R16</f>
        <v>4/2</v>
      </c>
      <c r="AH16" s="20" t="str">
        <f t="shared" si="1"/>
        <v>목감한양수자인</v>
      </c>
      <c r="AI16" s="100">
        <f t="shared" si="0"/>
        <v>35</v>
      </c>
      <c r="AJ16" s="74" t="str">
        <f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</sheetData>
  <mergeCells count="1">
    <mergeCell ref="AJ1:AN1"/>
  </mergeCells>
  <phoneticPr fontId="2" type="noConversion"/>
  <conditionalFormatting sqref="AV4:AV6">
    <cfRule type="expression" dxfId="26707" priority="196">
      <formula>AV4="X"</formula>
    </cfRule>
    <cfRule type="expression" dxfId="26706" priority="197">
      <formula>AV4="후보"</formula>
    </cfRule>
  </conditionalFormatting>
  <conditionalFormatting sqref="AC1:AC2 AC4:AC6 N4:N5">
    <cfRule type="cellIs" dxfId="26705" priority="193" operator="greaterThan">
      <formula>0.9</formula>
    </cfRule>
    <cfRule type="cellIs" dxfId="26704" priority="194" operator="greaterThan">
      <formula>0.85</formula>
    </cfRule>
  </conditionalFormatting>
  <conditionalFormatting sqref="N1:N2">
    <cfRule type="cellIs" dxfId="26703" priority="191" operator="greaterThan">
      <formula>0.9</formula>
    </cfRule>
    <cfRule type="cellIs" dxfId="26702" priority="192" operator="greaterThan">
      <formula>0.85</formula>
    </cfRule>
  </conditionalFormatting>
  <conditionalFormatting sqref="N6">
    <cfRule type="cellIs" dxfId="26701" priority="189" operator="greaterThan">
      <formula>0.9</formula>
    </cfRule>
    <cfRule type="cellIs" dxfId="26700" priority="190" operator="greaterThan">
      <formula>0.85</formula>
    </cfRule>
  </conditionalFormatting>
  <conditionalFormatting sqref="E6">
    <cfRule type="expression" dxfId="26699" priority="185">
      <formula>AND(IF(OR($Q6=1,$Q6=2),1,0),IF($X6&lt;=20,1,0))</formula>
    </cfRule>
    <cfRule type="expression" dxfId="26698" priority="186">
      <formula>AND(IF($Q6=2,1,0),IF($X6&lt;30,1,0))</formula>
    </cfRule>
    <cfRule type="expression" dxfId="26697" priority="187">
      <formula>AND(IF($Q6=3,1,0),IF($X6&lt;30,1,0))</formula>
    </cfRule>
    <cfRule type="expression" dxfId="26696" priority="188">
      <formula>AND(IF($Q6=3,1,IF($Q6=4,1,0)),IF($F6&lt;=85,1,0))</formula>
    </cfRule>
  </conditionalFormatting>
  <conditionalFormatting sqref="X6">
    <cfRule type="expression" dxfId="26695" priority="181">
      <formula>AND(IF(OR($Q6=1,$Q6=2),1,0),IF($X6&lt;=20,1,0))</formula>
    </cfRule>
    <cfRule type="expression" dxfId="26694" priority="182">
      <formula>AND(IF($Q6=2,1,0),IF($X6&lt;30,1,0))</formula>
    </cfRule>
    <cfRule type="expression" dxfId="26693" priority="183">
      <formula>AND(IF($Q6=3,1,0),IF($X6&lt;30,1,0))</formula>
    </cfRule>
    <cfRule type="expression" dxfId="26692" priority="184">
      <formula>AND(IF($Q6=3,1,IF($Q6=4,1,0)),IF($F6&lt;=85,1,0))</formula>
    </cfRule>
  </conditionalFormatting>
  <conditionalFormatting sqref="AI6">
    <cfRule type="expression" dxfId="26691" priority="177">
      <formula>AND(IF(OR($Q6=1,$Q6=2),1,0),IF($X6&lt;=20,1,0))</formula>
    </cfRule>
    <cfRule type="expression" dxfId="26690" priority="178">
      <formula>AND(IF($Q6=2,1,0),IF($X6&lt;30,1,0))</formula>
    </cfRule>
    <cfRule type="expression" dxfId="26689" priority="179">
      <formula>AND(IF($Q6=3,1,0),IF($X6&lt;30,1,0))</formula>
    </cfRule>
    <cfRule type="expression" dxfId="26688" priority="180">
      <formula>AND(IF($Q6=3,1,IF($Q6=4,1,0)),IF($F6&lt;=85,1,0))</formula>
    </cfRule>
  </conditionalFormatting>
  <conditionalFormatting sqref="AV7">
    <cfRule type="expression" dxfId="26687" priority="175">
      <formula>AV7="X"</formula>
    </cfRule>
    <cfRule type="expression" dxfId="26686" priority="176">
      <formula>AV7="후보"</formula>
    </cfRule>
  </conditionalFormatting>
  <conditionalFormatting sqref="AC7">
    <cfRule type="cellIs" dxfId="26685" priority="172" operator="greaterThan">
      <formula>0.9</formula>
    </cfRule>
    <cfRule type="cellIs" dxfId="26684" priority="173" operator="greaterThan">
      <formula>0.85</formula>
    </cfRule>
  </conditionalFormatting>
  <conditionalFormatting sqref="N7">
    <cfRule type="cellIs" dxfId="26683" priority="170" operator="greaterThan">
      <formula>0.9</formula>
    </cfRule>
    <cfRule type="cellIs" dxfId="26682" priority="171" operator="greaterThan">
      <formula>0.85</formula>
    </cfRule>
  </conditionalFormatting>
  <conditionalFormatting sqref="E7">
    <cfRule type="expression" dxfId="26681" priority="166">
      <formula>AND(IF(OR($Q7=1,$Q7=2),1,0),IF($X7&lt;=20,1,0))</formula>
    </cfRule>
    <cfRule type="expression" dxfId="26680" priority="167">
      <formula>AND(IF($Q7=2,1,0),IF($X7&lt;30,1,0))</formula>
    </cfRule>
    <cfRule type="expression" dxfId="26679" priority="168">
      <formula>AND(IF($Q7=3,1,0),IF($X7&lt;30,1,0))</formula>
    </cfRule>
    <cfRule type="expression" dxfId="26678" priority="169">
      <formula>AND(IF($Q7=3,1,IF($Q7=4,1,0)),IF($F7&lt;=85,1,0))</formula>
    </cfRule>
  </conditionalFormatting>
  <conditionalFormatting sqref="X7">
    <cfRule type="expression" dxfId="26677" priority="162">
      <formula>AND(IF(OR($Q7=1,$Q7=2),1,0),IF($X7&lt;=20,1,0))</formula>
    </cfRule>
    <cfRule type="expression" dxfId="26676" priority="163">
      <formula>AND(IF($Q7=2,1,0),IF($X7&lt;30,1,0))</formula>
    </cfRule>
    <cfRule type="expression" dxfId="26675" priority="164">
      <formula>AND(IF($Q7=3,1,0),IF($X7&lt;30,1,0))</formula>
    </cfRule>
    <cfRule type="expression" dxfId="26674" priority="165">
      <formula>AND(IF($Q7=3,1,IF($Q7=4,1,0)),IF($F7&lt;=85,1,0))</formula>
    </cfRule>
  </conditionalFormatting>
  <conditionalFormatting sqref="AI7">
    <cfRule type="expression" dxfId="26673" priority="158">
      <formula>AND(IF(OR($Q7=1,$Q7=2),1,0),IF($X7&lt;=20,1,0))</formula>
    </cfRule>
    <cfRule type="expression" dxfId="26672" priority="159">
      <formula>AND(IF($Q7=2,1,0),IF($X7&lt;30,1,0))</formula>
    </cfRule>
    <cfRule type="expression" dxfId="26671" priority="160">
      <formula>AND(IF($Q7=3,1,0),IF($X7&lt;30,1,0))</formula>
    </cfRule>
    <cfRule type="expression" dxfId="26670" priority="161">
      <formula>AND(IF($Q7=3,1,IF($Q7=4,1,0)),IF($F7&lt;=85,1,0))</formula>
    </cfRule>
  </conditionalFormatting>
  <conditionalFormatting sqref="AV8">
    <cfRule type="expression" dxfId="26669" priority="156">
      <formula>AV8="X"</formula>
    </cfRule>
    <cfRule type="expression" dxfId="26668" priority="157">
      <formula>AV8="후보"</formula>
    </cfRule>
  </conditionalFormatting>
  <conditionalFormatting sqref="AC8">
    <cfRule type="cellIs" dxfId="26667" priority="153" operator="greaterThan">
      <formula>0.9</formula>
    </cfRule>
    <cfRule type="cellIs" dxfId="26666" priority="154" operator="greaterThan">
      <formula>0.85</formula>
    </cfRule>
  </conditionalFormatting>
  <conditionalFormatting sqref="N8">
    <cfRule type="cellIs" dxfId="26665" priority="151" operator="greaterThan">
      <formula>0.9</formula>
    </cfRule>
    <cfRule type="cellIs" dxfId="26664" priority="152" operator="greaterThan">
      <formula>0.85</formula>
    </cfRule>
  </conditionalFormatting>
  <conditionalFormatting sqref="E8">
    <cfRule type="expression" dxfId="26663" priority="147">
      <formula>AND(IF(OR($Q8=1,$Q8=2),1,0),IF($X8&lt;=20,1,0))</formula>
    </cfRule>
    <cfRule type="expression" dxfId="26662" priority="148">
      <formula>AND(IF($Q8=2,1,0),IF($X8&lt;30,1,0))</formula>
    </cfRule>
    <cfRule type="expression" dxfId="26661" priority="149">
      <formula>AND(IF($Q8=3,1,0),IF($X8&lt;30,1,0))</formula>
    </cfRule>
    <cfRule type="expression" dxfId="26660" priority="150">
      <formula>AND(IF($Q8=3,1,IF($Q8=4,1,0)),IF($F8&lt;=85,1,0))</formula>
    </cfRule>
  </conditionalFormatting>
  <conditionalFormatting sqref="X8">
    <cfRule type="expression" dxfId="26659" priority="143">
      <formula>AND(IF(OR($Q8=1,$Q8=2),1,0),IF($X8&lt;=20,1,0))</formula>
    </cfRule>
    <cfRule type="expression" dxfId="26658" priority="144">
      <formula>AND(IF($Q8=2,1,0),IF($X8&lt;30,1,0))</formula>
    </cfRule>
    <cfRule type="expression" dxfId="26657" priority="145">
      <formula>AND(IF($Q8=3,1,0),IF($X8&lt;30,1,0))</formula>
    </cfRule>
    <cfRule type="expression" dxfId="26656" priority="146">
      <formula>AND(IF($Q8=3,1,IF($Q8=4,1,0)),IF($F8&lt;=85,1,0))</formula>
    </cfRule>
  </conditionalFormatting>
  <conditionalFormatting sqref="AI8">
    <cfRule type="expression" dxfId="26655" priority="139">
      <formula>AND(IF(OR($Q8=1,$Q8=2),1,0),IF($X8&lt;=20,1,0))</formula>
    </cfRule>
    <cfRule type="expression" dxfId="26654" priority="140">
      <formula>AND(IF($Q8=2,1,0),IF($X8&lt;30,1,0))</formula>
    </cfRule>
    <cfRule type="expression" dxfId="26653" priority="141">
      <formula>AND(IF($Q8=3,1,0),IF($X8&lt;30,1,0))</formula>
    </cfRule>
    <cfRule type="expression" dxfId="26652" priority="142">
      <formula>AND(IF($Q8=3,1,IF($Q8=4,1,0)),IF($F8&lt;=85,1,0))</formula>
    </cfRule>
  </conditionalFormatting>
  <conditionalFormatting sqref="AV9">
    <cfRule type="expression" dxfId="26651" priority="137">
      <formula>AV9="X"</formula>
    </cfRule>
    <cfRule type="expression" dxfId="26650" priority="138">
      <formula>AV9="후보"</formula>
    </cfRule>
  </conditionalFormatting>
  <conditionalFormatting sqref="AC9">
    <cfRule type="cellIs" dxfId="26649" priority="134" operator="greaterThan">
      <formula>0.9</formula>
    </cfRule>
    <cfRule type="cellIs" dxfId="26648" priority="135" operator="greaterThan">
      <formula>0.85</formula>
    </cfRule>
  </conditionalFormatting>
  <conditionalFormatting sqref="N9">
    <cfRule type="cellIs" dxfId="26647" priority="132" operator="greaterThan">
      <formula>0.9</formula>
    </cfRule>
    <cfRule type="cellIs" dxfId="26646" priority="133" operator="greaterThan">
      <formula>0.85</formula>
    </cfRule>
  </conditionalFormatting>
  <conditionalFormatting sqref="E9">
    <cfRule type="expression" dxfId="26645" priority="128">
      <formula>AND(IF(OR($Q9=1,$Q9=2),1,0),IF($X9&lt;=20,1,0))</formula>
    </cfRule>
    <cfRule type="expression" dxfId="26644" priority="129">
      <formula>AND(IF($Q9=2,1,0),IF($X9&lt;30,1,0))</formula>
    </cfRule>
    <cfRule type="expression" dxfId="26643" priority="130">
      <formula>AND(IF($Q9=3,1,0),IF($X9&lt;30,1,0))</formula>
    </cfRule>
    <cfRule type="expression" dxfId="26642" priority="131">
      <formula>AND(IF($Q9=3,1,IF($Q9=4,1,0)),IF($F9&lt;=85,1,0))</formula>
    </cfRule>
  </conditionalFormatting>
  <conditionalFormatting sqref="X9">
    <cfRule type="expression" dxfId="26641" priority="124">
      <formula>AND(IF(OR($Q9=1,$Q9=2),1,0),IF($X9&lt;=20,1,0))</formula>
    </cfRule>
    <cfRule type="expression" dxfId="26640" priority="125">
      <formula>AND(IF($Q9=2,1,0),IF($X9&lt;30,1,0))</formula>
    </cfRule>
    <cfRule type="expression" dxfId="26639" priority="126">
      <formula>AND(IF($Q9=3,1,0),IF($X9&lt;30,1,0))</formula>
    </cfRule>
    <cfRule type="expression" dxfId="26638" priority="127">
      <formula>AND(IF($Q9=3,1,IF($Q9=4,1,0)),IF($F9&lt;=85,1,0))</formula>
    </cfRule>
  </conditionalFormatting>
  <conditionalFormatting sqref="AI9">
    <cfRule type="expression" dxfId="26637" priority="120">
      <formula>AND(IF(OR($Q9=1,$Q9=2),1,0),IF($X9&lt;=20,1,0))</formula>
    </cfRule>
    <cfRule type="expression" dxfId="26636" priority="121">
      <formula>AND(IF($Q9=2,1,0),IF($X9&lt;30,1,0))</formula>
    </cfRule>
    <cfRule type="expression" dxfId="26635" priority="122">
      <formula>AND(IF($Q9=3,1,0),IF($X9&lt;30,1,0))</formula>
    </cfRule>
    <cfRule type="expression" dxfId="26634" priority="123">
      <formula>AND(IF($Q9=3,1,IF($Q9=4,1,0)),IF($F9&lt;=85,1,0))</formula>
    </cfRule>
  </conditionalFormatting>
  <conditionalFormatting sqref="AV10">
    <cfRule type="expression" dxfId="26633" priority="118">
      <formula>AV10="X"</formula>
    </cfRule>
    <cfRule type="expression" dxfId="26632" priority="119">
      <formula>AV10="후보"</formula>
    </cfRule>
  </conditionalFormatting>
  <conditionalFormatting sqref="AC10">
    <cfRule type="cellIs" dxfId="26631" priority="115" operator="greaterThan">
      <formula>0.9</formula>
    </cfRule>
    <cfRule type="cellIs" dxfId="26630" priority="116" operator="greaterThan">
      <formula>0.85</formula>
    </cfRule>
  </conditionalFormatting>
  <conditionalFormatting sqref="N10">
    <cfRule type="cellIs" dxfId="26629" priority="113" operator="greaterThan">
      <formula>0.9</formula>
    </cfRule>
    <cfRule type="cellIs" dxfId="26628" priority="114" operator="greaterThan">
      <formula>0.85</formula>
    </cfRule>
  </conditionalFormatting>
  <conditionalFormatting sqref="E10">
    <cfRule type="expression" dxfId="26627" priority="109">
      <formula>AND(IF(OR($Q10=1,$Q10=2),1,0),IF($X10&lt;=20,1,0))</formula>
    </cfRule>
    <cfRule type="expression" dxfId="26626" priority="110">
      <formula>AND(IF($Q10=2,1,0),IF($X10&lt;30,1,0))</formula>
    </cfRule>
    <cfRule type="expression" dxfId="26625" priority="111">
      <formula>AND(IF($Q10=3,1,0),IF($X10&lt;30,1,0))</formula>
    </cfRule>
    <cfRule type="expression" dxfId="26624" priority="112">
      <formula>AND(IF($Q10=3,1,IF($Q10=4,1,0)),IF($F10&lt;=85,1,0))</formula>
    </cfRule>
  </conditionalFormatting>
  <conditionalFormatting sqref="X10">
    <cfRule type="expression" dxfId="26623" priority="105">
      <formula>AND(IF(OR($Q10=1,$Q10=2),1,0),IF($X10&lt;=20,1,0))</formula>
    </cfRule>
    <cfRule type="expression" dxfId="26622" priority="106">
      <formula>AND(IF($Q10=2,1,0),IF($X10&lt;30,1,0))</formula>
    </cfRule>
    <cfRule type="expression" dxfId="26621" priority="107">
      <formula>AND(IF($Q10=3,1,0),IF($X10&lt;30,1,0))</formula>
    </cfRule>
    <cfRule type="expression" dxfId="26620" priority="108">
      <formula>AND(IF($Q10=3,1,IF($Q10=4,1,0)),IF($F10&lt;=85,1,0))</formula>
    </cfRule>
  </conditionalFormatting>
  <conditionalFormatting sqref="AI10">
    <cfRule type="expression" dxfId="26619" priority="101">
      <formula>AND(IF(OR($Q10=1,$Q10=2),1,0),IF($X10&lt;=20,1,0))</formula>
    </cfRule>
    <cfRule type="expression" dxfId="26618" priority="102">
      <formula>AND(IF($Q10=2,1,0),IF($X10&lt;30,1,0))</formula>
    </cfRule>
    <cfRule type="expression" dxfId="26617" priority="103">
      <formula>AND(IF($Q10=3,1,0),IF($X10&lt;30,1,0))</formula>
    </cfRule>
    <cfRule type="expression" dxfId="26616" priority="104">
      <formula>AND(IF($Q10=3,1,IF($Q10=4,1,0)),IF($F10&lt;=85,1,0))</formula>
    </cfRule>
  </conditionalFormatting>
  <conditionalFormatting sqref="AV11">
    <cfRule type="expression" dxfId="26615" priority="99">
      <formula>AV11="X"</formula>
    </cfRule>
    <cfRule type="expression" dxfId="26614" priority="100">
      <formula>AV11="후보"</formula>
    </cfRule>
  </conditionalFormatting>
  <conditionalFormatting sqref="AC11">
    <cfRule type="cellIs" dxfId="26613" priority="96" operator="greaterThan">
      <formula>0.9</formula>
    </cfRule>
    <cfRule type="cellIs" dxfId="26612" priority="97" operator="greaterThan">
      <formula>0.85</formula>
    </cfRule>
  </conditionalFormatting>
  <conditionalFormatting sqref="N11">
    <cfRule type="cellIs" dxfId="26611" priority="94" operator="greaterThan">
      <formula>0.9</formula>
    </cfRule>
    <cfRule type="cellIs" dxfId="26610" priority="95" operator="greaterThan">
      <formula>0.85</formula>
    </cfRule>
  </conditionalFormatting>
  <conditionalFormatting sqref="E11">
    <cfRule type="expression" dxfId="26609" priority="90">
      <formula>AND(IF(OR($Q11=1,$Q11=2),1,0),IF($X11&lt;=20,1,0))</formula>
    </cfRule>
    <cfRule type="expression" dxfId="26608" priority="91">
      <formula>AND(IF($Q11=2,1,0),IF($X11&lt;30,1,0))</formula>
    </cfRule>
    <cfRule type="expression" dxfId="26607" priority="92">
      <formula>AND(IF($Q11=3,1,0),IF($X11&lt;30,1,0))</formula>
    </cfRule>
    <cfRule type="expression" dxfId="26606" priority="93">
      <formula>AND(IF($Q11=3,1,IF($Q11=4,1,0)),IF($F11&lt;=85,1,0))</formula>
    </cfRule>
  </conditionalFormatting>
  <conditionalFormatting sqref="X11">
    <cfRule type="expression" dxfId="26605" priority="86">
      <formula>AND(IF(OR($Q11=1,$Q11=2),1,0),IF($X11&lt;=20,1,0))</formula>
    </cfRule>
    <cfRule type="expression" dxfId="26604" priority="87">
      <formula>AND(IF($Q11=2,1,0),IF($X11&lt;30,1,0))</formula>
    </cfRule>
    <cfRule type="expression" dxfId="26603" priority="88">
      <formula>AND(IF($Q11=3,1,0),IF($X11&lt;30,1,0))</formula>
    </cfRule>
    <cfRule type="expression" dxfId="26602" priority="89">
      <formula>AND(IF($Q11=3,1,IF($Q11=4,1,0)),IF($F11&lt;=85,1,0))</formula>
    </cfRule>
  </conditionalFormatting>
  <conditionalFormatting sqref="AI11">
    <cfRule type="expression" dxfId="26601" priority="82">
      <formula>AND(IF(OR($Q11=1,$Q11=2),1,0),IF($X11&lt;=20,1,0))</formula>
    </cfRule>
    <cfRule type="expression" dxfId="26600" priority="83">
      <formula>AND(IF($Q11=2,1,0),IF($X11&lt;30,1,0))</formula>
    </cfRule>
    <cfRule type="expression" dxfId="26599" priority="84">
      <formula>AND(IF($Q11=3,1,0),IF($X11&lt;30,1,0))</formula>
    </cfRule>
    <cfRule type="expression" dxfId="26598" priority="85">
      <formula>AND(IF($Q11=3,1,IF($Q11=4,1,0)),IF($F11&lt;=85,1,0))</formula>
    </cfRule>
  </conditionalFormatting>
  <conditionalFormatting sqref="AV12">
    <cfRule type="expression" dxfId="26597" priority="80">
      <formula>AV12="X"</formula>
    </cfRule>
    <cfRule type="expression" dxfId="26596" priority="81">
      <formula>AV12="후보"</formula>
    </cfRule>
  </conditionalFormatting>
  <conditionalFormatting sqref="AC12 N12">
    <cfRule type="cellIs" dxfId="26595" priority="77" operator="greaterThan">
      <formula>0.9</formula>
    </cfRule>
    <cfRule type="cellIs" dxfId="26594" priority="78" operator="greaterThan">
      <formula>0.85</formula>
    </cfRule>
  </conditionalFormatting>
  <conditionalFormatting sqref="AV13">
    <cfRule type="expression" dxfId="26593" priority="75">
      <formula>AV13="X"</formula>
    </cfRule>
    <cfRule type="expression" dxfId="26592" priority="76">
      <formula>AV13="후보"</formula>
    </cfRule>
  </conditionalFormatting>
  <conditionalFormatting sqref="AC13">
    <cfRule type="cellIs" dxfId="26591" priority="72" operator="greaterThan">
      <formula>0.9</formula>
    </cfRule>
    <cfRule type="cellIs" dxfId="26590" priority="73" operator="greaterThan">
      <formula>0.85</formula>
    </cfRule>
  </conditionalFormatting>
  <conditionalFormatting sqref="N13">
    <cfRule type="cellIs" dxfId="26589" priority="70" operator="greaterThan">
      <formula>0.9</formula>
    </cfRule>
    <cfRule type="cellIs" dxfId="26588" priority="71" operator="greaterThan">
      <formula>0.85</formula>
    </cfRule>
  </conditionalFormatting>
  <conditionalFormatting sqref="E13">
    <cfRule type="expression" dxfId="26587" priority="66">
      <formula>AND(IF(OR($Q13=1,$Q13=2),1,0),IF($X13&lt;=20,1,0))</formula>
    </cfRule>
    <cfRule type="expression" dxfId="26586" priority="67">
      <formula>AND(IF($Q13=2,1,0),IF($X13&lt;30,1,0))</formula>
    </cfRule>
    <cfRule type="expression" dxfId="26585" priority="68">
      <formula>AND(IF($Q13=3,1,0),IF($X13&lt;30,1,0))</formula>
    </cfRule>
    <cfRule type="expression" dxfId="26584" priority="69">
      <formula>AND(IF($Q13=3,1,IF($Q13=4,1,0)),IF($F13&lt;=85,1,0))</formula>
    </cfRule>
  </conditionalFormatting>
  <conditionalFormatting sqref="X13">
    <cfRule type="expression" dxfId="26583" priority="62">
      <formula>AND(IF(OR($Q13=1,$Q13=2),1,0),IF($X13&lt;=20,1,0))</formula>
    </cfRule>
    <cfRule type="expression" dxfId="26582" priority="63">
      <formula>AND(IF($Q13=2,1,0),IF($X13&lt;30,1,0))</formula>
    </cfRule>
    <cfRule type="expression" dxfId="26581" priority="64">
      <formula>AND(IF($Q13=3,1,0),IF($X13&lt;30,1,0))</formula>
    </cfRule>
    <cfRule type="expression" dxfId="26580" priority="65">
      <formula>AND(IF($Q13=3,1,IF($Q13=4,1,0)),IF($F13&lt;=85,1,0))</formula>
    </cfRule>
  </conditionalFormatting>
  <conditionalFormatting sqref="AI13">
    <cfRule type="expression" dxfId="26579" priority="58">
      <formula>AND(IF(OR($Q13=1,$Q13=2),1,0),IF($X13&lt;=20,1,0))</formula>
    </cfRule>
    <cfRule type="expression" dxfId="26578" priority="59">
      <formula>AND(IF($Q13=2,1,0),IF($X13&lt;30,1,0))</formula>
    </cfRule>
    <cfRule type="expression" dxfId="26577" priority="60">
      <formula>AND(IF($Q13=3,1,0),IF($X13&lt;30,1,0))</formula>
    </cfRule>
    <cfRule type="expression" dxfId="26576" priority="61">
      <formula>AND(IF($Q13=3,1,IF($Q13=4,1,0)),IF($F13&lt;=85,1,0))</formula>
    </cfRule>
  </conditionalFormatting>
  <conditionalFormatting sqref="AV14">
    <cfRule type="expression" dxfId="26575" priority="56">
      <formula>AV14="X"</formula>
    </cfRule>
    <cfRule type="expression" dxfId="26574" priority="57">
      <formula>AV14="후보"</formula>
    </cfRule>
  </conditionalFormatting>
  <conditionalFormatting sqref="AC14">
    <cfRule type="cellIs" dxfId="26573" priority="53" operator="greaterThan">
      <formula>0.9</formula>
    </cfRule>
    <cfRule type="cellIs" dxfId="26572" priority="54" operator="greaterThan">
      <formula>0.85</formula>
    </cfRule>
  </conditionalFormatting>
  <conditionalFormatting sqref="N14">
    <cfRule type="cellIs" dxfId="26571" priority="51" operator="greaterThan">
      <formula>0.9</formula>
    </cfRule>
    <cfRule type="cellIs" dxfId="26570" priority="52" operator="greaterThan">
      <formula>0.85</formula>
    </cfRule>
  </conditionalFormatting>
  <conditionalFormatting sqref="E14">
    <cfRule type="expression" dxfId="26569" priority="47">
      <formula>AND(IF(OR($Q14=1,$Q14=2),1,0),IF($X14&lt;=20,1,0))</formula>
    </cfRule>
    <cfRule type="expression" dxfId="26568" priority="48">
      <formula>AND(IF($Q14=2,1,0),IF($X14&lt;30,1,0))</formula>
    </cfRule>
    <cfRule type="expression" dxfId="26567" priority="49">
      <formula>AND(IF($Q14=3,1,0),IF($X14&lt;30,1,0))</formula>
    </cfRule>
    <cfRule type="expression" dxfId="26566" priority="50">
      <formula>AND(IF($Q14=3,1,IF($Q14=4,1,0)),IF($F14&lt;=85,1,0))</formula>
    </cfRule>
  </conditionalFormatting>
  <conditionalFormatting sqref="X14">
    <cfRule type="expression" dxfId="26565" priority="43">
      <formula>AND(IF(OR($Q14=1,$Q14=2),1,0),IF($X14&lt;=20,1,0))</formula>
    </cfRule>
    <cfRule type="expression" dxfId="26564" priority="44">
      <formula>AND(IF($Q14=2,1,0),IF($X14&lt;30,1,0))</formula>
    </cfRule>
    <cfRule type="expression" dxfId="26563" priority="45">
      <formula>AND(IF($Q14=3,1,0),IF($X14&lt;30,1,0))</formula>
    </cfRule>
    <cfRule type="expression" dxfId="26562" priority="46">
      <formula>AND(IF($Q14=3,1,IF($Q14=4,1,0)),IF($F14&lt;=85,1,0))</formula>
    </cfRule>
  </conditionalFormatting>
  <conditionalFormatting sqref="AI14">
    <cfRule type="expression" dxfId="26561" priority="39">
      <formula>AND(IF(OR($Q14=1,$Q14=2),1,0),IF($X14&lt;=20,1,0))</formula>
    </cfRule>
    <cfRule type="expression" dxfId="26560" priority="40">
      <formula>AND(IF($Q14=2,1,0),IF($X14&lt;30,1,0))</formula>
    </cfRule>
    <cfRule type="expression" dxfId="26559" priority="41">
      <formula>AND(IF($Q14=3,1,0),IF($X14&lt;30,1,0))</formula>
    </cfRule>
    <cfRule type="expression" dxfId="26558" priority="42">
      <formula>AND(IF($Q14=3,1,IF($Q14=4,1,0)),IF($F14&lt;=85,1,0))</formula>
    </cfRule>
  </conditionalFormatting>
  <conditionalFormatting sqref="AV15">
    <cfRule type="expression" dxfId="26557" priority="37">
      <formula>AV15="X"</formula>
    </cfRule>
    <cfRule type="expression" dxfId="26556" priority="38">
      <formula>AV15="후보"</formula>
    </cfRule>
  </conditionalFormatting>
  <conditionalFormatting sqref="AC15">
    <cfRule type="cellIs" dxfId="26555" priority="34" operator="greaterThan">
      <formula>0.9</formula>
    </cfRule>
    <cfRule type="cellIs" dxfId="26554" priority="35" operator="greaterThan">
      <formula>0.85</formula>
    </cfRule>
  </conditionalFormatting>
  <conditionalFormatting sqref="N15">
    <cfRule type="cellIs" dxfId="26553" priority="32" operator="greaterThan">
      <formula>0.9</formula>
    </cfRule>
    <cfRule type="cellIs" dxfId="26552" priority="33" operator="greaterThan">
      <formula>0.85</formula>
    </cfRule>
  </conditionalFormatting>
  <conditionalFormatting sqref="E15">
    <cfRule type="expression" dxfId="26551" priority="28">
      <formula>AND(IF(OR($Q15=1,$Q15=2),1,0),IF($X15&lt;=20,1,0))</formula>
    </cfRule>
    <cfRule type="expression" dxfId="26550" priority="29">
      <formula>AND(IF($Q15=2,1,0),IF($X15&lt;30,1,0))</formula>
    </cfRule>
    <cfRule type="expression" dxfId="26549" priority="30">
      <formula>AND(IF($Q15=3,1,0),IF($X15&lt;30,1,0))</formula>
    </cfRule>
    <cfRule type="expression" dxfId="26548" priority="31">
      <formula>AND(IF($Q15=3,1,IF($Q15=4,1,0)),IF($F15&lt;=85,1,0))</formula>
    </cfRule>
  </conditionalFormatting>
  <conditionalFormatting sqref="X15">
    <cfRule type="expression" dxfId="26547" priority="24">
      <formula>AND(IF(OR($Q15=1,$Q15=2),1,0),IF($X15&lt;=20,1,0))</formula>
    </cfRule>
    <cfRule type="expression" dxfId="26546" priority="25">
      <formula>AND(IF($Q15=2,1,0),IF($X15&lt;30,1,0))</formula>
    </cfRule>
    <cfRule type="expression" dxfId="26545" priority="26">
      <formula>AND(IF($Q15=3,1,0),IF($X15&lt;30,1,0))</formula>
    </cfRule>
    <cfRule type="expression" dxfId="26544" priority="27">
      <formula>AND(IF($Q15=3,1,IF($Q15=4,1,0)),IF($F15&lt;=85,1,0))</formula>
    </cfRule>
  </conditionalFormatting>
  <conditionalFormatting sqref="AI15">
    <cfRule type="expression" dxfId="26543" priority="20">
      <formula>AND(IF(OR($Q15=1,$Q15=2),1,0),IF($X15&lt;=20,1,0))</formula>
    </cfRule>
    <cfRule type="expression" dxfId="26542" priority="21">
      <formula>AND(IF($Q15=2,1,0),IF($X15&lt;30,1,0))</formula>
    </cfRule>
    <cfRule type="expression" dxfId="26541" priority="22">
      <formula>AND(IF($Q15=3,1,0),IF($X15&lt;30,1,0))</formula>
    </cfRule>
    <cfRule type="expression" dxfId="26540" priority="23">
      <formula>AND(IF($Q15=3,1,IF($Q15=4,1,0)),IF($F15&lt;=85,1,0))</formula>
    </cfRule>
  </conditionalFormatting>
  <conditionalFormatting sqref="AV16">
    <cfRule type="expression" dxfId="26539" priority="18">
      <formula>AV16="X"</formula>
    </cfRule>
    <cfRule type="expression" dxfId="26538" priority="19">
      <formula>AV16="후보"</formula>
    </cfRule>
  </conditionalFormatting>
  <conditionalFormatting sqref="AC16">
    <cfRule type="cellIs" dxfId="26537" priority="15" operator="greaterThan">
      <formula>0.9</formula>
    </cfRule>
    <cfRule type="cellIs" dxfId="26536" priority="16" operator="greaterThan">
      <formula>0.85</formula>
    </cfRule>
  </conditionalFormatting>
  <conditionalFormatting sqref="N16">
    <cfRule type="cellIs" dxfId="26535" priority="13" operator="greaterThan">
      <formula>0.9</formula>
    </cfRule>
    <cfRule type="cellIs" dxfId="26534" priority="14" operator="greaterThan">
      <formula>0.85</formula>
    </cfRule>
  </conditionalFormatting>
  <conditionalFormatting sqref="E16">
    <cfRule type="expression" dxfId="26533" priority="9">
      <formula>AND(IF(OR($Q16=1,$Q16=2),1,0),IF($X16&lt;=20,1,0))</formula>
    </cfRule>
    <cfRule type="expression" dxfId="26532" priority="10">
      <formula>AND(IF($Q16=2,1,0),IF($X16&lt;30,1,0))</formula>
    </cfRule>
    <cfRule type="expression" dxfId="26531" priority="11">
      <formula>AND(IF($Q16=3,1,0),IF($X16&lt;30,1,0))</formula>
    </cfRule>
    <cfRule type="expression" dxfId="26530" priority="12">
      <formula>AND(IF($Q16=3,1,IF($Q16=4,1,0)),IF($F16&lt;=85,1,0))</formula>
    </cfRule>
  </conditionalFormatting>
  <conditionalFormatting sqref="X16">
    <cfRule type="expression" dxfId="26529" priority="5">
      <formula>AND(IF(OR($Q16=1,$Q16=2),1,0),IF($X16&lt;=20,1,0))</formula>
    </cfRule>
    <cfRule type="expression" dxfId="26528" priority="6">
      <formula>AND(IF($Q16=2,1,0),IF($X16&lt;30,1,0))</formula>
    </cfRule>
    <cfRule type="expression" dxfId="26527" priority="7">
      <formula>AND(IF($Q16=3,1,0),IF($X16&lt;30,1,0))</formula>
    </cfRule>
    <cfRule type="expression" dxfId="26526" priority="8">
      <formula>AND(IF($Q16=3,1,IF($Q16=4,1,0)),IF($F16&lt;=85,1,0))</formula>
    </cfRule>
  </conditionalFormatting>
  <conditionalFormatting sqref="AI16">
    <cfRule type="expression" dxfId="26525" priority="1">
      <formula>AND(IF(OR($Q16=1,$Q16=2),1,0),IF($X16&lt;=20,1,0))</formula>
    </cfRule>
    <cfRule type="expression" dxfId="26524" priority="2">
      <formula>AND(IF($Q16=2,1,0),IF($X16&lt;30,1,0))</formula>
    </cfRule>
    <cfRule type="expression" dxfId="26523" priority="3">
      <formula>AND(IF($Q16=3,1,0),IF($X16&lt;30,1,0))</formula>
    </cfRule>
    <cfRule type="expression" dxfId="26522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능곡동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능곡동 시흥능곡엘드수목토('08.10.,272^)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7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275</v>
      </c>
      <c r="B6" s="10" t="s">
        <v>1961</v>
      </c>
      <c r="C6" s="101">
        <v>272</v>
      </c>
      <c r="D6" s="98">
        <v>112</v>
      </c>
      <c r="E6" s="100">
        <v>34</v>
      </c>
      <c r="F6" s="98">
        <v>84.7</v>
      </c>
      <c r="G6" s="17">
        <v>26</v>
      </c>
      <c r="H6" s="101">
        <v>272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1941</v>
      </c>
      <c r="T6" s="5">
        <v>111</v>
      </c>
      <c r="U6" s="9"/>
      <c r="W6" s="98">
        <f>D6</f>
        <v>112</v>
      </c>
      <c r="X6" s="100">
        <f>E6</f>
        <v>34</v>
      </c>
      <c r="Y6" s="96">
        <f>H6</f>
        <v>272</v>
      </c>
      <c r="Z6" s="103">
        <f>I6</f>
        <v>0</v>
      </c>
      <c r="AA6" s="103">
        <f>K6</f>
        <v>0</v>
      </c>
      <c r="AB6" s="103">
        <f>M6</f>
        <v>0</v>
      </c>
      <c r="AC6" s="4" t="str">
        <f>N6</f>
        <v/>
      </c>
      <c r="AD6" s="99">
        <f>O6</f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시흥능곡엘드수목토</v>
      </c>
      <c r="AI6" s="100">
        <f t="shared" si="0"/>
        <v>34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98"/>
      <c r="G7" s="9"/>
      <c r="H7" s="9"/>
      <c r="I7" s="9"/>
      <c r="J7" s="9"/>
      <c r="K7" s="9"/>
      <c r="L7" s="9"/>
      <c r="M7" s="9"/>
      <c r="N7" s="9"/>
      <c r="O7" s="99"/>
      <c r="P7" s="99"/>
      <c r="Q7" s="100"/>
      <c r="R7" s="100"/>
      <c r="S7" s="9"/>
      <c r="T7" s="48"/>
      <c r="U7" s="9"/>
      <c r="W7" s="69" t="str">
        <f>$A$4&amp;" "&amp;A8&amp;"("&amp;B8&amp;","&amp;C8&amp;"^)"</f>
        <v>능곡동 제일풍경채센텀('20.12.,698^)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7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281</v>
      </c>
      <c r="B8" s="10" t="s">
        <v>1962</v>
      </c>
      <c r="C8" s="101">
        <v>698</v>
      </c>
      <c r="D8" s="98">
        <v>99.1</v>
      </c>
      <c r="E8" s="100">
        <v>30</v>
      </c>
      <c r="F8" s="98">
        <v>75.8</v>
      </c>
      <c r="G8" s="17">
        <v>23</v>
      </c>
      <c r="H8" s="101">
        <v>100</v>
      </c>
      <c r="I8" s="102"/>
      <c r="J8" s="102"/>
      <c r="K8" s="102">
        <v>43000</v>
      </c>
      <c r="L8" s="102" t="s">
        <v>1963</v>
      </c>
      <c r="M8" s="103">
        <f>I8-K8</f>
        <v>-43000</v>
      </c>
      <c r="N8" s="4" t="str">
        <f>IF(ISERROR(K8/I8),"",K8/I8)</f>
        <v/>
      </c>
      <c r="O8" s="99">
        <f>I8/E8</f>
        <v>0</v>
      </c>
      <c r="P8" s="99">
        <f>K8/E8</f>
        <v>1433.3333333333333</v>
      </c>
      <c r="Q8" s="74">
        <v>3</v>
      </c>
      <c r="R8" s="74">
        <v>2</v>
      </c>
      <c r="S8" s="74" t="s">
        <v>1941</v>
      </c>
      <c r="T8" s="5">
        <v>99</v>
      </c>
      <c r="U8" s="9"/>
      <c r="W8" s="98">
        <f>D8</f>
        <v>99.1</v>
      </c>
      <c r="X8" s="100">
        <f>E8</f>
        <v>30</v>
      </c>
      <c r="Y8" s="96">
        <f>H8</f>
        <v>100</v>
      </c>
      <c r="Z8" s="103">
        <f>I8</f>
        <v>0</v>
      </c>
      <c r="AA8" s="103">
        <f>K8</f>
        <v>43000</v>
      </c>
      <c r="AB8" s="103">
        <f t="shared" ref="AB8:AD9" si="2">M8</f>
        <v>-43000</v>
      </c>
      <c r="AC8" s="4" t="str">
        <f t="shared" si="2"/>
        <v/>
      </c>
      <c r="AD8" s="99">
        <f t="shared" si="2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제일풍경채센텀</v>
      </c>
      <c r="AI8" s="100">
        <f t="shared" si="0"/>
        <v>30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281</v>
      </c>
      <c r="B9" s="10" t="s">
        <v>1962</v>
      </c>
      <c r="C9" s="101">
        <v>698</v>
      </c>
      <c r="D9" s="98">
        <v>110.2</v>
      </c>
      <c r="E9" s="100">
        <v>33</v>
      </c>
      <c r="F9" s="98">
        <v>84.9</v>
      </c>
      <c r="G9" s="17">
        <v>26</v>
      </c>
      <c r="H9" s="101">
        <v>598</v>
      </c>
      <c r="I9" s="102">
        <v>115000</v>
      </c>
      <c r="J9" s="102" t="s">
        <v>1947</v>
      </c>
      <c r="K9" s="102">
        <v>45000</v>
      </c>
      <c r="L9" s="102" t="s">
        <v>1964</v>
      </c>
      <c r="M9" s="103">
        <f>I9-K9</f>
        <v>70000</v>
      </c>
      <c r="N9" s="4">
        <f>IF(ISERROR(K9/I9),"",K9/I9)</f>
        <v>0.39130434782608697</v>
      </c>
      <c r="O9" s="99">
        <f>I9/E9</f>
        <v>3484.848484848485</v>
      </c>
      <c r="P9" s="99">
        <f>K9/E9</f>
        <v>1363.6363636363637</v>
      </c>
      <c r="Q9" s="74">
        <v>3</v>
      </c>
      <c r="R9" s="74">
        <v>2</v>
      </c>
      <c r="S9" s="74" t="s">
        <v>1941</v>
      </c>
      <c r="T9" s="5">
        <v>110</v>
      </c>
      <c r="U9" s="9"/>
      <c r="W9" s="98">
        <f>D9</f>
        <v>110.2</v>
      </c>
      <c r="X9" s="100">
        <f>E9</f>
        <v>33</v>
      </c>
      <c r="Y9" s="96">
        <f>H9</f>
        <v>598</v>
      </c>
      <c r="Z9" s="103">
        <f>I9</f>
        <v>115000</v>
      </c>
      <c r="AA9" s="103">
        <f>K9</f>
        <v>45000</v>
      </c>
      <c r="AB9" s="103">
        <f t="shared" si="2"/>
        <v>70000</v>
      </c>
      <c r="AC9" s="4">
        <f t="shared" si="2"/>
        <v>0.39130434782608697</v>
      </c>
      <c r="AD9" s="99">
        <f t="shared" si="2"/>
        <v>3484.848484848485</v>
      </c>
      <c r="AE9" s="74" t="str">
        <f>S9</f>
        <v>계</v>
      </c>
      <c r="AF9" s="74" t="str">
        <f>Q9&amp;"/"&amp;R9</f>
        <v>3/2</v>
      </c>
      <c r="AH9" s="20" t="str">
        <f t="shared" si="1"/>
        <v>제일풍경채센텀</v>
      </c>
      <c r="AI9" s="100">
        <f t="shared" si="0"/>
        <v>33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능곡동 시흥능곡신안인스빌('08.12.,394^)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286</v>
      </c>
      <c r="B11" s="10" t="s">
        <v>1965</v>
      </c>
      <c r="C11" s="101">
        <v>394</v>
      </c>
      <c r="D11" s="98">
        <v>109.2</v>
      </c>
      <c r="E11" s="100">
        <v>33</v>
      </c>
      <c r="F11" s="98">
        <v>85</v>
      </c>
      <c r="G11" s="17">
        <v>26</v>
      </c>
      <c r="H11" s="101">
        <v>176</v>
      </c>
      <c r="I11" s="102">
        <v>70000</v>
      </c>
      <c r="J11" s="102" t="s">
        <v>1949</v>
      </c>
      <c r="K11" s="102"/>
      <c r="L11" s="102"/>
      <c r="M11" s="103">
        <f>I11-K11</f>
        <v>70000</v>
      </c>
      <c r="N11" s="4">
        <f>IF(ISERROR(K11/I11),"",K11/I11)</f>
        <v>0</v>
      </c>
      <c r="O11" s="99">
        <f>I11/E11</f>
        <v>2121.212121212121</v>
      </c>
      <c r="P11" s="99">
        <f>K11/E11</f>
        <v>0</v>
      </c>
      <c r="Q11" s="74">
        <v>3</v>
      </c>
      <c r="R11" s="74">
        <v>2</v>
      </c>
      <c r="S11" s="74" t="s">
        <v>1936</v>
      </c>
      <c r="T11" s="5" t="s">
        <v>159</v>
      </c>
      <c r="U11" s="9"/>
      <c r="W11" s="98">
        <f>D11</f>
        <v>109.2</v>
      </c>
      <c r="X11" s="100">
        <f>E11</f>
        <v>33</v>
      </c>
      <c r="Y11" s="96">
        <f>H11</f>
        <v>176</v>
      </c>
      <c r="Z11" s="103">
        <f>I11</f>
        <v>70000</v>
      </c>
      <c r="AA11" s="103">
        <f>K11</f>
        <v>0</v>
      </c>
      <c r="AB11" s="103">
        <f t="shared" ref="AB11:AD12" si="3">M11</f>
        <v>70000</v>
      </c>
      <c r="AC11" s="4">
        <f t="shared" si="3"/>
        <v>0</v>
      </c>
      <c r="AD11" s="99">
        <f t="shared" si="3"/>
        <v>2121.212121212121</v>
      </c>
      <c r="AE11" s="74" t="str">
        <f>S11</f>
        <v>복</v>
      </c>
      <c r="AF11" s="74" t="str">
        <f>Q11&amp;"/"&amp;R11</f>
        <v>3/2</v>
      </c>
      <c r="AH11" s="20" t="str">
        <f t="shared" si="1"/>
        <v>시흥능곡신안인스빌</v>
      </c>
      <c r="AI11" s="100">
        <f t="shared" si="0"/>
        <v>33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286</v>
      </c>
      <c r="B12" s="10" t="s">
        <v>1965</v>
      </c>
      <c r="C12" s="101">
        <v>394</v>
      </c>
      <c r="D12" s="98">
        <v>110.4</v>
      </c>
      <c r="E12" s="100">
        <v>33</v>
      </c>
      <c r="F12" s="98">
        <v>85</v>
      </c>
      <c r="G12" s="17">
        <v>26</v>
      </c>
      <c r="H12" s="101">
        <v>218</v>
      </c>
      <c r="I12" s="102">
        <v>63000</v>
      </c>
      <c r="J12" s="102" t="s">
        <v>1956</v>
      </c>
      <c r="K12" s="102"/>
      <c r="L12" s="102"/>
      <c r="M12" s="103">
        <f>I12-K12</f>
        <v>63000</v>
      </c>
      <c r="N12" s="4">
        <f>IF(ISERROR(K12/I12),"",K12/I12)</f>
        <v>0</v>
      </c>
      <c r="O12" s="99">
        <f>I12/E12</f>
        <v>1909.090909090909</v>
      </c>
      <c r="P12" s="99">
        <f>K12/E12</f>
        <v>0</v>
      </c>
      <c r="Q12" s="74">
        <v>3</v>
      </c>
      <c r="R12" s="74">
        <v>2</v>
      </c>
      <c r="S12" s="74" t="s">
        <v>1936</v>
      </c>
      <c r="T12" s="5" t="s">
        <v>232</v>
      </c>
      <c r="U12" s="9"/>
      <c r="W12" s="98">
        <f>D12</f>
        <v>110.4</v>
      </c>
      <c r="X12" s="100">
        <f>E12</f>
        <v>33</v>
      </c>
      <c r="Y12" s="96">
        <f>H12</f>
        <v>218</v>
      </c>
      <c r="Z12" s="103">
        <f>I12</f>
        <v>63000</v>
      </c>
      <c r="AA12" s="103">
        <f>K12</f>
        <v>0</v>
      </c>
      <c r="AB12" s="103">
        <f t="shared" si="3"/>
        <v>63000</v>
      </c>
      <c r="AC12" s="4">
        <f t="shared" si="3"/>
        <v>0</v>
      </c>
      <c r="AD12" s="99">
        <f t="shared" si="3"/>
        <v>1909.090909090909</v>
      </c>
      <c r="AE12" s="74" t="str">
        <f>S12</f>
        <v>복</v>
      </c>
      <c r="AF12" s="74" t="str">
        <f>Q12&amp;"/"&amp;R12</f>
        <v>3/2</v>
      </c>
      <c r="AH12" s="20" t="str">
        <f t="shared" si="1"/>
        <v>시흥능곡신안인스빌</v>
      </c>
      <c r="AI12" s="100">
        <f t="shared" si="0"/>
        <v>33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능곡동 현진에버빌('10.02.,203^)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291</v>
      </c>
      <c r="B14" s="10" t="s">
        <v>1966</v>
      </c>
      <c r="C14" s="101">
        <v>203</v>
      </c>
      <c r="D14" s="98">
        <v>109.1</v>
      </c>
      <c r="E14" s="100">
        <v>33</v>
      </c>
      <c r="F14" s="98">
        <v>84.8</v>
      </c>
      <c r="G14" s="17">
        <v>26</v>
      </c>
      <c r="H14" s="101">
        <v>203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2</v>
      </c>
      <c r="S14" s="74" t="s">
        <v>1941</v>
      </c>
      <c r="T14" s="5">
        <v>109</v>
      </c>
      <c r="U14" s="9"/>
      <c r="W14" s="98">
        <f>D14</f>
        <v>109.1</v>
      </c>
      <c r="X14" s="100">
        <f>E14</f>
        <v>33</v>
      </c>
      <c r="Y14" s="96">
        <f>H14</f>
        <v>203</v>
      </c>
      <c r="Z14" s="103">
        <f>I14</f>
        <v>0</v>
      </c>
      <c r="AA14" s="103">
        <f>K14</f>
        <v>0</v>
      </c>
      <c r="AB14" s="103">
        <f>M14</f>
        <v>0</v>
      </c>
      <c r="AC14" s="4" t="str">
        <f>N14</f>
        <v/>
      </c>
      <c r="AD14" s="99">
        <f>O14</f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현진에버빌</v>
      </c>
      <c r="AI14" s="100">
        <f t="shared" si="0"/>
        <v>33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능곡동 시흥시청역트리플포레('20.12.,614^)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296</v>
      </c>
      <c r="B16" s="10" t="s">
        <v>1962</v>
      </c>
      <c r="C16" s="101">
        <v>614</v>
      </c>
      <c r="D16" s="98">
        <v>71.8</v>
      </c>
      <c r="E16" s="100">
        <v>22</v>
      </c>
      <c r="F16" s="98">
        <v>49.9</v>
      </c>
      <c r="G16" s="17">
        <v>15</v>
      </c>
      <c r="H16" s="101">
        <v>141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2</v>
      </c>
      <c r="R16" s="74">
        <v>1</v>
      </c>
      <c r="S16" s="74" t="s">
        <v>1941</v>
      </c>
      <c r="T16" s="5" t="s">
        <v>297</v>
      </c>
      <c r="U16" s="9"/>
      <c r="W16" s="98">
        <f t="shared" ref="W16:X19" si="4">D16</f>
        <v>71.8</v>
      </c>
      <c r="X16" s="100">
        <f t="shared" si="4"/>
        <v>22</v>
      </c>
      <c r="Y16" s="96">
        <f t="shared" ref="Y16:Z19" si="5">H16</f>
        <v>141</v>
      </c>
      <c r="Z16" s="103">
        <f t="shared" si="5"/>
        <v>0</v>
      </c>
      <c r="AA16" s="103">
        <f>K16</f>
        <v>0</v>
      </c>
      <c r="AB16" s="103">
        <f t="shared" ref="AB16:AD19" si="6">M16</f>
        <v>0</v>
      </c>
      <c r="AC16" s="4" t="str">
        <f t="shared" si="6"/>
        <v/>
      </c>
      <c r="AD16" s="99">
        <f t="shared" si="6"/>
        <v>0</v>
      </c>
      <c r="AE16" s="74" t="str">
        <f>S16</f>
        <v>계</v>
      </c>
      <c r="AF16" s="74" t="str">
        <f>Q16&amp;"/"&amp;R16</f>
        <v>2/1</v>
      </c>
      <c r="AH16" s="20" t="str">
        <f t="shared" si="1"/>
        <v>시흥시청역트리플포레</v>
      </c>
      <c r="AI16" s="100">
        <f t="shared" si="0"/>
        <v>22</v>
      </c>
      <c r="AJ16" s="74" t="str">
        <f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296</v>
      </c>
      <c r="B17" s="10" t="s">
        <v>1962</v>
      </c>
      <c r="C17" s="101">
        <v>614</v>
      </c>
      <c r="D17" s="98">
        <v>71.900000000000006</v>
      </c>
      <c r="E17" s="100">
        <v>22</v>
      </c>
      <c r="F17" s="98">
        <v>50</v>
      </c>
      <c r="G17" s="17">
        <v>15</v>
      </c>
      <c r="H17" s="101">
        <v>63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2</v>
      </c>
      <c r="R17" s="74">
        <v>1</v>
      </c>
      <c r="S17" s="74" t="s">
        <v>1941</v>
      </c>
      <c r="T17" s="5" t="s">
        <v>301</v>
      </c>
      <c r="U17" s="9"/>
      <c r="W17" s="98">
        <f t="shared" si="4"/>
        <v>71.900000000000006</v>
      </c>
      <c r="X17" s="100">
        <f t="shared" si="4"/>
        <v>22</v>
      </c>
      <c r="Y17" s="96">
        <f t="shared" si="5"/>
        <v>63</v>
      </c>
      <c r="Z17" s="103">
        <f t="shared" si="5"/>
        <v>0</v>
      </c>
      <c r="AA17" s="103">
        <f>K17</f>
        <v>0</v>
      </c>
      <c r="AB17" s="103">
        <f t="shared" si="6"/>
        <v>0</v>
      </c>
      <c r="AC17" s="4" t="str">
        <f t="shared" si="6"/>
        <v/>
      </c>
      <c r="AD17" s="99">
        <f t="shared" si="6"/>
        <v>0</v>
      </c>
      <c r="AE17" s="74" t="str">
        <f>S17</f>
        <v>계</v>
      </c>
      <c r="AF17" s="74" t="str">
        <f>Q17&amp;"/"&amp;R17</f>
        <v>2/1</v>
      </c>
      <c r="AH17" s="20" t="str">
        <f t="shared" si="1"/>
        <v>시흥시청역트리플포레</v>
      </c>
      <c r="AI17" s="100">
        <f t="shared" si="0"/>
        <v>22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296</v>
      </c>
      <c r="B18" s="10" t="s">
        <v>1962</v>
      </c>
      <c r="C18" s="101">
        <v>614</v>
      </c>
      <c r="D18" s="98">
        <v>86.2</v>
      </c>
      <c r="E18" s="100">
        <v>26</v>
      </c>
      <c r="F18" s="98">
        <v>60</v>
      </c>
      <c r="G18" s="17">
        <v>18</v>
      </c>
      <c r="H18" s="101">
        <v>344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1941</v>
      </c>
      <c r="T18" s="5" t="s">
        <v>302</v>
      </c>
      <c r="U18" s="9"/>
      <c r="W18" s="98">
        <f t="shared" si="4"/>
        <v>86.2</v>
      </c>
      <c r="X18" s="100">
        <f t="shared" si="4"/>
        <v>26</v>
      </c>
      <c r="Y18" s="96">
        <f t="shared" si="5"/>
        <v>344</v>
      </c>
      <c r="Z18" s="103">
        <f t="shared" si="5"/>
        <v>0</v>
      </c>
      <c r="AA18" s="103">
        <f>K18</f>
        <v>0</v>
      </c>
      <c r="AB18" s="103">
        <f t="shared" si="6"/>
        <v>0</v>
      </c>
      <c r="AC18" s="4" t="str">
        <f t="shared" si="6"/>
        <v/>
      </c>
      <c r="AD18" s="99">
        <f t="shared" si="6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시흥시청역트리플포레</v>
      </c>
      <c r="AI18" s="100">
        <f t="shared" si="0"/>
        <v>26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296</v>
      </c>
      <c r="B19" s="10" t="s">
        <v>1962</v>
      </c>
      <c r="C19" s="101">
        <v>614</v>
      </c>
      <c r="D19" s="98">
        <v>86.2</v>
      </c>
      <c r="E19" s="100">
        <v>26</v>
      </c>
      <c r="F19" s="98">
        <v>60</v>
      </c>
      <c r="G19" s="17">
        <v>18</v>
      </c>
      <c r="H19" s="101">
        <v>66</v>
      </c>
      <c r="I19" s="102"/>
      <c r="J19" s="102"/>
      <c r="K19" s="102"/>
      <c r="L19" s="102"/>
      <c r="M19" s="103">
        <f>I19-K19</f>
        <v>0</v>
      </c>
      <c r="N19" s="4" t="str">
        <f>IF(ISERROR(K19/I19),"",K19/I19)</f>
        <v/>
      </c>
      <c r="O19" s="99">
        <f>I19/E19</f>
        <v>0</v>
      </c>
      <c r="P19" s="99">
        <f>K19/E19</f>
        <v>0</v>
      </c>
      <c r="Q19" s="74">
        <v>3</v>
      </c>
      <c r="R19" s="74">
        <v>2</v>
      </c>
      <c r="S19" s="74" t="s">
        <v>1941</v>
      </c>
      <c r="T19" s="5" t="s">
        <v>303</v>
      </c>
      <c r="U19" s="9"/>
      <c r="W19" s="98">
        <f t="shared" si="4"/>
        <v>86.2</v>
      </c>
      <c r="X19" s="100">
        <f t="shared" si="4"/>
        <v>26</v>
      </c>
      <c r="Y19" s="96">
        <f t="shared" si="5"/>
        <v>66</v>
      </c>
      <c r="Z19" s="103">
        <f t="shared" si="5"/>
        <v>0</v>
      </c>
      <c r="AA19" s="103">
        <f>K19</f>
        <v>0</v>
      </c>
      <c r="AB19" s="103">
        <f t="shared" si="6"/>
        <v>0</v>
      </c>
      <c r="AC19" s="4" t="str">
        <f t="shared" si="6"/>
        <v/>
      </c>
      <c r="AD19" s="99">
        <f t="shared" si="6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시흥시청역트리플포레</v>
      </c>
      <c r="AI19" s="100">
        <f t="shared" si="0"/>
        <v>26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능곡동 우남퍼스트빌1차('08.10.,300^)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304</v>
      </c>
      <c r="B21" s="10" t="s">
        <v>1961</v>
      </c>
      <c r="C21" s="101">
        <v>300</v>
      </c>
      <c r="D21" s="98">
        <v>142.69999999999999</v>
      </c>
      <c r="E21" s="100">
        <v>43</v>
      </c>
      <c r="F21" s="98">
        <v>120.3</v>
      </c>
      <c r="G21" s="17">
        <v>36</v>
      </c>
      <c r="H21" s="101">
        <v>94</v>
      </c>
      <c r="I21" s="102"/>
      <c r="J21" s="102"/>
      <c r="K21" s="102"/>
      <c r="L21" s="102"/>
      <c r="M21" s="103">
        <f t="shared" ref="M21:M26" si="7">I21-K21</f>
        <v>0</v>
      </c>
      <c r="N21" s="4" t="str">
        <f t="shared" ref="N21:N26" si="8">IF(ISERROR(K21/I21),"",K21/I21)</f>
        <v/>
      </c>
      <c r="O21" s="99">
        <f t="shared" ref="O21:O26" si="9">I21/E21</f>
        <v>0</v>
      </c>
      <c r="P21" s="99">
        <f t="shared" ref="P21:P26" si="10">K21/E21</f>
        <v>0</v>
      </c>
      <c r="Q21" s="74">
        <v>3</v>
      </c>
      <c r="R21" s="74">
        <v>2</v>
      </c>
      <c r="S21" s="74" t="s">
        <v>1941</v>
      </c>
      <c r="T21" s="5">
        <v>142</v>
      </c>
      <c r="U21" s="9"/>
      <c r="W21" s="98">
        <f t="shared" ref="W21:X26" si="11">D21</f>
        <v>142.69999999999999</v>
      </c>
      <c r="X21" s="100">
        <f t="shared" si="11"/>
        <v>43</v>
      </c>
      <c r="Y21" s="96">
        <f t="shared" ref="Y21:Z26" si="12">H21</f>
        <v>94</v>
      </c>
      <c r="Z21" s="103">
        <f t="shared" si="12"/>
        <v>0</v>
      </c>
      <c r="AA21" s="103">
        <f t="shared" ref="AA21:AA26" si="13">K21</f>
        <v>0</v>
      </c>
      <c r="AB21" s="103">
        <f t="shared" ref="AB21:AD26" si="14">M21</f>
        <v>0</v>
      </c>
      <c r="AC21" s="4" t="str">
        <f t="shared" si="14"/>
        <v/>
      </c>
      <c r="AD21" s="99">
        <f t="shared" si="14"/>
        <v>0</v>
      </c>
      <c r="AE21" s="74" t="str">
        <f t="shared" ref="AE21:AE26" si="15">S21</f>
        <v>계</v>
      </c>
      <c r="AF21" s="74" t="str">
        <f t="shared" ref="AF21:AF26" si="16">Q21&amp;"/"&amp;R21</f>
        <v>3/2</v>
      </c>
      <c r="AH21" s="20" t="str">
        <f t="shared" si="1"/>
        <v>우남퍼스트빌1차</v>
      </c>
      <c r="AI21" s="100">
        <f t="shared" si="0"/>
        <v>43</v>
      </c>
      <c r="AJ21" s="74" t="str">
        <f t="shared" ref="AJ21:AJ26" si="17"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 t="shared" ref="AN21:AN26" si="18">IF(AI21="","",$AN$2)</f>
        <v>C</v>
      </c>
      <c r="AO21" s="74" t="str">
        <f t="shared" ref="AO21:AO26" si="19">IF(N21="","",IF(N21&gt;=$AO$1/100,"O","X"))</f>
        <v/>
      </c>
      <c r="AP21" s="74" t="str">
        <f t="shared" ref="AP21:AP26" si="20">IF(I21="","",IF(I21&lt;=$AP$1,"O","X"))</f>
        <v/>
      </c>
      <c r="AQ21" s="74" t="str">
        <f t="shared" ref="AQ21:AQ26" si="21">IF(O21="","",IF(O21&lt;=$AQ$1,"O","X"))</f>
        <v>O</v>
      </c>
      <c r="AR21" s="74" t="str">
        <f t="shared" ref="AR21:AR26" si="22">IF(M21="","",IF(M21&lt;=$AR$1,"O","X"))</f>
        <v>O</v>
      </c>
      <c r="AS21" s="74" t="s">
        <v>2</v>
      </c>
      <c r="AT21" s="74" t="str">
        <f t="shared" ref="AT21:AT26" si="23">IF(OR(F21="",AI21=""),"",IF(AND((F21&lt;=85),(AI21&gt;=15)),"O","X"))</f>
        <v>X</v>
      </c>
      <c r="AU21" s="74" t="str">
        <f t="shared" ref="AU21:AU26" si="24">IF(C21="","",IF(C21&gt;=$AU$1,"O","X"))</f>
        <v>O</v>
      </c>
      <c r="AV21" s="74" t="str">
        <f t="shared" ref="AV21:AV26" si="25">IF(AO21="","",IF(AND(AO21="O",AP21="O",AR21="O",AT21="O",AU21="O"),"후보","X"))</f>
        <v/>
      </c>
    </row>
    <row r="22" spans="1:48" x14ac:dyDescent="0.3">
      <c r="A22" s="9" t="s">
        <v>304</v>
      </c>
      <c r="B22" s="10" t="s">
        <v>1961</v>
      </c>
      <c r="C22" s="101">
        <v>300</v>
      </c>
      <c r="D22" s="98">
        <v>160.69999999999999</v>
      </c>
      <c r="E22" s="100">
        <v>49</v>
      </c>
      <c r="F22" s="98">
        <v>135</v>
      </c>
      <c r="G22" s="17">
        <v>41</v>
      </c>
      <c r="H22" s="101">
        <v>100</v>
      </c>
      <c r="I22" s="102"/>
      <c r="J22" s="102"/>
      <c r="K22" s="102"/>
      <c r="L22" s="102"/>
      <c r="M22" s="103">
        <f t="shared" si="7"/>
        <v>0</v>
      </c>
      <c r="N22" s="4" t="str">
        <f t="shared" si="8"/>
        <v/>
      </c>
      <c r="O22" s="99">
        <f t="shared" si="9"/>
        <v>0</v>
      </c>
      <c r="P22" s="99">
        <f t="shared" si="10"/>
        <v>0</v>
      </c>
      <c r="Q22" s="74">
        <v>4</v>
      </c>
      <c r="R22" s="74">
        <v>2</v>
      </c>
      <c r="S22" s="74" t="s">
        <v>1941</v>
      </c>
      <c r="T22" s="5">
        <v>160</v>
      </c>
      <c r="U22" s="9"/>
      <c r="W22" s="98">
        <f t="shared" si="11"/>
        <v>160.69999999999999</v>
      </c>
      <c r="X22" s="100">
        <f t="shared" si="11"/>
        <v>49</v>
      </c>
      <c r="Y22" s="96">
        <f t="shared" si="12"/>
        <v>100</v>
      </c>
      <c r="Z22" s="103">
        <f t="shared" si="12"/>
        <v>0</v>
      </c>
      <c r="AA22" s="103">
        <f t="shared" si="13"/>
        <v>0</v>
      </c>
      <c r="AB22" s="103">
        <f t="shared" si="14"/>
        <v>0</v>
      </c>
      <c r="AC22" s="4" t="str">
        <f t="shared" si="14"/>
        <v/>
      </c>
      <c r="AD22" s="99">
        <f t="shared" si="14"/>
        <v>0</v>
      </c>
      <c r="AE22" s="74" t="str">
        <f t="shared" si="15"/>
        <v>계</v>
      </c>
      <c r="AF22" s="74" t="str">
        <f t="shared" si="16"/>
        <v>4/2</v>
      </c>
      <c r="AH22" s="20" t="str">
        <f t="shared" si="1"/>
        <v>우남퍼스트빌1차</v>
      </c>
      <c r="AI22" s="100">
        <f t="shared" si="0"/>
        <v>49</v>
      </c>
      <c r="AJ22" s="74" t="str">
        <f t="shared" si="17"/>
        <v>A-</v>
      </c>
      <c r="AK22" s="74" t="s">
        <v>13</v>
      </c>
      <c r="AL22" s="74" t="s">
        <v>1937</v>
      </c>
      <c r="AM22" s="74" t="s">
        <v>1938</v>
      </c>
      <c r="AN22" s="74" t="str">
        <f t="shared" si="18"/>
        <v>C</v>
      </c>
      <c r="AO22" s="74" t="str">
        <f t="shared" si="19"/>
        <v/>
      </c>
      <c r="AP22" s="74" t="str">
        <f t="shared" si="20"/>
        <v/>
      </c>
      <c r="AQ22" s="74" t="str">
        <f t="shared" si="21"/>
        <v>O</v>
      </c>
      <c r="AR22" s="74" t="str">
        <f t="shared" si="22"/>
        <v>O</v>
      </c>
      <c r="AS22" s="74" t="s">
        <v>2</v>
      </c>
      <c r="AT22" s="74" t="str">
        <f t="shared" si="23"/>
        <v>X</v>
      </c>
      <c r="AU22" s="74" t="str">
        <f t="shared" si="24"/>
        <v>O</v>
      </c>
      <c r="AV22" s="74" t="str">
        <f t="shared" si="25"/>
        <v/>
      </c>
    </row>
    <row r="23" spans="1:48" x14ac:dyDescent="0.3">
      <c r="A23" s="9" t="s">
        <v>304</v>
      </c>
      <c r="B23" s="10" t="s">
        <v>1961</v>
      </c>
      <c r="C23" s="101">
        <v>300</v>
      </c>
      <c r="D23" s="98">
        <v>172.3</v>
      </c>
      <c r="E23" s="100">
        <v>52</v>
      </c>
      <c r="F23" s="98">
        <v>142.6</v>
      </c>
      <c r="G23" s="17">
        <v>43</v>
      </c>
      <c r="H23" s="101">
        <v>85</v>
      </c>
      <c r="I23" s="102"/>
      <c r="J23" s="102"/>
      <c r="K23" s="102"/>
      <c r="L23" s="102"/>
      <c r="M23" s="103">
        <f t="shared" si="7"/>
        <v>0</v>
      </c>
      <c r="N23" s="4" t="str">
        <f t="shared" si="8"/>
        <v/>
      </c>
      <c r="O23" s="99">
        <f t="shared" si="9"/>
        <v>0</v>
      </c>
      <c r="P23" s="99">
        <f t="shared" si="10"/>
        <v>0</v>
      </c>
      <c r="Q23" s="74">
        <v>4</v>
      </c>
      <c r="R23" s="74">
        <v>2</v>
      </c>
      <c r="S23" s="74" t="s">
        <v>1941</v>
      </c>
      <c r="T23" s="5">
        <v>172</v>
      </c>
      <c r="U23" s="9"/>
      <c r="W23" s="98">
        <f t="shared" si="11"/>
        <v>172.3</v>
      </c>
      <c r="X23" s="100">
        <f t="shared" si="11"/>
        <v>52</v>
      </c>
      <c r="Y23" s="96">
        <f t="shared" si="12"/>
        <v>85</v>
      </c>
      <c r="Z23" s="103">
        <f t="shared" si="12"/>
        <v>0</v>
      </c>
      <c r="AA23" s="103">
        <f t="shared" si="13"/>
        <v>0</v>
      </c>
      <c r="AB23" s="103">
        <f t="shared" si="14"/>
        <v>0</v>
      </c>
      <c r="AC23" s="4" t="str">
        <f t="shared" si="14"/>
        <v/>
      </c>
      <c r="AD23" s="99">
        <f t="shared" si="14"/>
        <v>0</v>
      </c>
      <c r="AE23" s="74" t="str">
        <f t="shared" si="15"/>
        <v>계</v>
      </c>
      <c r="AF23" s="74" t="str">
        <f t="shared" si="16"/>
        <v>4/2</v>
      </c>
      <c r="AH23" s="20" t="str">
        <f t="shared" si="1"/>
        <v>우남퍼스트빌1차</v>
      </c>
      <c r="AI23" s="100">
        <f t="shared" si="0"/>
        <v>52</v>
      </c>
      <c r="AJ23" s="74" t="str">
        <f t="shared" si="17"/>
        <v>A-</v>
      </c>
      <c r="AK23" s="74" t="s">
        <v>13</v>
      </c>
      <c r="AL23" s="74" t="s">
        <v>1937</v>
      </c>
      <c r="AM23" s="74" t="s">
        <v>1938</v>
      </c>
      <c r="AN23" s="74" t="str">
        <f t="shared" si="18"/>
        <v>C</v>
      </c>
      <c r="AO23" s="74" t="str">
        <f t="shared" si="19"/>
        <v/>
      </c>
      <c r="AP23" s="74" t="str">
        <f t="shared" si="20"/>
        <v/>
      </c>
      <c r="AQ23" s="74" t="str">
        <f t="shared" si="21"/>
        <v>O</v>
      </c>
      <c r="AR23" s="74" t="str">
        <f t="shared" si="22"/>
        <v>O</v>
      </c>
      <c r="AS23" s="74" t="s">
        <v>2</v>
      </c>
      <c r="AT23" s="74" t="str">
        <f t="shared" si="23"/>
        <v>X</v>
      </c>
      <c r="AU23" s="74" t="str">
        <f t="shared" si="24"/>
        <v>O</v>
      </c>
      <c r="AV23" s="74" t="str">
        <f t="shared" si="25"/>
        <v/>
      </c>
    </row>
    <row r="24" spans="1:48" x14ac:dyDescent="0.3">
      <c r="A24" s="9" t="s">
        <v>304</v>
      </c>
      <c r="B24" s="10" t="s">
        <v>1961</v>
      </c>
      <c r="C24" s="101">
        <v>300</v>
      </c>
      <c r="D24" s="98">
        <v>208.5</v>
      </c>
      <c r="E24" s="100">
        <v>63</v>
      </c>
      <c r="F24" s="98">
        <v>175.9</v>
      </c>
      <c r="G24" s="17">
        <v>53</v>
      </c>
      <c r="H24" s="101">
        <v>8</v>
      </c>
      <c r="I24" s="102"/>
      <c r="J24" s="102"/>
      <c r="K24" s="102"/>
      <c r="L24" s="102"/>
      <c r="M24" s="103">
        <f t="shared" si="7"/>
        <v>0</v>
      </c>
      <c r="N24" s="4" t="str">
        <f t="shared" si="8"/>
        <v/>
      </c>
      <c r="O24" s="99">
        <f t="shared" si="9"/>
        <v>0</v>
      </c>
      <c r="P24" s="99">
        <f t="shared" si="10"/>
        <v>0</v>
      </c>
      <c r="Q24" s="74">
        <v>4</v>
      </c>
      <c r="R24" s="74">
        <v>3</v>
      </c>
      <c r="S24" s="74" t="s">
        <v>1941</v>
      </c>
      <c r="T24" s="5">
        <v>208</v>
      </c>
      <c r="U24" s="9"/>
      <c r="W24" s="98">
        <f t="shared" si="11"/>
        <v>208.5</v>
      </c>
      <c r="X24" s="100">
        <f t="shared" si="11"/>
        <v>63</v>
      </c>
      <c r="Y24" s="96">
        <f t="shared" si="12"/>
        <v>8</v>
      </c>
      <c r="Z24" s="103">
        <f t="shared" si="12"/>
        <v>0</v>
      </c>
      <c r="AA24" s="103">
        <f t="shared" si="13"/>
        <v>0</v>
      </c>
      <c r="AB24" s="103">
        <f t="shared" si="14"/>
        <v>0</v>
      </c>
      <c r="AC24" s="4" t="str">
        <f t="shared" si="14"/>
        <v/>
      </c>
      <c r="AD24" s="99">
        <f t="shared" si="14"/>
        <v>0</v>
      </c>
      <c r="AE24" s="74" t="str">
        <f t="shared" si="15"/>
        <v>계</v>
      </c>
      <c r="AF24" s="74" t="str">
        <f t="shared" si="16"/>
        <v>4/3</v>
      </c>
      <c r="AH24" s="20" t="str">
        <f t="shared" si="1"/>
        <v>우남퍼스트빌1차</v>
      </c>
      <c r="AI24" s="100">
        <f t="shared" si="0"/>
        <v>63</v>
      </c>
      <c r="AJ24" s="74" t="str">
        <f t="shared" si="17"/>
        <v>A-</v>
      </c>
      <c r="AK24" s="74" t="s">
        <v>13</v>
      </c>
      <c r="AL24" s="74" t="s">
        <v>1937</v>
      </c>
      <c r="AM24" s="74" t="s">
        <v>1938</v>
      </c>
      <c r="AN24" s="74" t="str">
        <f t="shared" si="18"/>
        <v>C</v>
      </c>
      <c r="AO24" s="74" t="str">
        <f t="shared" si="19"/>
        <v/>
      </c>
      <c r="AP24" s="74" t="str">
        <f t="shared" si="20"/>
        <v/>
      </c>
      <c r="AQ24" s="74" t="str">
        <f t="shared" si="21"/>
        <v>O</v>
      </c>
      <c r="AR24" s="74" t="str">
        <f t="shared" si="22"/>
        <v>O</v>
      </c>
      <c r="AS24" s="74" t="s">
        <v>2</v>
      </c>
      <c r="AT24" s="74" t="str">
        <f t="shared" si="23"/>
        <v>X</v>
      </c>
      <c r="AU24" s="74" t="str">
        <f t="shared" si="24"/>
        <v>O</v>
      </c>
      <c r="AV24" s="74" t="str">
        <f t="shared" si="25"/>
        <v/>
      </c>
    </row>
    <row r="25" spans="1:48" x14ac:dyDescent="0.3">
      <c r="A25" s="9" t="s">
        <v>304</v>
      </c>
      <c r="B25" s="10" t="s">
        <v>1961</v>
      </c>
      <c r="C25" s="101">
        <v>300</v>
      </c>
      <c r="D25" s="98">
        <v>221</v>
      </c>
      <c r="E25" s="100">
        <v>67</v>
      </c>
      <c r="F25" s="98">
        <v>181.7</v>
      </c>
      <c r="G25" s="17">
        <v>55</v>
      </c>
      <c r="H25" s="101">
        <v>5</v>
      </c>
      <c r="I25" s="102"/>
      <c r="J25" s="102"/>
      <c r="K25" s="102"/>
      <c r="L25" s="102"/>
      <c r="M25" s="103">
        <f t="shared" si="7"/>
        <v>0</v>
      </c>
      <c r="N25" s="4" t="str">
        <f t="shared" si="8"/>
        <v/>
      </c>
      <c r="O25" s="99">
        <f t="shared" si="9"/>
        <v>0</v>
      </c>
      <c r="P25" s="99">
        <f t="shared" si="10"/>
        <v>0</v>
      </c>
      <c r="Q25" s="74">
        <v>4</v>
      </c>
      <c r="R25" s="74">
        <v>2</v>
      </c>
      <c r="S25" s="74" t="s">
        <v>1941</v>
      </c>
      <c r="T25" s="5">
        <v>220</v>
      </c>
      <c r="U25" s="9"/>
      <c r="W25" s="98">
        <f t="shared" si="11"/>
        <v>221</v>
      </c>
      <c r="X25" s="100">
        <f t="shared" si="11"/>
        <v>67</v>
      </c>
      <c r="Y25" s="96">
        <f t="shared" si="12"/>
        <v>5</v>
      </c>
      <c r="Z25" s="103">
        <f t="shared" si="12"/>
        <v>0</v>
      </c>
      <c r="AA25" s="103">
        <f t="shared" si="13"/>
        <v>0</v>
      </c>
      <c r="AB25" s="103">
        <f t="shared" si="14"/>
        <v>0</v>
      </c>
      <c r="AC25" s="4" t="str">
        <f t="shared" si="14"/>
        <v/>
      </c>
      <c r="AD25" s="99">
        <f t="shared" si="14"/>
        <v>0</v>
      </c>
      <c r="AE25" s="74" t="str">
        <f t="shared" si="15"/>
        <v>계</v>
      </c>
      <c r="AF25" s="74" t="str">
        <f t="shared" si="16"/>
        <v>4/2</v>
      </c>
      <c r="AH25" s="20" t="str">
        <f t="shared" si="1"/>
        <v>우남퍼스트빌1차</v>
      </c>
      <c r="AI25" s="100">
        <f t="shared" si="0"/>
        <v>67</v>
      </c>
      <c r="AJ25" s="74" t="str">
        <f t="shared" si="17"/>
        <v>A-</v>
      </c>
      <c r="AK25" s="74" t="s">
        <v>13</v>
      </c>
      <c r="AL25" s="74" t="s">
        <v>1937</v>
      </c>
      <c r="AM25" s="74" t="s">
        <v>1938</v>
      </c>
      <c r="AN25" s="74" t="str">
        <f t="shared" si="18"/>
        <v>C</v>
      </c>
      <c r="AO25" s="74" t="str">
        <f t="shared" si="19"/>
        <v/>
      </c>
      <c r="AP25" s="74" t="str">
        <f t="shared" si="20"/>
        <v/>
      </c>
      <c r="AQ25" s="74" t="str">
        <f t="shared" si="21"/>
        <v>O</v>
      </c>
      <c r="AR25" s="74" t="str">
        <f t="shared" si="22"/>
        <v>O</v>
      </c>
      <c r="AS25" s="74" t="s">
        <v>2</v>
      </c>
      <c r="AT25" s="74" t="str">
        <f t="shared" si="23"/>
        <v>X</v>
      </c>
      <c r="AU25" s="74" t="str">
        <f t="shared" si="24"/>
        <v>O</v>
      </c>
      <c r="AV25" s="74" t="str">
        <f t="shared" si="25"/>
        <v/>
      </c>
    </row>
    <row r="26" spans="1:48" x14ac:dyDescent="0.3">
      <c r="A26" s="9" t="s">
        <v>304</v>
      </c>
      <c r="B26" s="10" t="s">
        <v>1961</v>
      </c>
      <c r="C26" s="101">
        <v>300</v>
      </c>
      <c r="D26" s="98">
        <v>247.8</v>
      </c>
      <c r="E26" s="100">
        <v>75</v>
      </c>
      <c r="F26" s="98">
        <v>203.7</v>
      </c>
      <c r="G26" s="17">
        <v>62</v>
      </c>
      <c r="H26" s="101">
        <v>8</v>
      </c>
      <c r="I26" s="102"/>
      <c r="J26" s="102"/>
      <c r="K26" s="102"/>
      <c r="L26" s="102"/>
      <c r="M26" s="103">
        <f t="shared" si="7"/>
        <v>0</v>
      </c>
      <c r="N26" s="4" t="str">
        <f t="shared" si="8"/>
        <v/>
      </c>
      <c r="O26" s="99">
        <f t="shared" si="9"/>
        <v>0</v>
      </c>
      <c r="P26" s="99">
        <f t="shared" si="10"/>
        <v>0</v>
      </c>
      <c r="Q26" s="74">
        <v>5</v>
      </c>
      <c r="R26" s="74">
        <v>3</v>
      </c>
      <c r="S26" s="74" t="s">
        <v>1941</v>
      </c>
      <c r="T26" s="5">
        <v>247</v>
      </c>
      <c r="U26" s="9"/>
      <c r="W26" s="98">
        <f t="shared" si="11"/>
        <v>247.8</v>
      </c>
      <c r="X26" s="100">
        <f t="shared" si="11"/>
        <v>75</v>
      </c>
      <c r="Y26" s="96">
        <f t="shared" si="12"/>
        <v>8</v>
      </c>
      <c r="Z26" s="103">
        <f t="shared" si="12"/>
        <v>0</v>
      </c>
      <c r="AA26" s="103">
        <f t="shared" si="13"/>
        <v>0</v>
      </c>
      <c r="AB26" s="103">
        <f t="shared" si="14"/>
        <v>0</v>
      </c>
      <c r="AC26" s="4" t="str">
        <f t="shared" si="14"/>
        <v/>
      </c>
      <c r="AD26" s="99">
        <f t="shared" si="14"/>
        <v>0</v>
      </c>
      <c r="AE26" s="74" t="str">
        <f t="shared" si="15"/>
        <v>계</v>
      </c>
      <c r="AF26" s="74" t="str">
        <f t="shared" si="16"/>
        <v>5/3</v>
      </c>
      <c r="AH26" s="20" t="str">
        <f t="shared" si="1"/>
        <v>우남퍼스트빌1차</v>
      </c>
      <c r="AI26" s="100">
        <f t="shared" si="0"/>
        <v>75</v>
      </c>
      <c r="AJ26" s="74" t="str">
        <f t="shared" si="17"/>
        <v>A-</v>
      </c>
      <c r="AK26" s="74" t="s">
        <v>13</v>
      </c>
      <c r="AL26" s="74" t="s">
        <v>1937</v>
      </c>
      <c r="AM26" s="74" t="s">
        <v>1938</v>
      </c>
      <c r="AN26" s="74" t="str">
        <f t="shared" si="18"/>
        <v>C</v>
      </c>
      <c r="AO26" s="74" t="str">
        <f t="shared" si="19"/>
        <v/>
      </c>
      <c r="AP26" s="74" t="str">
        <f t="shared" si="20"/>
        <v/>
      </c>
      <c r="AQ26" s="74" t="str">
        <f t="shared" si="21"/>
        <v>O</v>
      </c>
      <c r="AR26" s="74" t="str">
        <f t="shared" si="22"/>
        <v>O</v>
      </c>
      <c r="AS26" s="74" t="s">
        <v>2</v>
      </c>
      <c r="AT26" s="74" t="str">
        <f t="shared" si="23"/>
        <v>X</v>
      </c>
      <c r="AU26" s="74" t="str">
        <f t="shared" si="24"/>
        <v>O</v>
      </c>
      <c r="AV26" s="74" t="str">
        <f t="shared" si="25"/>
        <v/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능곡동 상록힐스테이트('09.11.,321^)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308</v>
      </c>
      <c r="B28" s="10" t="s">
        <v>1967</v>
      </c>
      <c r="C28" s="101">
        <v>321</v>
      </c>
      <c r="D28" s="98">
        <v>113.9</v>
      </c>
      <c r="E28" s="100">
        <v>34</v>
      </c>
      <c r="F28" s="98">
        <v>85</v>
      </c>
      <c r="G28" s="17">
        <v>26</v>
      </c>
      <c r="H28" s="101">
        <v>291</v>
      </c>
      <c r="I28" s="102">
        <v>68000</v>
      </c>
      <c r="J28" s="102" t="s">
        <v>1968</v>
      </c>
      <c r="K28" s="102">
        <v>37000</v>
      </c>
      <c r="L28" s="102" t="s">
        <v>1940</v>
      </c>
      <c r="M28" s="103">
        <f>I28-K28</f>
        <v>31000</v>
      </c>
      <c r="N28" s="4">
        <f>IF(ISERROR(K28/I28),"",K28/I28)</f>
        <v>0.54411764705882348</v>
      </c>
      <c r="O28" s="99">
        <f>I28/E28</f>
        <v>2000</v>
      </c>
      <c r="P28" s="99">
        <f>K28/E28</f>
        <v>1088.2352941176471</v>
      </c>
      <c r="Q28" s="74">
        <v>3</v>
      </c>
      <c r="R28" s="74">
        <v>2</v>
      </c>
      <c r="S28" s="74" t="s">
        <v>1941</v>
      </c>
      <c r="T28" s="5" t="s">
        <v>310</v>
      </c>
      <c r="U28" s="9"/>
      <c r="W28" s="98">
        <f>D28</f>
        <v>113.9</v>
      </c>
      <c r="X28" s="100">
        <f>E28</f>
        <v>34</v>
      </c>
      <c r="Y28" s="96">
        <f>H28</f>
        <v>291</v>
      </c>
      <c r="Z28" s="103">
        <f>I28</f>
        <v>68000</v>
      </c>
      <c r="AA28" s="103">
        <f>K28</f>
        <v>37000</v>
      </c>
      <c r="AB28" s="103">
        <f t="shared" ref="AB28:AD29" si="26">M28</f>
        <v>31000</v>
      </c>
      <c r="AC28" s="4">
        <f t="shared" si="26"/>
        <v>0.54411764705882348</v>
      </c>
      <c r="AD28" s="99">
        <f t="shared" si="26"/>
        <v>2000</v>
      </c>
      <c r="AE28" s="74" t="str">
        <f>S28</f>
        <v>계</v>
      </c>
      <c r="AF28" s="74" t="str">
        <f>Q28&amp;"/"&amp;R28</f>
        <v>3/2</v>
      </c>
      <c r="AH28" s="20" t="str">
        <f t="shared" si="1"/>
        <v>상록힐스테이트</v>
      </c>
      <c r="AI28" s="100">
        <f t="shared" si="0"/>
        <v>34</v>
      </c>
      <c r="AJ28" s="74" t="str">
        <f>IF(AI28="","",$AJ$2)</f>
        <v>A-</v>
      </c>
      <c r="AK28" s="74" t="s">
        <v>13</v>
      </c>
      <c r="AL28" s="74" t="s">
        <v>1937</v>
      </c>
      <c r="AM28" s="74" t="s">
        <v>1938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308</v>
      </c>
      <c r="B29" s="10" t="s">
        <v>1967</v>
      </c>
      <c r="C29" s="101">
        <v>321</v>
      </c>
      <c r="D29" s="98">
        <v>114</v>
      </c>
      <c r="E29" s="100">
        <v>34</v>
      </c>
      <c r="F29" s="98">
        <v>85</v>
      </c>
      <c r="G29" s="17">
        <v>26</v>
      </c>
      <c r="H29" s="101">
        <v>30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3</v>
      </c>
      <c r="R29" s="74">
        <v>2</v>
      </c>
      <c r="S29" s="74" t="s">
        <v>1941</v>
      </c>
      <c r="T29" s="5" t="s">
        <v>314</v>
      </c>
      <c r="U29" s="9"/>
      <c r="W29" s="98">
        <f>D29</f>
        <v>114</v>
      </c>
      <c r="X29" s="100">
        <f>E29</f>
        <v>34</v>
      </c>
      <c r="Y29" s="96">
        <f>H29</f>
        <v>30</v>
      </c>
      <c r="Z29" s="103">
        <f>I29</f>
        <v>0</v>
      </c>
      <c r="AA29" s="103">
        <f>K29</f>
        <v>0</v>
      </c>
      <c r="AB29" s="103">
        <f t="shared" si="26"/>
        <v>0</v>
      </c>
      <c r="AC29" s="4" t="str">
        <f t="shared" si="26"/>
        <v/>
      </c>
      <c r="AD29" s="99">
        <f t="shared" si="26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상록힐스테이트</v>
      </c>
      <c r="AI29" s="100">
        <f t="shared" si="0"/>
        <v>34</v>
      </c>
      <c r="AJ29" s="74" t="str">
        <f>IF(AI29="","",$AJ$2)</f>
        <v>A-</v>
      </c>
      <c r="AK29" s="74" t="s">
        <v>13</v>
      </c>
      <c r="AL29" s="74" t="s">
        <v>1937</v>
      </c>
      <c r="AM29" s="74" t="s">
        <v>1938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98"/>
      <c r="G30" s="9"/>
      <c r="H30" s="9"/>
      <c r="I30" s="9"/>
      <c r="J30" s="9"/>
      <c r="K30" s="9"/>
      <c r="L30" s="9"/>
      <c r="M30" s="9"/>
      <c r="N30" s="9"/>
      <c r="O30" s="99"/>
      <c r="P30" s="99"/>
      <c r="Q30" s="100"/>
      <c r="R30" s="100"/>
      <c r="S30" s="9"/>
      <c r="T30" s="48"/>
      <c r="U30" s="9"/>
      <c r="W30" s="69" t="str">
        <f>$A$4&amp;" "&amp;A31&amp;"("&amp;B31&amp;","&amp;C31&amp;"^)"</f>
        <v>능곡동 장현마을2단지리슈빌더스테이('19.07.,651^)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7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315</v>
      </c>
      <c r="B31" s="10" t="s">
        <v>1969</v>
      </c>
      <c r="C31" s="101">
        <v>651</v>
      </c>
      <c r="D31" s="98">
        <v>100.2</v>
      </c>
      <c r="E31" s="100">
        <v>30</v>
      </c>
      <c r="F31" s="98">
        <v>75.7</v>
      </c>
      <c r="G31" s="17">
        <v>23</v>
      </c>
      <c r="H31" s="101">
        <v>229</v>
      </c>
      <c r="I31" s="102"/>
      <c r="J31" s="102"/>
      <c r="K31" s="102"/>
      <c r="L31" s="102"/>
      <c r="M31" s="103">
        <f>I31-K31</f>
        <v>0</v>
      </c>
      <c r="N31" s="4" t="str">
        <f>IF(ISERROR(K31/I31),"",K31/I31)</f>
        <v/>
      </c>
      <c r="O31" s="99">
        <f>I31/E31</f>
        <v>0</v>
      </c>
      <c r="P31" s="99">
        <f>K31/E31</f>
        <v>0</v>
      </c>
      <c r="Q31" s="74">
        <v>3</v>
      </c>
      <c r="R31" s="74">
        <v>2</v>
      </c>
      <c r="S31" s="74" t="s">
        <v>1941</v>
      </c>
      <c r="T31" s="5">
        <v>100</v>
      </c>
      <c r="U31" s="9"/>
      <c r="W31" s="98">
        <f t="shared" ref="W31:X34" si="27">D31</f>
        <v>100.2</v>
      </c>
      <c r="X31" s="100">
        <f t="shared" si="27"/>
        <v>30</v>
      </c>
      <c r="Y31" s="96">
        <f t="shared" ref="Y31:Z34" si="28">H31</f>
        <v>229</v>
      </c>
      <c r="Z31" s="103">
        <f t="shared" si="28"/>
        <v>0</v>
      </c>
      <c r="AA31" s="103">
        <f>K31</f>
        <v>0</v>
      </c>
      <c r="AB31" s="103">
        <f t="shared" ref="AB31:AD34" si="29">M31</f>
        <v>0</v>
      </c>
      <c r="AC31" s="4" t="str">
        <f t="shared" si="29"/>
        <v/>
      </c>
      <c r="AD31" s="99">
        <f t="shared" si="29"/>
        <v>0</v>
      </c>
      <c r="AE31" s="74" t="str">
        <f>S31</f>
        <v>계</v>
      </c>
      <c r="AF31" s="74" t="str">
        <f>Q31&amp;"/"&amp;R31</f>
        <v>3/2</v>
      </c>
      <c r="AH31" s="20" t="str">
        <f t="shared" si="1"/>
        <v>장현마을2단지리슈빌더스테이</v>
      </c>
      <c r="AI31" s="100">
        <f t="shared" si="0"/>
        <v>30</v>
      </c>
      <c r="AJ31" s="74" t="str">
        <f>IF(AI31="","",$AJ$2)</f>
        <v>A-</v>
      </c>
      <c r="AK31" s="74" t="s">
        <v>13</v>
      </c>
      <c r="AL31" s="74" t="s">
        <v>1937</v>
      </c>
      <c r="AM31" s="74" t="s">
        <v>1938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 t="s">
        <v>315</v>
      </c>
      <c r="B32" s="10" t="s">
        <v>1969</v>
      </c>
      <c r="C32" s="101">
        <v>651</v>
      </c>
      <c r="D32" s="98">
        <v>110.9</v>
      </c>
      <c r="E32" s="100">
        <v>34</v>
      </c>
      <c r="F32" s="98">
        <v>85</v>
      </c>
      <c r="G32" s="17">
        <v>26</v>
      </c>
      <c r="H32" s="101">
        <v>165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2</v>
      </c>
      <c r="S32" s="74" t="s">
        <v>1941</v>
      </c>
      <c r="T32" s="5" t="s">
        <v>231</v>
      </c>
      <c r="U32" s="9"/>
      <c r="W32" s="98">
        <f t="shared" si="27"/>
        <v>110.9</v>
      </c>
      <c r="X32" s="100">
        <f t="shared" si="27"/>
        <v>34</v>
      </c>
      <c r="Y32" s="96">
        <f t="shared" si="28"/>
        <v>165</v>
      </c>
      <c r="Z32" s="103">
        <f t="shared" si="28"/>
        <v>0</v>
      </c>
      <c r="AA32" s="103">
        <f>K32</f>
        <v>0</v>
      </c>
      <c r="AB32" s="103">
        <f t="shared" si="29"/>
        <v>0</v>
      </c>
      <c r="AC32" s="4" t="str">
        <f t="shared" si="29"/>
        <v/>
      </c>
      <c r="AD32" s="99">
        <f t="shared" si="29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장현마을2단지리슈빌더스테이</v>
      </c>
      <c r="AI32" s="100">
        <f t="shared" si="0"/>
        <v>34</v>
      </c>
      <c r="AJ32" s="74" t="str">
        <f>IF(AI32="","",$AJ$2)</f>
        <v>A-</v>
      </c>
      <c r="AK32" s="74" t="s">
        <v>13</v>
      </c>
      <c r="AL32" s="74" t="s">
        <v>1937</v>
      </c>
      <c r="AM32" s="74" t="s">
        <v>1938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315</v>
      </c>
      <c r="B33" s="10" t="s">
        <v>1969</v>
      </c>
      <c r="C33" s="101">
        <v>651</v>
      </c>
      <c r="D33" s="98">
        <v>112.2</v>
      </c>
      <c r="E33" s="100">
        <v>34</v>
      </c>
      <c r="F33" s="98">
        <v>84.9</v>
      </c>
      <c r="G33" s="17">
        <v>26</v>
      </c>
      <c r="H33" s="101">
        <v>163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2</v>
      </c>
      <c r="S33" s="74" t="s">
        <v>1941</v>
      </c>
      <c r="T33" s="5" t="s">
        <v>320</v>
      </c>
      <c r="U33" s="9"/>
      <c r="W33" s="98">
        <f t="shared" si="27"/>
        <v>112.2</v>
      </c>
      <c r="X33" s="100">
        <f t="shared" si="27"/>
        <v>34</v>
      </c>
      <c r="Y33" s="96">
        <f t="shared" si="28"/>
        <v>163</v>
      </c>
      <c r="Z33" s="103">
        <f t="shared" si="28"/>
        <v>0</v>
      </c>
      <c r="AA33" s="103">
        <f>K33</f>
        <v>0</v>
      </c>
      <c r="AB33" s="103">
        <f t="shared" si="29"/>
        <v>0</v>
      </c>
      <c r="AC33" s="4" t="str">
        <f t="shared" si="29"/>
        <v/>
      </c>
      <c r="AD33" s="99">
        <f t="shared" si="29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장현마을2단지리슈빌더스테이</v>
      </c>
      <c r="AI33" s="100">
        <f t="shared" si="0"/>
        <v>34</v>
      </c>
      <c r="AJ33" s="74" t="str">
        <f>IF(AI33="","",$AJ$2)</f>
        <v>A-</v>
      </c>
      <c r="AK33" s="74" t="s">
        <v>13</v>
      </c>
      <c r="AL33" s="74" t="s">
        <v>1937</v>
      </c>
      <c r="AM33" s="74" t="s">
        <v>1938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315</v>
      </c>
      <c r="B34" s="10" t="s">
        <v>1969</v>
      </c>
      <c r="C34" s="101">
        <v>651</v>
      </c>
      <c r="D34" s="98">
        <v>112.8</v>
      </c>
      <c r="E34" s="100">
        <v>34</v>
      </c>
      <c r="F34" s="98">
        <v>85</v>
      </c>
      <c r="G34" s="17">
        <v>26</v>
      </c>
      <c r="H34" s="101">
        <v>94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3</v>
      </c>
      <c r="R34" s="74">
        <v>2</v>
      </c>
      <c r="S34" s="74" t="s">
        <v>1941</v>
      </c>
      <c r="T34" s="5" t="s">
        <v>321</v>
      </c>
      <c r="U34" s="9"/>
      <c r="W34" s="98">
        <f t="shared" si="27"/>
        <v>112.8</v>
      </c>
      <c r="X34" s="100">
        <f t="shared" si="27"/>
        <v>34</v>
      </c>
      <c r="Y34" s="96">
        <f t="shared" si="28"/>
        <v>94</v>
      </c>
      <c r="Z34" s="103">
        <f t="shared" si="28"/>
        <v>0</v>
      </c>
      <c r="AA34" s="103">
        <f>K34</f>
        <v>0</v>
      </c>
      <c r="AB34" s="103">
        <f t="shared" si="29"/>
        <v>0</v>
      </c>
      <c r="AC34" s="4" t="str">
        <f t="shared" si="29"/>
        <v/>
      </c>
      <c r="AD34" s="99">
        <f t="shared" si="29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장현마을2단지리슈빌더스테이</v>
      </c>
      <c r="AI34" s="100">
        <f t="shared" si="0"/>
        <v>34</v>
      </c>
      <c r="AJ34" s="74" t="str">
        <f>IF(AI34="","",$AJ$2)</f>
        <v>A-</v>
      </c>
      <c r="AK34" s="74" t="s">
        <v>13</v>
      </c>
      <c r="AL34" s="74" t="s">
        <v>1937</v>
      </c>
      <c r="AM34" s="74" t="s">
        <v>1938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능곡동 신일해피트리('09.06.,315^)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322</v>
      </c>
      <c r="B36" s="10" t="s">
        <v>1970</v>
      </c>
      <c r="C36" s="101">
        <v>315</v>
      </c>
      <c r="D36" s="98">
        <v>139.1</v>
      </c>
      <c r="E36" s="100">
        <v>42</v>
      </c>
      <c r="F36" s="98">
        <v>107.3</v>
      </c>
      <c r="G36" s="17">
        <v>32</v>
      </c>
      <c r="H36" s="101">
        <v>58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4</v>
      </c>
      <c r="R36" s="74">
        <v>2</v>
      </c>
      <c r="S36" s="74" t="s">
        <v>1941</v>
      </c>
      <c r="T36" s="5">
        <v>139</v>
      </c>
      <c r="U36" s="9"/>
      <c r="W36" s="98">
        <f t="shared" ref="W36:X39" si="30">D36</f>
        <v>139.1</v>
      </c>
      <c r="X36" s="100">
        <f t="shared" si="30"/>
        <v>42</v>
      </c>
      <c r="Y36" s="96">
        <f t="shared" ref="Y36:Z39" si="31">H36</f>
        <v>58</v>
      </c>
      <c r="Z36" s="103">
        <f t="shared" si="31"/>
        <v>0</v>
      </c>
      <c r="AA36" s="103">
        <f>K36</f>
        <v>0</v>
      </c>
      <c r="AB36" s="103">
        <f t="shared" ref="AB36:AD39" si="32">M36</f>
        <v>0</v>
      </c>
      <c r="AC36" s="4" t="str">
        <f t="shared" si="32"/>
        <v/>
      </c>
      <c r="AD36" s="99">
        <f t="shared" si="32"/>
        <v>0</v>
      </c>
      <c r="AE36" s="74" t="str">
        <f>S36</f>
        <v>계</v>
      </c>
      <c r="AF36" s="74" t="str">
        <f>Q36&amp;"/"&amp;R36</f>
        <v>4/2</v>
      </c>
      <c r="AH36" s="20" t="str">
        <f t="shared" si="1"/>
        <v>신일해피트리</v>
      </c>
      <c r="AI36" s="100">
        <f t="shared" si="0"/>
        <v>42</v>
      </c>
      <c r="AJ36" s="74" t="str">
        <f>IF(AI36="","",$AJ$2)</f>
        <v>A-</v>
      </c>
      <c r="AK36" s="74" t="s">
        <v>13</v>
      </c>
      <c r="AL36" s="74" t="s">
        <v>1937</v>
      </c>
      <c r="AM36" s="74" t="s">
        <v>1938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322</v>
      </c>
      <c r="B37" s="10" t="s">
        <v>1970</v>
      </c>
      <c r="C37" s="101">
        <v>315</v>
      </c>
      <c r="D37" s="98">
        <v>141</v>
      </c>
      <c r="E37" s="100">
        <v>43</v>
      </c>
      <c r="F37" s="98">
        <v>110.5</v>
      </c>
      <c r="G37" s="17">
        <v>33</v>
      </c>
      <c r="H37" s="101">
        <v>124</v>
      </c>
      <c r="I37" s="102">
        <v>75000</v>
      </c>
      <c r="J37" s="102" t="s">
        <v>1971</v>
      </c>
      <c r="K37" s="102"/>
      <c r="L37" s="102"/>
      <c r="M37" s="103">
        <f>I37-K37</f>
        <v>75000</v>
      </c>
      <c r="N37" s="4">
        <f>IF(ISERROR(K37/I37),"",K37/I37)</f>
        <v>0</v>
      </c>
      <c r="O37" s="99">
        <f>I37/E37</f>
        <v>1744.1860465116279</v>
      </c>
      <c r="P37" s="99">
        <f>K37/E37</f>
        <v>0</v>
      </c>
      <c r="Q37" s="74">
        <v>4</v>
      </c>
      <c r="R37" s="74">
        <v>2</v>
      </c>
      <c r="S37" s="74" t="s">
        <v>1941</v>
      </c>
      <c r="T37" s="5">
        <v>140</v>
      </c>
      <c r="U37" s="9"/>
      <c r="W37" s="98">
        <f t="shared" si="30"/>
        <v>141</v>
      </c>
      <c r="X37" s="100">
        <f t="shared" si="30"/>
        <v>43</v>
      </c>
      <c r="Y37" s="96">
        <f t="shared" si="31"/>
        <v>124</v>
      </c>
      <c r="Z37" s="103">
        <f t="shared" si="31"/>
        <v>75000</v>
      </c>
      <c r="AA37" s="103">
        <f>K37</f>
        <v>0</v>
      </c>
      <c r="AB37" s="103">
        <f t="shared" si="32"/>
        <v>75000</v>
      </c>
      <c r="AC37" s="4">
        <f t="shared" si="32"/>
        <v>0</v>
      </c>
      <c r="AD37" s="99">
        <f t="shared" si="32"/>
        <v>1744.1860465116279</v>
      </c>
      <c r="AE37" s="74" t="str">
        <f>S37</f>
        <v>계</v>
      </c>
      <c r="AF37" s="74" t="str">
        <f>Q37&amp;"/"&amp;R37</f>
        <v>4/2</v>
      </c>
      <c r="AH37" s="20" t="str">
        <f t="shared" si="1"/>
        <v>신일해피트리</v>
      </c>
      <c r="AI37" s="100">
        <f t="shared" si="0"/>
        <v>43</v>
      </c>
      <c r="AJ37" s="74" t="str">
        <f>IF(AI37="","",$AJ$2)</f>
        <v>A-</v>
      </c>
      <c r="AK37" s="74" t="s">
        <v>13</v>
      </c>
      <c r="AL37" s="74" t="s">
        <v>1937</v>
      </c>
      <c r="AM37" s="74" t="s">
        <v>1938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322</v>
      </c>
      <c r="B38" s="10" t="s">
        <v>1970</v>
      </c>
      <c r="C38" s="101">
        <v>315</v>
      </c>
      <c r="D38" s="98">
        <v>158.80000000000001</v>
      </c>
      <c r="E38" s="100">
        <v>48</v>
      </c>
      <c r="F38" s="98">
        <v>124.7</v>
      </c>
      <c r="G38" s="17">
        <v>38</v>
      </c>
      <c r="H38" s="101">
        <v>74</v>
      </c>
      <c r="I38" s="102">
        <v>85000</v>
      </c>
      <c r="J38" s="102" t="s">
        <v>1971</v>
      </c>
      <c r="K38" s="102">
        <v>50000</v>
      </c>
      <c r="L38" s="102" t="s">
        <v>1947</v>
      </c>
      <c r="M38" s="103">
        <f>I38-K38</f>
        <v>35000</v>
      </c>
      <c r="N38" s="4">
        <f>IF(ISERROR(K38/I38),"",K38/I38)</f>
        <v>0.58823529411764708</v>
      </c>
      <c r="O38" s="99">
        <f>I38/E38</f>
        <v>1770.8333333333333</v>
      </c>
      <c r="P38" s="99">
        <f>K38/E38</f>
        <v>1041.6666666666667</v>
      </c>
      <c r="Q38" s="74">
        <v>4</v>
      </c>
      <c r="R38" s="74">
        <v>2</v>
      </c>
      <c r="S38" s="74" t="s">
        <v>1941</v>
      </c>
      <c r="T38" s="5" t="s">
        <v>327</v>
      </c>
      <c r="U38" s="9"/>
      <c r="W38" s="98">
        <f t="shared" si="30"/>
        <v>158.80000000000001</v>
      </c>
      <c r="X38" s="100">
        <f t="shared" si="30"/>
        <v>48</v>
      </c>
      <c r="Y38" s="96">
        <f t="shared" si="31"/>
        <v>74</v>
      </c>
      <c r="Z38" s="103">
        <f t="shared" si="31"/>
        <v>85000</v>
      </c>
      <c r="AA38" s="103">
        <f>K38</f>
        <v>50000</v>
      </c>
      <c r="AB38" s="103">
        <f t="shared" si="32"/>
        <v>35000</v>
      </c>
      <c r="AC38" s="4">
        <f t="shared" si="32"/>
        <v>0.58823529411764708</v>
      </c>
      <c r="AD38" s="99">
        <f t="shared" si="32"/>
        <v>1770.8333333333333</v>
      </c>
      <c r="AE38" s="74" t="str">
        <f>S38</f>
        <v>계</v>
      </c>
      <c r="AF38" s="74" t="str">
        <f>Q38&amp;"/"&amp;R38</f>
        <v>4/2</v>
      </c>
      <c r="AH38" s="20" t="str">
        <f t="shared" si="1"/>
        <v>신일해피트리</v>
      </c>
      <c r="AI38" s="100">
        <f t="shared" si="0"/>
        <v>48</v>
      </c>
      <c r="AJ38" s="74" t="str">
        <f>IF(AI38="","",$AJ$2)</f>
        <v>A-</v>
      </c>
      <c r="AK38" s="74" t="s">
        <v>13</v>
      </c>
      <c r="AL38" s="74" t="s">
        <v>1937</v>
      </c>
      <c r="AM38" s="74" t="s">
        <v>1938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322</v>
      </c>
      <c r="B39" s="10" t="s">
        <v>1970</v>
      </c>
      <c r="C39" s="101">
        <v>315</v>
      </c>
      <c r="D39" s="98">
        <v>160.1</v>
      </c>
      <c r="E39" s="100">
        <v>48</v>
      </c>
      <c r="F39" s="98">
        <v>124.9</v>
      </c>
      <c r="G39" s="17">
        <v>38</v>
      </c>
      <c r="H39" s="101">
        <v>59</v>
      </c>
      <c r="I39" s="102"/>
      <c r="J39" s="102"/>
      <c r="K39" s="102"/>
      <c r="L39" s="102"/>
      <c r="M39" s="103">
        <f>I39-K39</f>
        <v>0</v>
      </c>
      <c r="N39" s="4" t="str">
        <f>IF(ISERROR(K39/I39),"",K39/I39)</f>
        <v/>
      </c>
      <c r="O39" s="99">
        <f>I39/E39</f>
        <v>0</v>
      </c>
      <c r="P39" s="99">
        <f>K39/E39</f>
        <v>0</v>
      </c>
      <c r="Q39" s="74">
        <v>4</v>
      </c>
      <c r="R39" s="74">
        <v>2</v>
      </c>
      <c r="S39" s="74" t="s">
        <v>1941</v>
      </c>
      <c r="T39" s="5" t="s">
        <v>328</v>
      </c>
      <c r="U39" s="9"/>
      <c r="W39" s="98">
        <f t="shared" si="30"/>
        <v>160.1</v>
      </c>
      <c r="X39" s="100">
        <f t="shared" si="30"/>
        <v>48</v>
      </c>
      <c r="Y39" s="96">
        <f t="shared" si="31"/>
        <v>59</v>
      </c>
      <c r="Z39" s="103">
        <f t="shared" si="31"/>
        <v>0</v>
      </c>
      <c r="AA39" s="103">
        <f>K39</f>
        <v>0</v>
      </c>
      <c r="AB39" s="103">
        <f t="shared" si="32"/>
        <v>0</v>
      </c>
      <c r="AC39" s="4" t="str">
        <f t="shared" si="32"/>
        <v/>
      </c>
      <c r="AD39" s="99">
        <f t="shared" si="32"/>
        <v>0</v>
      </c>
      <c r="AE39" s="74" t="str">
        <f>S39</f>
        <v>계</v>
      </c>
      <c r="AF39" s="74" t="str">
        <f>Q39&amp;"/"&amp;R39</f>
        <v>4/2</v>
      </c>
      <c r="AH39" s="20" t="str">
        <f t="shared" si="1"/>
        <v>신일해피트리</v>
      </c>
      <c r="AI39" s="100">
        <f t="shared" si="0"/>
        <v>48</v>
      </c>
      <c r="AJ39" s="74" t="str">
        <f>IF(AI39="","",$AJ$2)</f>
        <v>A-</v>
      </c>
      <c r="AK39" s="74" t="s">
        <v>13</v>
      </c>
      <c r="AL39" s="74" t="s">
        <v>1937</v>
      </c>
      <c r="AM39" s="74" t="s">
        <v>1938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8"/>
      <c r="G40" s="9"/>
      <c r="H40" s="9"/>
      <c r="I40" s="9"/>
      <c r="J40" s="9"/>
      <c r="K40" s="9"/>
      <c r="L40" s="9"/>
      <c r="M40" s="9"/>
      <c r="N40" s="9"/>
      <c r="O40" s="99"/>
      <c r="P40" s="99"/>
      <c r="Q40" s="100"/>
      <c r="R40" s="100"/>
      <c r="S40" s="9"/>
      <c r="T40" s="48"/>
      <c r="U40" s="9"/>
      <c r="W40" s="69" t="str">
        <f>$A$4&amp;" "&amp;A41&amp;"("&amp;B41&amp;","&amp;C41&amp;"^)"</f>
        <v>능곡동 우남퍼스트빌2차('11.08.,236^)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7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329</v>
      </c>
      <c r="B41" s="10" t="s">
        <v>1972</v>
      </c>
      <c r="C41" s="101">
        <v>236</v>
      </c>
      <c r="D41" s="98">
        <v>113</v>
      </c>
      <c r="E41" s="100">
        <v>34</v>
      </c>
      <c r="F41" s="98">
        <v>84.8</v>
      </c>
      <c r="G41" s="17">
        <v>26</v>
      </c>
      <c r="H41" s="101">
        <v>54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3</v>
      </c>
      <c r="R41" s="74">
        <v>2</v>
      </c>
      <c r="S41" s="74" t="s">
        <v>1941</v>
      </c>
      <c r="T41" s="5" t="s">
        <v>321</v>
      </c>
      <c r="U41" s="9"/>
      <c r="W41" s="98">
        <f t="shared" ref="W41:X43" si="33">D41</f>
        <v>113</v>
      </c>
      <c r="X41" s="100">
        <f t="shared" si="33"/>
        <v>34</v>
      </c>
      <c r="Y41" s="96">
        <f t="shared" ref="Y41:Z43" si="34">H41</f>
        <v>54</v>
      </c>
      <c r="Z41" s="103">
        <f t="shared" si="34"/>
        <v>0</v>
      </c>
      <c r="AA41" s="103">
        <f>K41</f>
        <v>0</v>
      </c>
      <c r="AB41" s="103">
        <f t="shared" ref="AB41:AD43" si="35">M41</f>
        <v>0</v>
      </c>
      <c r="AC41" s="4" t="str">
        <f t="shared" si="35"/>
        <v/>
      </c>
      <c r="AD41" s="99">
        <f t="shared" si="35"/>
        <v>0</v>
      </c>
      <c r="AE41" s="74" t="str">
        <f>S41</f>
        <v>계</v>
      </c>
      <c r="AF41" s="74" t="str">
        <f>Q41&amp;"/"&amp;R41</f>
        <v>3/2</v>
      </c>
      <c r="AH41" s="20" t="str">
        <f t="shared" si="1"/>
        <v>우남퍼스트빌2차</v>
      </c>
      <c r="AI41" s="100">
        <f t="shared" si="0"/>
        <v>34</v>
      </c>
      <c r="AJ41" s="74" t="str">
        <f>IF(AI41="","",$AJ$2)</f>
        <v>A-</v>
      </c>
      <c r="AK41" s="74" t="s">
        <v>13</v>
      </c>
      <c r="AL41" s="74" t="s">
        <v>1937</v>
      </c>
      <c r="AM41" s="74" t="s">
        <v>1938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X</v>
      </c>
      <c r="AV41" s="74" t="str">
        <f>IF(AO41="","",IF(AND(AO41="O",AP41="O",AR41="O",AT41="O",AU41="O"),"후보","X"))</f>
        <v/>
      </c>
    </row>
    <row r="42" spans="1:48" x14ac:dyDescent="0.3">
      <c r="A42" s="9" t="s">
        <v>329</v>
      </c>
      <c r="B42" s="10" t="s">
        <v>1972</v>
      </c>
      <c r="C42" s="101">
        <v>236</v>
      </c>
      <c r="D42" s="98">
        <v>113.3</v>
      </c>
      <c r="E42" s="100">
        <v>34</v>
      </c>
      <c r="F42" s="98">
        <v>84.9</v>
      </c>
      <c r="G42" s="17">
        <v>26</v>
      </c>
      <c r="H42" s="101">
        <v>93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3</v>
      </c>
      <c r="R42" s="74">
        <v>2</v>
      </c>
      <c r="S42" s="74" t="s">
        <v>1941</v>
      </c>
      <c r="T42" s="5" t="s">
        <v>310</v>
      </c>
      <c r="U42" s="9"/>
      <c r="W42" s="98">
        <f t="shared" si="33"/>
        <v>113.3</v>
      </c>
      <c r="X42" s="100">
        <f t="shared" si="33"/>
        <v>34</v>
      </c>
      <c r="Y42" s="96">
        <f t="shared" si="34"/>
        <v>93</v>
      </c>
      <c r="Z42" s="103">
        <f t="shared" si="34"/>
        <v>0</v>
      </c>
      <c r="AA42" s="103">
        <f>K42</f>
        <v>0</v>
      </c>
      <c r="AB42" s="103">
        <f t="shared" si="35"/>
        <v>0</v>
      </c>
      <c r="AC42" s="4" t="str">
        <f t="shared" si="35"/>
        <v/>
      </c>
      <c r="AD42" s="99">
        <f t="shared" si="35"/>
        <v>0</v>
      </c>
      <c r="AE42" s="74" t="str">
        <f>S42</f>
        <v>계</v>
      </c>
      <c r="AF42" s="74" t="str">
        <f>Q42&amp;"/"&amp;R42</f>
        <v>3/2</v>
      </c>
      <c r="AH42" s="20" t="str">
        <f t="shared" si="1"/>
        <v>우남퍼스트빌2차</v>
      </c>
      <c r="AI42" s="100">
        <f t="shared" si="0"/>
        <v>34</v>
      </c>
      <c r="AJ42" s="74" t="str">
        <f>IF(AI42="","",$AJ$2)</f>
        <v>A-</v>
      </c>
      <c r="AK42" s="74" t="s">
        <v>13</v>
      </c>
      <c r="AL42" s="74" t="s">
        <v>1937</v>
      </c>
      <c r="AM42" s="74" t="s">
        <v>1938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X</v>
      </c>
      <c r="AV42" s="74" t="str">
        <f>IF(AO42="","",IF(AND(AO42="O",AP42="O",AR42="O",AT42="O",AU42="O"),"후보","X"))</f>
        <v/>
      </c>
    </row>
    <row r="43" spans="1:48" x14ac:dyDescent="0.3">
      <c r="A43" s="9" t="s">
        <v>329</v>
      </c>
      <c r="B43" s="10" t="s">
        <v>1972</v>
      </c>
      <c r="C43" s="101">
        <v>236</v>
      </c>
      <c r="D43" s="98">
        <v>114.1</v>
      </c>
      <c r="E43" s="100">
        <v>35</v>
      </c>
      <c r="F43" s="98">
        <v>84.9</v>
      </c>
      <c r="G43" s="17">
        <v>26</v>
      </c>
      <c r="H43" s="101">
        <v>89</v>
      </c>
      <c r="I43" s="102"/>
      <c r="J43" s="102"/>
      <c r="K43" s="102"/>
      <c r="L43" s="102"/>
      <c r="M43" s="103">
        <f>I43-K43</f>
        <v>0</v>
      </c>
      <c r="N43" s="4" t="str">
        <f>IF(ISERROR(K43/I43),"",K43/I43)</f>
        <v/>
      </c>
      <c r="O43" s="99">
        <f>I43/E43</f>
        <v>0</v>
      </c>
      <c r="P43" s="99">
        <f>K43/E43</f>
        <v>0</v>
      </c>
      <c r="Q43" s="74">
        <v>3</v>
      </c>
      <c r="R43" s="74">
        <v>2</v>
      </c>
      <c r="S43" s="74" t="s">
        <v>1941</v>
      </c>
      <c r="T43" s="5" t="s">
        <v>334</v>
      </c>
      <c r="U43" s="9"/>
      <c r="W43" s="98">
        <f t="shared" si="33"/>
        <v>114.1</v>
      </c>
      <c r="X43" s="100">
        <f t="shared" si="33"/>
        <v>35</v>
      </c>
      <c r="Y43" s="96">
        <f t="shared" si="34"/>
        <v>89</v>
      </c>
      <c r="Z43" s="103">
        <f t="shared" si="34"/>
        <v>0</v>
      </c>
      <c r="AA43" s="103">
        <f>K43</f>
        <v>0</v>
      </c>
      <c r="AB43" s="103">
        <f t="shared" si="35"/>
        <v>0</v>
      </c>
      <c r="AC43" s="4" t="str">
        <f t="shared" si="35"/>
        <v/>
      </c>
      <c r="AD43" s="99">
        <f t="shared" si="35"/>
        <v>0</v>
      </c>
      <c r="AE43" s="74" t="str">
        <f>S43</f>
        <v>계</v>
      </c>
      <c r="AF43" s="74" t="str">
        <f>Q43&amp;"/"&amp;R43</f>
        <v>3/2</v>
      </c>
      <c r="AH43" s="20" t="str">
        <f t="shared" si="1"/>
        <v>우남퍼스트빌2차</v>
      </c>
      <c r="AI43" s="100">
        <f t="shared" si="0"/>
        <v>35</v>
      </c>
      <c r="AJ43" s="74" t="str">
        <f>IF(AI43="","",$AJ$2)</f>
        <v>A-</v>
      </c>
      <c r="AK43" s="74" t="s">
        <v>13</v>
      </c>
      <c r="AL43" s="74" t="s">
        <v>1937</v>
      </c>
      <c r="AM43" s="74" t="s">
        <v>1938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능곡동 시흥능곡자연앤('09.05.,239^)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1"/>
        <v/>
      </c>
      <c r="AI44" s="97" t="str">
        <f t="shared" si="0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335</v>
      </c>
      <c r="B45" s="10" t="s">
        <v>1973</v>
      </c>
      <c r="C45" s="101">
        <v>239</v>
      </c>
      <c r="D45" s="98">
        <v>113.9</v>
      </c>
      <c r="E45" s="100">
        <v>34</v>
      </c>
      <c r="F45" s="98">
        <v>84.8</v>
      </c>
      <c r="G45" s="17">
        <v>26</v>
      </c>
      <c r="H45" s="101">
        <v>104</v>
      </c>
      <c r="I45" s="102"/>
      <c r="J45" s="102"/>
      <c r="K45" s="102"/>
      <c r="L45" s="102"/>
      <c r="M45" s="103">
        <f>I45-K45</f>
        <v>0</v>
      </c>
      <c r="N45" s="4" t="str">
        <f>IF(ISERROR(K45/I45),"",K45/I45)</f>
        <v/>
      </c>
      <c r="O45" s="99">
        <f>I45/E45</f>
        <v>0</v>
      </c>
      <c r="P45" s="99">
        <f>K45/E45</f>
        <v>0</v>
      </c>
      <c r="Q45" s="74">
        <v>3</v>
      </c>
      <c r="R45" s="74">
        <v>2</v>
      </c>
      <c r="S45" s="74" t="s">
        <v>1941</v>
      </c>
      <c r="T45" s="5" t="s">
        <v>310</v>
      </c>
      <c r="U45" s="9"/>
      <c r="W45" s="98">
        <f t="shared" ref="W45:X47" si="36">D45</f>
        <v>113.9</v>
      </c>
      <c r="X45" s="100">
        <f t="shared" si="36"/>
        <v>34</v>
      </c>
      <c r="Y45" s="96">
        <f t="shared" ref="Y45:Z47" si="37">H45</f>
        <v>104</v>
      </c>
      <c r="Z45" s="103">
        <f t="shared" si="37"/>
        <v>0</v>
      </c>
      <c r="AA45" s="103">
        <f>K45</f>
        <v>0</v>
      </c>
      <c r="AB45" s="103">
        <f t="shared" ref="AB45:AD47" si="38">M45</f>
        <v>0</v>
      </c>
      <c r="AC45" s="4" t="str">
        <f t="shared" si="38"/>
        <v/>
      </c>
      <c r="AD45" s="99">
        <f t="shared" si="38"/>
        <v>0</v>
      </c>
      <c r="AE45" s="74" t="str">
        <f>S45</f>
        <v>계</v>
      </c>
      <c r="AF45" s="74" t="str">
        <f>Q45&amp;"/"&amp;R45</f>
        <v>3/2</v>
      </c>
      <c r="AH45" s="20" t="str">
        <f t="shared" si="1"/>
        <v>시흥능곡자연앤</v>
      </c>
      <c r="AI45" s="100">
        <f t="shared" si="0"/>
        <v>34</v>
      </c>
      <c r="AJ45" s="74" t="str">
        <f>IF(AI45="","",$AJ$2)</f>
        <v>A-</v>
      </c>
      <c r="AK45" s="74" t="s">
        <v>13</v>
      </c>
      <c r="AL45" s="74" t="s">
        <v>1937</v>
      </c>
      <c r="AM45" s="74" t="s">
        <v>1938</v>
      </c>
      <c r="AN45" s="74" t="str">
        <f>IF(AI45="","",$AN$2)</f>
        <v>C</v>
      </c>
      <c r="AO45" s="74" t="str">
        <f>IF(N45="","",IF(N45&gt;=$AO$1/100,"O","X"))</f>
        <v/>
      </c>
      <c r="AP45" s="74" t="str">
        <f>IF(I45="","",IF(I45&lt;=$AP$1,"O","X"))</f>
        <v/>
      </c>
      <c r="AQ45" s="74" t="str">
        <f>IF(O45="","",IF(O45&lt;=$AQ$1,"O","X"))</f>
        <v>O</v>
      </c>
      <c r="AR45" s="74" t="str">
        <f>IF(M45="","",IF(M45&lt;=$AR$1,"O","X"))</f>
        <v>O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X</v>
      </c>
      <c r="AV45" s="74" t="str">
        <f>IF(AO45="","",IF(AND(AO45="O",AP45="O",AR45="O",AT45="O",AU45="O"),"후보","X"))</f>
        <v/>
      </c>
    </row>
    <row r="46" spans="1:48" x14ac:dyDescent="0.3">
      <c r="A46" s="9" t="s">
        <v>335</v>
      </c>
      <c r="B46" s="10" t="s">
        <v>1973</v>
      </c>
      <c r="C46" s="101">
        <v>239</v>
      </c>
      <c r="D46" s="98">
        <v>113.5</v>
      </c>
      <c r="E46" s="100">
        <v>34</v>
      </c>
      <c r="F46" s="98">
        <v>84.8</v>
      </c>
      <c r="G46" s="17">
        <v>26</v>
      </c>
      <c r="H46" s="101">
        <v>90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3</v>
      </c>
      <c r="R46" s="74">
        <v>2</v>
      </c>
      <c r="S46" s="74" t="s">
        <v>1941</v>
      </c>
      <c r="T46" s="5" t="s">
        <v>340</v>
      </c>
      <c r="U46" s="9"/>
      <c r="W46" s="98">
        <f t="shared" si="36"/>
        <v>113.5</v>
      </c>
      <c r="X46" s="100">
        <f t="shared" si="36"/>
        <v>34</v>
      </c>
      <c r="Y46" s="96">
        <f t="shared" si="37"/>
        <v>90</v>
      </c>
      <c r="Z46" s="103">
        <f t="shared" si="37"/>
        <v>0</v>
      </c>
      <c r="AA46" s="103">
        <f>K46</f>
        <v>0</v>
      </c>
      <c r="AB46" s="103">
        <f t="shared" si="38"/>
        <v>0</v>
      </c>
      <c r="AC46" s="4" t="str">
        <f t="shared" si="38"/>
        <v/>
      </c>
      <c r="AD46" s="99">
        <f t="shared" si="38"/>
        <v>0</v>
      </c>
      <c r="AE46" s="74" t="str">
        <f>S46</f>
        <v>계</v>
      </c>
      <c r="AF46" s="74" t="str">
        <f>Q46&amp;"/"&amp;R46</f>
        <v>3/2</v>
      </c>
      <c r="AH46" s="20" t="str">
        <f t="shared" si="1"/>
        <v>시흥능곡자연앤</v>
      </c>
      <c r="AI46" s="100">
        <f t="shared" si="0"/>
        <v>34</v>
      </c>
      <c r="AJ46" s="74" t="str">
        <f>IF(AI46="","",$AJ$2)</f>
        <v>A-</v>
      </c>
      <c r="AK46" s="74" t="s">
        <v>13</v>
      </c>
      <c r="AL46" s="74" t="s">
        <v>1937</v>
      </c>
      <c r="AM46" s="74" t="s">
        <v>1938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X</v>
      </c>
      <c r="AV46" s="74" t="str">
        <f>IF(AO46="","",IF(AND(AO46="O",AP46="O",AR46="O",AT46="O",AU46="O"),"후보","X"))</f>
        <v/>
      </c>
    </row>
    <row r="47" spans="1:48" x14ac:dyDescent="0.3">
      <c r="A47" s="9" t="s">
        <v>335</v>
      </c>
      <c r="B47" s="10" t="s">
        <v>1973</v>
      </c>
      <c r="C47" s="101">
        <v>239</v>
      </c>
      <c r="D47" s="98">
        <v>114.5</v>
      </c>
      <c r="E47" s="100">
        <v>35</v>
      </c>
      <c r="F47" s="98">
        <v>84.9</v>
      </c>
      <c r="G47" s="17">
        <v>26</v>
      </c>
      <c r="H47" s="101">
        <v>45</v>
      </c>
      <c r="I47" s="102"/>
      <c r="J47" s="102"/>
      <c r="K47" s="102"/>
      <c r="L47" s="102"/>
      <c r="M47" s="103">
        <f>I47-K47</f>
        <v>0</v>
      </c>
      <c r="N47" s="4" t="str">
        <f>IF(ISERROR(K47/I47),"",K47/I47)</f>
        <v/>
      </c>
      <c r="O47" s="99">
        <f>I47/E47</f>
        <v>0</v>
      </c>
      <c r="P47" s="99">
        <f>K47/E47</f>
        <v>0</v>
      </c>
      <c r="Q47" s="74">
        <v>3</v>
      </c>
      <c r="R47" s="74">
        <v>2</v>
      </c>
      <c r="S47" s="74" t="s">
        <v>1941</v>
      </c>
      <c r="T47" s="5" t="s">
        <v>334</v>
      </c>
      <c r="U47" s="9"/>
      <c r="W47" s="98">
        <f t="shared" si="36"/>
        <v>114.5</v>
      </c>
      <c r="X47" s="100">
        <f t="shared" si="36"/>
        <v>35</v>
      </c>
      <c r="Y47" s="96">
        <f t="shared" si="37"/>
        <v>45</v>
      </c>
      <c r="Z47" s="103">
        <f t="shared" si="37"/>
        <v>0</v>
      </c>
      <c r="AA47" s="103">
        <f>K47</f>
        <v>0</v>
      </c>
      <c r="AB47" s="103">
        <f t="shared" si="38"/>
        <v>0</v>
      </c>
      <c r="AC47" s="4" t="str">
        <f t="shared" si="38"/>
        <v/>
      </c>
      <c r="AD47" s="99">
        <f t="shared" si="38"/>
        <v>0</v>
      </c>
      <c r="AE47" s="74" t="str">
        <f>S47</f>
        <v>계</v>
      </c>
      <c r="AF47" s="74" t="str">
        <f>Q47&amp;"/"&amp;R47</f>
        <v>3/2</v>
      </c>
      <c r="AH47" s="20" t="str">
        <f t="shared" si="1"/>
        <v>시흥능곡자연앤</v>
      </c>
      <c r="AI47" s="100">
        <f t="shared" si="0"/>
        <v>35</v>
      </c>
      <c r="AJ47" s="74" t="str">
        <f>IF(AI47="","",$AJ$2)</f>
        <v>A-</v>
      </c>
      <c r="AK47" s="74" t="s">
        <v>13</v>
      </c>
      <c r="AL47" s="74" t="s">
        <v>1937</v>
      </c>
      <c r="AM47" s="74" t="s">
        <v>1938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X</v>
      </c>
      <c r="AV47" s="74" t="str">
        <f>IF(AO47="","",IF(AND(AO47="O",AP47="O",AR47="O",AT47="O",AU47="O"),"후보","X"))</f>
        <v/>
      </c>
    </row>
  </sheetData>
  <mergeCells count="1">
    <mergeCell ref="AJ1:AN1"/>
  </mergeCells>
  <phoneticPr fontId="2" type="noConversion"/>
  <conditionalFormatting sqref="AV4:AV6">
    <cfRule type="expression" dxfId="26521" priority="659">
      <formula>AV4="X"</formula>
    </cfRule>
    <cfRule type="expression" dxfId="26520" priority="660">
      <formula>AV4="후보"</formula>
    </cfRule>
  </conditionalFormatting>
  <conditionalFormatting sqref="AC1:AC2 AC4:AC6 N4:N5">
    <cfRule type="cellIs" dxfId="26519" priority="656" operator="greaterThan">
      <formula>0.9</formula>
    </cfRule>
    <cfRule type="cellIs" dxfId="26518" priority="657" operator="greaterThan">
      <formula>0.85</formula>
    </cfRule>
  </conditionalFormatting>
  <conditionalFormatting sqref="N1:N2">
    <cfRule type="cellIs" dxfId="26517" priority="654" operator="greaterThan">
      <formula>0.9</formula>
    </cfRule>
    <cfRule type="cellIs" dxfId="26516" priority="655" operator="greaterThan">
      <formula>0.85</formula>
    </cfRule>
  </conditionalFormatting>
  <conditionalFormatting sqref="N6">
    <cfRule type="cellIs" dxfId="26515" priority="652" operator="greaterThan">
      <formula>0.9</formula>
    </cfRule>
    <cfRule type="cellIs" dxfId="26514" priority="653" operator="greaterThan">
      <formula>0.85</formula>
    </cfRule>
  </conditionalFormatting>
  <conditionalFormatting sqref="E6">
    <cfRule type="expression" dxfId="26513" priority="648">
      <formula>AND(IF(OR($Q6=1,$Q6=2),1,0),IF($X6&lt;=20,1,0))</formula>
    </cfRule>
    <cfRule type="expression" dxfId="26512" priority="649">
      <formula>AND(IF($Q6=2,1,0),IF($X6&lt;30,1,0))</formula>
    </cfRule>
    <cfRule type="expression" dxfId="26511" priority="650">
      <formula>AND(IF($Q6=3,1,0),IF($X6&lt;30,1,0))</formula>
    </cfRule>
    <cfRule type="expression" dxfId="26510" priority="651">
      <formula>AND(IF($Q6=3,1,IF($Q6=4,1,0)),IF($F6&lt;=85,1,0))</formula>
    </cfRule>
  </conditionalFormatting>
  <conditionalFormatting sqref="X6">
    <cfRule type="expression" dxfId="26509" priority="644">
      <formula>AND(IF(OR($Q6=1,$Q6=2),1,0),IF($X6&lt;=20,1,0))</formula>
    </cfRule>
    <cfRule type="expression" dxfId="26508" priority="645">
      <formula>AND(IF($Q6=2,1,0),IF($X6&lt;30,1,0))</formula>
    </cfRule>
    <cfRule type="expression" dxfId="26507" priority="646">
      <formula>AND(IF($Q6=3,1,0),IF($X6&lt;30,1,0))</formula>
    </cfRule>
    <cfRule type="expression" dxfId="26506" priority="647">
      <formula>AND(IF($Q6=3,1,IF($Q6=4,1,0)),IF($F6&lt;=85,1,0))</formula>
    </cfRule>
  </conditionalFormatting>
  <conditionalFormatting sqref="AI6">
    <cfRule type="expression" dxfId="26505" priority="640">
      <formula>AND(IF(OR($Q6=1,$Q6=2),1,0),IF($X6&lt;=20,1,0))</formula>
    </cfRule>
    <cfRule type="expression" dxfId="26504" priority="641">
      <formula>AND(IF($Q6=2,1,0),IF($X6&lt;30,1,0))</formula>
    </cfRule>
    <cfRule type="expression" dxfId="26503" priority="642">
      <formula>AND(IF($Q6=3,1,0),IF($X6&lt;30,1,0))</formula>
    </cfRule>
    <cfRule type="expression" dxfId="26502" priority="643">
      <formula>AND(IF($Q6=3,1,IF($Q6=4,1,0)),IF($F6&lt;=85,1,0))</formula>
    </cfRule>
  </conditionalFormatting>
  <conditionalFormatting sqref="AV7">
    <cfRule type="expression" dxfId="26501" priority="638">
      <formula>AV7="X"</formula>
    </cfRule>
    <cfRule type="expression" dxfId="26500" priority="639">
      <formula>AV7="후보"</formula>
    </cfRule>
  </conditionalFormatting>
  <conditionalFormatting sqref="AC7 N7">
    <cfRule type="cellIs" dxfId="26499" priority="635" operator="greaterThan">
      <formula>0.9</formula>
    </cfRule>
    <cfRule type="cellIs" dxfId="26498" priority="636" operator="greaterThan">
      <formula>0.85</formula>
    </cfRule>
  </conditionalFormatting>
  <conditionalFormatting sqref="AV8">
    <cfRule type="expression" dxfId="26497" priority="633">
      <formula>AV8="X"</formula>
    </cfRule>
    <cfRule type="expression" dxfId="26496" priority="634">
      <formula>AV8="후보"</formula>
    </cfRule>
  </conditionalFormatting>
  <conditionalFormatting sqref="AC8">
    <cfRule type="cellIs" dxfId="26495" priority="630" operator="greaterThan">
      <formula>0.9</formula>
    </cfRule>
    <cfRule type="cellIs" dxfId="26494" priority="631" operator="greaterThan">
      <formula>0.85</formula>
    </cfRule>
  </conditionalFormatting>
  <conditionalFormatting sqref="N8">
    <cfRule type="cellIs" dxfId="26493" priority="628" operator="greaterThan">
      <formula>0.9</formula>
    </cfRule>
    <cfRule type="cellIs" dxfId="26492" priority="629" operator="greaterThan">
      <formula>0.85</formula>
    </cfRule>
  </conditionalFormatting>
  <conditionalFormatting sqref="E8">
    <cfRule type="expression" dxfId="26491" priority="624">
      <formula>AND(IF(OR($Q8=1,$Q8=2),1,0),IF($X8&lt;=20,1,0))</formula>
    </cfRule>
    <cfRule type="expression" dxfId="26490" priority="625">
      <formula>AND(IF($Q8=2,1,0),IF($X8&lt;30,1,0))</formula>
    </cfRule>
    <cfRule type="expression" dxfId="26489" priority="626">
      <formula>AND(IF($Q8=3,1,0),IF($X8&lt;30,1,0))</formula>
    </cfRule>
    <cfRule type="expression" dxfId="26488" priority="627">
      <formula>AND(IF($Q8=3,1,IF($Q8=4,1,0)),IF($F8&lt;=85,1,0))</formula>
    </cfRule>
  </conditionalFormatting>
  <conditionalFormatting sqref="X8">
    <cfRule type="expression" dxfId="26487" priority="620">
      <formula>AND(IF(OR($Q8=1,$Q8=2),1,0),IF($X8&lt;=20,1,0))</formula>
    </cfRule>
    <cfRule type="expression" dxfId="26486" priority="621">
      <formula>AND(IF($Q8=2,1,0),IF($X8&lt;30,1,0))</formula>
    </cfRule>
    <cfRule type="expression" dxfId="26485" priority="622">
      <formula>AND(IF($Q8=3,1,0),IF($X8&lt;30,1,0))</formula>
    </cfRule>
    <cfRule type="expression" dxfId="26484" priority="623">
      <formula>AND(IF($Q8=3,1,IF($Q8=4,1,0)),IF($F8&lt;=85,1,0))</formula>
    </cfRule>
  </conditionalFormatting>
  <conditionalFormatting sqref="AI8">
    <cfRule type="expression" dxfId="26483" priority="616">
      <formula>AND(IF(OR($Q8=1,$Q8=2),1,0),IF($X8&lt;=20,1,0))</formula>
    </cfRule>
    <cfRule type="expression" dxfId="26482" priority="617">
      <formula>AND(IF($Q8=2,1,0),IF($X8&lt;30,1,0))</formula>
    </cfRule>
    <cfRule type="expression" dxfId="26481" priority="618">
      <formula>AND(IF($Q8=3,1,0),IF($X8&lt;30,1,0))</formula>
    </cfRule>
    <cfRule type="expression" dxfId="26480" priority="619">
      <formula>AND(IF($Q8=3,1,IF($Q8=4,1,0)),IF($F8&lt;=85,1,0))</formula>
    </cfRule>
  </conditionalFormatting>
  <conditionalFormatting sqref="AV9">
    <cfRule type="expression" dxfId="26479" priority="614">
      <formula>AV9="X"</formula>
    </cfRule>
    <cfRule type="expression" dxfId="26478" priority="615">
      <formula>AV9="후보"</formula>
    </cfRule>
  </conditionalFormatting>
  <conditionalFormatting sqref="AC9">
    <cfRule type="cellIs" dxfId="26477" priority="611" operator="greaterThan">
      <formula>0.9</formula>
    </cfRule>
    <cfRule type="cellIs" dxfId="26476" priority="612" operator="greaterThan">
      <formula>0.85</formula>
    </cfRule>
  </conditionalFormatting>
  <conditionalFormatting sqref="N9">
    <cfRule type="cellIs" dxfId="26475" priority="609" operator="greaterThan">
      <formula>0.9</formula>
    </cfRule>
    <cfRule type="cellIs" dxfId="26474" priority="610" operator="greaterThan">
      <formula>0.85</formula>
    </cfRule>
  </conditionalFormatting>
  <conditionalFormatting sqref="E9">
    <cfRule type="expression" dxfId="26473" priority="605">
      <formula>AND(IF(OR($Q9=1,$Q9=2),1,0),IF($X9&lt;=20,1,0))</formula>
    </cfRule>
    <cfRule type="expression" dxfId="26472" priority="606">
      <formula>AND(IF($Q9=2,1,0),IF($X9&lt;30,1,0))</formula>
    </cfRule>
    <cfRule type="expression" dxfId="26471" priority="607">
      <formula>AND(IF($Q9=3,1,0),IF($X9&lt;30,1,0))</formula>
    </cfRule>
    <cfRule type="expression" dxfId="26470" priority="608">
      <formula>AND(IF($Q9=3,1,IF($Q9=4,1,0)),IF($F9&lt;=85,1,0))</formula>
    </cfRule>
  </conditionalFormatting>
  <conditionalFormatting sqref="X9">
    <cfRule type="expression" dxfId="26469" priority="601">
      <formula>AND(IF(OR($Q9=1,$Q9=2),1,0),IF($X9&lt;=20,1,0))</formula>
    </cfRule>
    <cfRule type="expression" dxfId="26468" priority="602">
      <formula>AND(IF($Q9=2,1,0),IF($X9&lt;30,1,0))</formula>
    </cfRule>
    <cfRule type="expression" dxfId="26467" priority="603">
      <formula>AND(IF($Q9=3,1,0),IF($X9&lt;30,1,0))</formula>
    </cfRule>
    <cfRule type="expression" dxfId="26466" priority="604">
      <formula>AND(IF($Q9=3,1,IF($Q9=4,1,0)),IF($F9&lt;=85,1,0))</formula>
    </cfRule>
  </conditionalFormatting>
  <conditionalFormatting sqref="AI9">
    <cfRule type="expression" dxfId="26465" priority="597">
      <formula>AND(IF(OR($Q9=1,$Q9=2),1,0),IF($X9&lt;=20,1,0))</formula>
    </cfRule>
    <cfRule type="expression" dxfId="26464" priority="598">
      <formula>AND(IF($Q9=2,1,0),IF($X9&lt;30,1,0))</formula>
    </cfRule>
    <cfRule type="expression" dxfId="26463" priority="599">
      <formula>AND(IF($Q9=3,1,0),IF($X9&lt;30,1,0))</formula>
    </cfRule>
    <cfRule type="expression" dxfId="26462" priority="600">
      <formula>AND(IF($Q9=3,1,IF($Q9=4,1,0)),IF($F9&lt;=85,1,0))</formula>
    </cfRule>
  </conditionalFormatting>
  <conditionalFormatting sqref="AV10">
    <cfRule type="expression" dxfId="26461" priority="595">
      <formula>AV10="X"</formula>
    </cfRule>
    <cfRule type="expression" dxfId="26460" priority="596">
      <formula>AV10="후보"</formula>
    </cfRule>
  </conditionalFormatting>
  <conditionalFormatting sqref="AC10 N10">
    <cfRule type="cellIs" dxfId="26459" priority="592" operator="greaterThan">
      <formula>0.9</formula>
    </cfRule>
    <cfRule type="cellIs" dxfId="26458" priority="593" operator="greaterThan">
      <formula>0.85</formula>
    </cfRule>
  </conditionalFormatting>
  <conditionalFormatting sqref="AV11">
    <cfRule type="expression" dxfId="26457" priority="590">
      <formula>AV11="X"</formula>
    </cfRule>
    <cfRule type="expression" dxfId="26456" priority="591">
      <formula>AV11="후보"</formula>
    </cfRule>
  </conditionalFormatting>
  <conditionalFormatting sqref="AC11">
    <cfRule type="cellIs" dxfId="26455" priority="587" operator="greaterThan">
      <formula>0.9</formula>
    </cfRule>
    <cfRule type="cellIs" dxfId="26454" priority="588" operator="greaterThan">
      <formula>0.85</formula>
    </cfRule>
  </conditionalFormatting>
  <conditionalFormatting sqref="N11">
    <cfRule type="cellIs" dxfId="26453" priority="585" operator="greaterThan">
      <formula>0.9</formula>
    </cfRule>
    <cfRule type="cellIs" dxfId="26452" priority="586" operator="greaterThan">
      <formula>0.85</formula>
    </cfRule>
  </conditionalFormatting>
  <conditionalFormatting sqref="E11">
    <cfRule type="expression" dxfId="26451" priority="581">
      <formula>AND(IF(OR($Q11=1,$Q11=2),1,0),IF($X11&lt;=20,1,0))</formula>
    </cfRule>
    <cfRule type="expression" dxfId="26450" priority="582">
      <formula>AND(IF($Q11=2,1,0),IF($X11&lt;30,1,0))</formula>
    </cfRule>
    <cfRule type="expression" dxfId="26449" priority="583">
      <formula>AND(IF($Q11=3,1,0),IF($X11&lt;30,1,0))</formula>
    </cfRule>
    <cfRule type="expression" dxfId="26448" priority="584">
      <formula>AND(IF($Q11=3,1,IF($Q11=4,1,0)),IF($F11&lt;=85,1,0))</formula>
    </cfRule>
  </conditionalFormatting>
  <conditionalFormatting sqref="X11">
    <cfRule type="expression" dxfId="26447" priority="577">
      <formula>AND(IF(OR($Q11=1,$Q11=2),1,0),IF($X11&lt;=20,1,0))</formula>
    </cfRule>
    <cfRule type="expression" dxfId="26446" priority="578">
      <formula>AND(IF($Q11=2,1,0),IF($X11&lt;30,1,0))</formula>
    </cfRule>
    <cfRule type="expression" dxfId="26445" priority="579">
      <formula>AND(IF($Q11=3,1,0),IF($X11&lt;30,1,0))</formula>
    </cfRule>
    <cfRule type="expression" dxfId="26444" priority="580">
      <formula>AND(IF($Q11=3,1,IF($Q11=4,1,0)),IF($F11&lt;=85,1,0))</formula>
    </cfRule>
  </conditionalFormatting>
  <conditionalFormatting sqref="AI11">
    <cfRule type="expression" dxfId="26443" priority="573">
      <formula>AND(IF(OR($Q11=1,$Q11=2),1,0),IF($X11&lt;=20,1,0))</formula>
    </cfRule>
    <cfRule type="expression" dxfId="26442" priority="574">
      <formula>AND(IF($Q11=2,1,0),IF($X11&lt;30,1,0))</formula>
    </cfRule>
    <cfRule type="expression" dxfId="26441" priority="575">
      <formula>AND(IF($Q11=3,1,0),IF($X11&lt;30,1,0))</formula>
    </cfRule>
    <cfRule type="expression" dxfId="26440" priority="576">
      <formula>AND(IF($Q11=3,1,IF($Q11=4,1,0)),IF($F11&lt;=85,1,0))</formula>
    </cfRule>
  </conditionalFormatting>
  <conditionalFormatting sqref="AV12">
    <cfRule type="expression" dxfId="26439" priority="571">
      <formula>AV12="X"</formula>
    </cfRule>
    <cfRule type="expression" dxfId="26438" priority="572">
      <formula>AV12="후보"</formula>
    </cfRule>
  </conditionalFormatting>
  <conditionalFormatting sqref="AC12">
    <cfRule type="cellIs" dxfId="26437" priority="568" operator="greaterThan">
      <formula>0.9</formula>
    </cfRule>
    <cfRule type="cellIs" dxfId="26436" priority="569" operator="greaterThan">
      <formula>0.85</formula>
    </cfRule>
  </conditionalFormatting>
  <conditionalFormatting sqref="N12">
    <cfRule type="cellIs" dxfId="26435" priority="566" operator="greaterThan">
      <formula>0.9</formula>
    </cfRule>
    <cfRule type="cellIs" dxfId="26434" priority="567" operator="greaterThan">
      <formula>0.85</formula>
    </cfRule>
  </conditionalFormatting>
  <conditionalFormatting sqref="E12">
    <cfRule type="expression" dxfId="26433" priority="562">
      <formula>AND(IF(OR($Q12=1,$Q12=2),1,0),IF($X12&lt;=20,1,0))</formula>
    </cfRule>
    <cfRule type="expression" dxfId="26432" priority="563">
      <formula>AND(IF($Q12=2,1,0),IF($X12&lt;30,1,0))</formula>
    </cfRule>
    <cfRule type="expression" dxfId="26431" priority="564">
      <formula>AND(IF($Q12=3,1,0),IF($X12&lt;30,1,0))</formula>
    </cfRule>
    <cfRule type="expression" dxfId="26430" priority="565">
      <formula>AND(IF($Q12=3,1,IF($Q12=4,1,0)),IF($F12&lt;=85,1,0))</formula>
    </cfRule>
  </conditionalFormatting>
  <conditionalFormatting sqref="X12">
    <cfRule type="expression" dxfId="26429" priority="558">
      <formula>AND(IF(OR($Q12=1,$Q12=2),1,0),IF($X12&lt;=20,1,0))</formula>
    </cfRule>
    <cfRule type="expression" dxfId="26428" priority="559">
      <formula>AND(IF($Q12=2,1,0),IF($X12&lt;30,1,0))</formula>
    </cfRule>
    <cfRule type="expression" dxfId="26427" priority="560">
      <formula>AND(IF($Q12=3,1,0),IF($X12&lt;30,1,0))</formula>
    </cfRule>
    <cfRule type="expression" dxfId="26426" priority="561">
      <formula>AND(IF($Q12=3,1,IF($Q12=4,1,0)),IF($F12&lt;=85,1,0))</formula>
    </cfRule>
  </conditionalFormatting>
  <conditionalFormatting sqref="AI12">
    <cfRule type="expression" dxfId="26425" priority="554">
      <formula>AND(IF(OR($Q12=1,$Q12=2),1,0),IF($X12&lt;=20,1,0))</formula>
    </cfRule>
    <cfRule type="expression" dxfId="26424" priority="555">
      <formula>AND(IF($Q12=2,1,0),IF($X12&lt;30,1,0))</formula>
    </cfRule>
    <cfRule type="expression" dxfId="26423" priority="556">
      <formula>AND(IF($Q12=3,1,0),IF($X12&lt;30,1,0))</formula>
    </cfRule>
    <cfRule type="expression" dxfId="26422" priority="557">
      <formula>AND(IF($Q12=3,1,IF($Q12=4,1,0)),IF($F12&lt;=85,1,0))</formula>
    </cfRule>
  </conditionalFormatting>
  <conditionalFormatting sqref="AV13">
    <cfRule type="expression" dxfId="26421" priority="552">
      <formula>AV13="X"</formula>
    </cfRule>
    <cfRule type="expression" dxfId="26420" priority="553">
      <formula>AV13="후보"</formula>
    </cfRule>
  </conditionalFormatting>
  <conditionalFormatting sqref="AC13 N13">
    <cfRule type="cellIs" dxfId="26419" priority="549" operator="greaterThan">
      <formula>0.9</formula>
    </cfRule>
    <cfRule type="cellIs" dxfId="26418" priority="550" operator="greaterThan">
      <formula>0.85</formula>
    </cfRule>
  </conditionalFormatting>
  <conditionalFormatting sqref="AV14">
    <cfRule type="expression" dxfId="26417" priority="547">
      <formula>AV14="X"</formula>
    </cfRule>
    <cfRule type="expression" dxfId="26416" priority="548">
      <formula>AV14="후보"</formula>
    </cfRule>
  </conditionalFormatting>
  <conditionalFormatting sqref="AC14">
    <cfRule type="cellIs" dxfId="26415" priority="544" operator="greaterThan">
      <formula>0.9</formula>
    </cfRule>
    <cfRule type="cellIs" dxfId="26414" priority="545" operator="greaterThan">
      <formula>0.85</formula>
    </cfRule>
  </conditionalFormatting>
  <conditionalFormatting sqref="N14">
    <cfRule type="cellIs" dxfId="26413" priority="542" operator="greaterThan">
      <formula>0.9</formula>
    </cfRule>
    <cfRule type="cellIs" dxfId="26412" priority="543" operator="greaterThan">
      <formula>0.85</formula>
    </cfRule>
  </conditionalFormatting>
  <conditionalFormatting sqref="E14">
    <cfRule type="expression" dxfId="26411" priority="538">
      <formula>AND(IF(OR($Q14=1,$Q14=2),1,0),IF($X14&lt;=20,1,0))</formula>
    </cfRule>
    <cfRule type="expression" dxfId="26410" priority="539">
      <formula>AND(IF($Q14=2,1,0),IF($X14&lt;30,1,0))</formula>
    </cfRule>
    <cfRule type="expression" dxfId="26409" priority="540">
      <formula>AND(IF($Q14=3,1,0),IF($X14&lt;30,1,0))</formula>
    </cfRule>
    <cfRule type="expression" dxfId="26408" priority="541">
      <formula>AND(IF($Q14=3,1,IF($Q14=4,1,0)),IF($F14&lt;=85,1,0))</formula>
    </cfRule>
  </conditionalFormatting>
  <conditionalFormatting sqref="X14">
    <cfRule type="expression" dxfId="26407" priority="534">
      <formula>AND(IF(OR($Q14=1,$Q14=2),1,0),IF($X14&lt;=20,1,0))</formula>
    </cfRule>
    <cfRule type="expression" dxfId="26406" priority="535">
      <formula>AND(IF($Q14=2,1,0),IF($X14&lt;30,1,0))</formula>
    </cfRule>
    <cfRule type="expression" dxfId="26405" priority="536">
      <formula>AND(IF($Q14=3,1,0),IF($X14&lt;30,1,0))</formula>
    </cfRule>
    <cfRule type="expression" dxfId="26404" priority="537">
      <formula>AND(IF($Q14=3,1,IF($Q14=4,1,0)),IF($F14&lt;=85,1,0))</formula>
    </cfRule>
  </conditionalFormatting>
  <conditionalFormatting sqref="AI14">
    <cfRule type="expression" dxfId="26403" priority="530">
      <formula>AND(IF(OR($Q14=1,$Q14=2),1,0),IF($X14&lt;=20,1,0))</formula>
    </cfRule>
    <cfRule type="expression" dxfId="26402" priority="531">
      <formula>AND(IF($Q14=2,1,0),IF($X14&lt;30,1,0))</formula>
    </cfRule>
    <cfRule type="expression" dxfId="26401" priority="532">
      <formula>AND(IF($Q14=3,1,0),IF($X14&lt;30,1,0))</formula>
    </cfRule>
    <cfRule type="expression" dxfId="26400" priority="533">
      <formula>AND(IF($Q14=3,1,IF($Q14=4,1,0)),IF($F14&lt;=85,1,0))</formula>
    </cfRule>
  </conditionalFormatting>
  <conditionalFormatting sqref="AV15">
    <cfRule type="expression" dxfId="26399" priority="528">
      <formula>AV15="X"</formula>
    </cfRule>
    <cfRule type="expression" dxfId="26398" priority="529">
      <formula>AV15="후보"</formula>
    </cfRule>
  </conditionalFormatting>
  <conditionalFormatting sqref="AC15 N15">
    <cfRule type="cellIs" dxfId="26397" priority="525" operator="greaterThan">
      <formula>0.9</formula>
    </cfRule>
    <cfRule type="cellIs" dxfId="26396" priority="526" operator="greaterThan">
      <formula>0.85</formula>
    </cfRule>
  </conditionalFormatting>
  <conditionalFormatting sqref="AV16">
    <cfRule type="expression" dxfId="26395" priority="523">
      <formula>AV16="X"</formula>
    </cfRule>
    <cfRule type="expression" dxfId="26394" priority="524">
      <formula>AV16="후보"</formula>
    </cfRule>
  </conditionalFormatting>
  <conditionalFormatting sqref="AC16">
    <cfRule type="cellIs" dxfId="26393" priority="520" operator="greaterThan">
      <formula>0.9</formula>
    </cfRule>
    <cfRule type="cellIs" dxfId="26392" priority="521" operator="greaterThan">
      <formula>0.85</formula>
    </cfRule>
  </conditionalFormatting>
  <conditionalFormatting sqref="N16">
    <cfRule type="cellIs" dxfId="26391" priority="518" operator="greaterThan">
      <formula>0.9</formula>
    </cfRule>
    <cfRule type="cellIs" dxfId="26390" priority="519" operator="greaterThan">
      <formula>0.85</formula>
    </cfRule>
  </conditionalFormatting>
  <conditionalFormatting sqref="E16">
    <cfRule type="expression" dxfId="26389" priority="514">
      <formula>AND(IF(OR($Q16=1,$Q16=2),1,0),IF($X16&lt;=20,1,0))</formula>
    </cfRule>
    <cfRule type="expression" dxfId="26388" priority="515">
      <formula>AND(IF($Q16=2,1,0),IF($X16&lt;30,1,0))</formula>
    </cfRule>
    <cfRule type="expression" dxfId="26387" priority="516">
      <formula>AND(IF($Q16=3,1,0),IF($X16&lt;30,1,0))</formula>
    </cfRule>
    <cfRule type="expression" dxfId="26386" priority="517">
      <formula>AND(IF($Q16=3,1,IF($Q16=4,1,0)),IF($F16&lt;=85,1,0))</formula>
    </cfRule>
  </conditionalFormatting>
  <conditionalFormatting sqref="X16">
    <cfRule type="expression" dxfId="26385" priority="510">
      <formula>AND(IF(OR($Q16=1,$Q16=2),1,0),IF($X16&lt;=20,1,0))</formula>
    </cfRule>
    <cfRule type="expression" dxfId="26384" priority="511">
      <formula>AND(IF($Q16=2,1,0),IF($X16&lt;30,1,0))</formula>
    </cfRule>
    <cfRule type="expression" dxfId="26383" priority="512">
      <formula>AND(IF($Q16=3,1,0),IF($X16&lt;30,1,0))</formula>
    </cfRule>
    <cfRule type="expression" dxfId="26382" priority="513">
      <formula>AND(IF($Q16=3,1,IF($Q16=4,1,0)),IF($F16&lt;=85,1,0))</formula>
    </cfRule>
  </conditionalFormatting>
  <conditionalFormatting sqref="AI16">
    <cfRule type="expression" dxfId="26381" priority="506">
      <formula>AND(IF(OR($Q16=1,$Q16=2),1,0),IF($X16&lt;=20,1,0))</formula>
    </cfRule>
    <cfRule type="expression" dxfId="26380" priority="507">
      <formula>AND(IF($Q16=2,1,0),IF($X16&lt;30,1,0))</formula>
    </cfRule>
    <cfRule type="expression" dxfId="26379" priority="508">
      <formula>AND(IF($Q16=3,1,0),IF($X16&lt;30,1,0))</formula>
    </cfRule>
    <cfRule type="expression" dxfId="26378" priority="509">
      <formula>AND(IF($Q16=3,1,IF($Q16=4,1,0)),IF($F16&lt;=85,1,0))</formula>
    </cfRule>
  </conditionalFormatting>
  <conditionalFormatting sqref="AV17">
    <cfRule type="expression" dxfId="26377" priority="504">
      <formula>AV17="X"</formula>
    </cfRule>
    <cfRule type="expression" dxfId="26376" priority="505">
      <formula>AV17="후보"</formula>
    </cfRule>
  </conditionalFormatting>
  <conditionalFormatting sqref="AC17">
    <cfRule type="cellIs" dxfId="26375" priority="501" operator="greaterThan">
      <formula>0.9</formula>
    </cfRule>
    <cfRule type="cellIs" dxfId="26374" priority="502" operator="greaterThan">
      <formula>0.85</formula>
    </cfRule>
  </conditionalFormatting>
  <conditionalFormatting sqref="N17">
    <cfRule type="cellIs" dxfId="26373" priority="499" operator="greaterThan">
      <formula>0.9</formula>
    </cfRule>
    <cfRule type="cellIs" dxfId="26372" priority="500" operator="greaterThan">
      <formula>0.85</formula>
    </cfRule>
  </conditionalFormatting>
  <conditionalFormatting sqref="E17">
    <cfRule type="expression" dxfId="26371" priority="495">
      <formula>AND(IF(OR($Q17=1,$Q17=2),1,0),IF($X17&lt;=20,1,0))</formula>
    </cfRule>
    <cfRule type="expression" dxfId="26370" priority="496">
      <formula>AND(IF($Q17=2,1,0),IF($X17&lt;30,1,0))</formula>
    </cfRule>
    <cfRule type="expression" dxfId="26369" priority="497">
      <formula>AND(IF($Q17=3,1,0),IF($X17&lt;30,1,0))</formula>
    </cfRule>
    <cfRule type="expression" dxfId="26368" priority="498">
      <formula>AND(IF($Q17=3,1,IF($Q17=4,1,0)),IF($F17&lt;=85,1,0))</formula>
    </cfRule>
  </conditionalFormatting>
  <conditionalFormatting sqref="X17">
    <cfRule type="expression" dxfId="26367" priority="491">
      <formula>AND(IF(OR($Q17=1,$Q17=2),1,0),IF($X17&lt;=20,1,0))</formula>
    </cfRule>
    <cfRule type="expression" dxfId="26366" priority="492">
      <formula>AND(IF($Q17=2,1,0),IF($X17&lt;30,1,0))</formula>
    </cfRule>
    <cfRule type="expression" dxfId="26365" priority="493">
      <formula>AND(IF($Q17=3,1,0),IF($X17&lt;30,1,0))</formula>
    </cfRule>
    <cfRule type="expression" dxfId="26364" priority="494">
      <formula>AND(IF($Q17=3,1,IF($Q17=4,1,0)),IF($F17&lt;=85,1,0))</formula>
    </cfRule>
  </conditionalFormatting>
  <conditionalFormatting sqref="AI17">
    <cfRule type="expression" dxfId="26363" priority="487">
      <formula>AND(IF(OR($Q17=1,$Q17=2),1,0),IF($X17&lt;=20,1,0))</formula>
    </cfRule>
    <cfRule type="expression" dxfId="26362" priority="488">
      <formula>AND(IF($Q17=2,1,0),IF($X17&lt;30,1,0))</formula>
    </cfRule>
    <cfRule type="expression" dxfId="26361" priority="489">
      <formula>AND(IF($Q17=3,1,0),IF($X17&lt;30,1,0))</formula>
    </cfRule>
    <cfRule type="expression" dxfId="26360" priority="490">
      <formula>AND(IF($Q17=3,1,IF($Q17=4,1,0)),IF($F17&lt;=85,1,0))</formula>
    </cfRule>
  </conditionalFormatting>
  <conditionalFormatting sqref="AV18">
    <cfRule type="expression" dxfId="26359" priority="485">
      <formula>AV18="X"</formula>
    </cfRule>
    <cfRule type="expression" dxfId="26358" priority="486">
      <formula>AV18="후보"</formula>
    </cfRule>
  </conditionalFormatting>
  <conditionalFormatting sqref="AC18">
    <cfRule type="cellIs" dxfId="26357" priority="482" operator="greaterThan">
      <formula>0.9</formula>
    </cfRule>
    <cfRule type="cellIs" dxfId="26356" priority="483" operator="greaterThan">
      <formula>0.85</formula>
    </cfRule>
  </conditionalFormatting>
  <conditionalFormatting sqref="N18">
    <cfRule type="cellIs" dxfId="26355" priority="480" operator="greaterThan">
      <formula>0.9</formula>
    </cfRule>
    <cfRule type="cellIs" dxfId="26354" priority="481" operator="greaterThan">
      <formula>0.85</formula>
    </cfRule>
  </conditionalFormatting>
  <conditionalFormatting sqref="E18">
    <cfRule type="expression" dxfId="26353" priority="476">
      <formula>AND(IF(OR($Q18=1,$Q18=2),1,0),IF($X18&lt;=20,1,0))</formula>
    </cfRule>
    <cfRule type="expression" dxfId="26352" priority="477">
      <formula>AND(IF($Q18=2,1,0),IF($X18&lt;30,1,0))</formula>
    </cfRule>
    <cfRule type="expression" dxfId="26351" priority="478">
      <formula>AND(IF($Q18=3,1,0),IF($X18&lt;30,1,0))</formula>
    </cfRule>
    <cfRule type="expression" dxfId="26350" priority="479">
      <formula>AND(IF($Q18=3,1,IF($Q18=4,1,0)),IF($F18&lt;=85,1,0))</formula>
    </cfRule>
  </conditionalFormatting>
  <conditionalFormatting sqref="X18">
    <cfRule type="expression" dxfId="26349" priority="472">
      <formula>AND(IF(OR($Q18=1,$Q18=2),1,0),IF($X18&lt;=20,1,0))</formula>
    </cfRule>
    <cfRule type="expression" dxfId="26348" priority="473">
      <formula>AND(IF($Q18=2,1,0),IF($X18&lt;30,1,0))</formula>
    </cfRule>
    <cfRule type="expression" dxfId="26347" priority="474">
      <formula>AND(IF($Q18=3,1,0),IF($X18&lt;30,1,0))</formula>
    </cfRule>
    <cfRule type="expression" dxfId="26346" priority="475">
      <formula>AND(IF($Q18=3,1,IF($Q18=4,1,0)),IF($F18&lt;=85,1,0))</formula>
    </cfRule>
  </conditionalFormatting>
  <conditionalFormatting sqref="AI18">
    <cfRule type="expression" dxfId="26345" priority="468">
      <formula>AND(IF(OR($Q18=1,$Q18=2),1,0),IF($X18&lt;=20,1,0))</formula>
    </cfRule>
    <cfRule type="expression" dxfId="26344" priority="469">
      <formula>AND(IF($Q18=2,1,0),IF($X18&lt;30,1,0))</formula>
    </cfRule>
    <cfRule type="expression" dxfId="26343" priority="470">
      <formula>AND(IF($Q18=3,1,0),IF($X18&lt;30,1,0))</formula>
    </cfRule>
    <cfRule type="expression" dxfId="26342" priority="471">
      <formula>AND(IF($Q18=3,1,IF($Q18=4,1,0)),IF($F18&lt;=85,1,0))</formula>
    </cfRule>
  </conditionalFormatting>
  <conditionalFormatting sqref="AV19">
    <cfRule type="expression" dxfId="26341" priority="466">
      <formula>AV19="X"</formula>
    </cfRule>
    <cfRule type="expression" dxfId="26340" priority="467">
      <formula>AV19="후보"</formula>
    </cfRule>
  </conditionalFormatting>
  <conditionalFormatting sqref="AC19">
    <cfRule type="cellIs" dxfId="26339" priority="463" operator="greaterThan">
      <formula>0.9</formula>
    </cfRule>
    <cfRule type="cellIs" dxfId="26338" priority="464" operator="greaterThan">
      <formula>0.85</formula>
    </cfRule>
  </conditionalFormatting>
  <conditionalFormatting sqref="N19">
    <cfRule type="cellIs" dxfId="26337" priority="461" operator="greaterThan">
      <formula>0.9</formula>
    </cfRule>
    <cfRule type="cellIs" dxfId="26336" priority="462" operator="greaterThan">
      <formula>0.85</formula>
    </cfRule>
  </conditionalFormatting>
  <conditionalFormatting sqref="E19">
    <cfRule type="expression" dxfId="26335" priority="457">
      <formula>AND(IF(OR($Q19=1,$Q19=2),1,0),IF($X19&lt;=20,1,0))</formula>
    </cfRule>
    <cfRule type="expression" dxfId="26334" priority="458">
      <formula>AND(IF($Q19=2,1,0),IF($X19&lt;30,1,0))</formula>
    </cfRule>
    <cfRule type="expression" dxfId="26333" priority="459">
      <formula>AND(IF($Q19=3,1,0),IF($X19&lt;30,1,0))</formula>
    </cfRule>
    <cfRule type="expression" dxfId="26332" priority="460">
      <formula>AND(IF($Q19=3,1,IF($Q19=4,1,0)),IF($F19&lt;=85,1,0))</formula>
    </cfRule>
  </conditionalFormatting>
  <conditionalFormatting sqref="X19">
    <cfRule type="expression" dxfId="26331" priority="453">
      <formula>AND(IF(OR($Q19=1,$Q19=2),1,0),IF($X19&lt;=20,1,0))</formula>
    </cfRule>
    <cfRule type="expression" dxfId="26330" priority="454">
      <formula>AND(IF($Q19=2,1,0),IF($X19&lt;30,1,0))</formula>
    </cfRule>
    <cfRule type="expression" dxfId="26329" priority="455">
      <formula>AND(IF($Q19=3,1,0),IF($X19&lt;30,1,0))</formula>
    </cfRule>
    <cfRule type="expression" dxfId="26328" priority="456">
      <formula>AND(IF($Q19=3,1,IF($Q19=4,1,0)),IF($F19&lt;=85,1,0))</formula>
    </cfRule>
  </conditionalFormatting>
  <conditionalFormatting sqref="AI19">
    <cfRule type="expression" dxfId="26327" priority="449">
      <formula>AND(IF(OR($Q19=1,$Q19=2),1,0),IF($X19&lt;=20,1,0))</formula>
    </cfRule>
    <cfRule type="expression" dxfId="26326" priority="450">
      <formula>AND(IF($Q19=2,1,0),IF($X19&lt;30,1,0))</formula>
    </cfRule>
    <cfRule type="expression" dxfId="26325" priority="451">
      <formula>AND(IF($Q19=3,1,0),IF($X19&lt;30,1,0))</formula>
    </cfRule>
    <cfRule type="expression" dxfId="26324" priority="452">
      <formula>AND(IF($Q19=3,1,IF($Q19=4,1,0)),IF($F19&lt;=85,1,0))</formula>
    </cfRule>
  </conditionalFormatting>
  <conditionalFormatting sqref="AV20">
    <cfRule type="expression" dxfId="26323" priority="447">
      <formula>AV20="X"</formula>
    </cfRule>
    <cfRule type="expression" dxfId="26322" priority="448">
      <formula>AV20="후보"</formula>
    </cfRule>
  </conditionalFormatting>
  <conditionalFormatting sqref="AC20 N20">
    <cfRule type="cellIs" dxfId="26321" priority="444" operator="greaterThan">
      <formula>0.9</formula>
    </cfRule>
    <cfRule type="cellIs" dxfId="26320" priority="445" operator="greaterThan">
      <formula>0.85</formula>
    </cfRule>
  </conditionalFormatting>
  <conditionalFormatting sqref="AV21">
    <cfRule type="expression" dxfId="26319" priority="442">
      <formula>AV21="X"</formula>
    </cfRule>
    <cfRule type="expression" dxfId="26318" priority="443">
      <formula>AV21="후보"</formula>
    </cfRule>
  </conditionalFormatting>
  <conditionalFormatting sqref="AC21">
    <cfRule type="cellIs" dxfId="26317" priority="439" operator="greaterThan">
      <formula>0.9</formula>
    </cfRule>
    <cfRule type="cellIs" dxfId="26316" priority="440" operator="greaterThan">
      <formula>0.85</formula>
    </cfRule>
  </conditionalFormatting>
  <conditionalFormatting sqref="N21">
    <cfRule type="cellIs" dxfId="26315" priority="437" operator="greaterThan">
      <formula>0.9</formula>
    </cfRule>
    <cfRule type="cellIs" dxfId="26314" priority="438" operator="greaterThan">
      <formula>0.85</formula>
    </cfRule>
  </conditionalFormatting>
  <conditionalFormatting sqref="E21">
    <cfRule type="expression" dxfId="26313" priority="433">
      <formula>AND(IF(OR($Q21=1,$Q21=2),1,0),IF($X21&lt;=20,1,0))</formula>
    </cfRule>
    <cfRule type="expression" dxfId="26312" priority="434">
      <formula>AND(IF($Q21=2,1,0),IF($X21&lt;30,1,0))</formula>
    </cfRule>
    <cfRule type="expression" dxfId="26311" priority="435">
      <formula>AND(IF($Q21=3,1,0),IF($X21&lt;30,1,0))</formula>
    </cfRule>
    <cfRule type="expression" dxfId="26310" priority="436">
      <formula>AND(IF($Q21=3,1,IF($Q21=4,1,0)),IF($F21&lt;=85,1,0))</formula>
    </cfRule>
  </conditionalFormatting>
  <conditionalFormatting sqref="X21">
    <cfRule type="expression" dxfId="26309" priority="429">
      <formula>AND(IF(OR($Q21=1,$Q21=2),1,0),IF($X21&lt;=20,1,0))</formula>
    </cfRule>
    <cfRule type="expression" dxfId="26308" priority="430">
      <formula>AND(IF($Q21=2,1,0),IF($X21&lt;30,1,0))</formula>
    </cfRule>
    <cfRule type="expression" dxfId="26307" priority="431">
      <formula>AND(IF($Q21=3,1,0),IF($X21&lt;30,1,0))</formula>
    </cfRule>
    <cfRule type="expression" dxfId="26306" priority="432">
      <formula>AND(IF($Q21=3,1,IF($Q21=4,1,0)),IF($F21&lt;=85,1,0))</formula>
    </cfRule>
  </conditionalFormatting>
  <conditionalFormatting sqref="AI21">
    <cfRule type="expression" dxfId="26305" priority="425">
      <formula>AND(IF(OR($Q21=1,$Q21=2),1,0),IF($X21&lt;=20,1,0))</formula>
    </cfRule>
    <cfRule type="expression" dxfId="26304" priority="426">
      <formula>AND(IF($Q21=2,1,0),IF($X21&lt;30,1,0))</formula>
    </cfRule>
    <cfRule type="expression" dxfId="26303" priority="427">
      <formula>AND(IF($Q21=3,1,0),IF($X21&lt;30,1,0))</formula>
    </cfRule>
    <cfRule type="expression" dxfId="26302" priority="428">
      <formula>AND(IF($Q21=3,1,IF($Q21=4,1,0)),IF($F21&lt;=85,1,0))</formula>
    </cfRule>
  </conditionalFormatting>
  <conditionalFormatting sqref="AV22">
    <cfRule type="expression" dxfId="26301" priority="423">
      <formula>AV22="X"</formula>
    </cfRule>
    <cfRule type="expression" dxfId="26300" priority="424">
      <formula>AV22="후보"</formula>
    </cfRule>
  </conditionalFormatting>
  <conditionalFormatting sqref="AC22">
    <cfRule type="cellIs" dxfId="26299" priority="420" operator="greaterThan">
      <formula>0.9</formula>
    </cfRule>
    <cfRule type="cellIs" dxfId="26298" priority="421" operator="greaterThan">
      <formula>0.85</formula>
    </cfRule>
  </conditionalFormatting>
  <conditionalFormatting sqref="N22">
    <cfRule type="cellIs" dxfId="26297" priority="418" operator="greaterThan">
      <formula>0.9</formula>
    </cfRule>
    <cfRule type="cellIs" dxfId="26296" priority="419" operator="greaterThan">
      <formula>0.85</formula>
    </cfRule>
  </conditionalFormatting>
  <conditionalFormatting sqref="E22">
    <cfRule type="expression" dxfId="26295" priority="414">
      <formula>AND(IF(OR($Q22=1,$Q22=2),1,0),IF($X22&lt;=20,1,0))</formula>
    </cfRule>
    <cfRule type="expression" dxfId="26294" priority="415">
      <formula>AND(IF($Q22=2,1,0),IF($X22&lt;30,1,0))</formula>
    </cfRule>
    <cfRule type="expression" dxfId="26293" priority="416">
      <formula>AND(IF($Q22=3,1,0),IF($X22&lt;30,1,0))</formula>
    </cfRule>
    <cfRule type="expression" dxfId="26292" priority="417">
      <formula>AND(IF($Q22=3,1,IF($Q22=4,1,0)),IF($F22&lt;=85,1,0))</formula>
    </cfRule>
  </conditionalFormatting>
  <conditionalFormatting sqref="X22">
    <cfRule type="expression" dxfId="26291" priority="410">
      <formula>AND(IF(OR($Q22=1,$Q22=2),1,0),IF($X22&lt;=20,1,0))</formula>
    </cfRule>
    <cfRule type="expression" dxfId="26290" priority="411">
      <formula>AND(IF($Q22=2,1,0),IF($X22&lt;30,1,0))</formula>
    </cfRule>
    <cfRule type="expression" dxfId="26289" priority="412">
      <formula>AND(IF($Q22=3,1,0),IF($X22&lt;30,1,0))</formula>
    </cfRule>
    <cfRule type="expression" dxfId="26288" priority="413">
      <formula>AND(IF($Q22=3,1,IF($Q22=4,1,0)),IF($F22&lt;=85,1,0))</formula>
    </cfRule>
  </conditionalFormatting>
  <conditionalFormatting sqref="AI22">
    <cfRule type="expression" dxfId="26287" priority="406">
      <formula>AND(IF(OR($Q22=1,$Q22=2),1,0),IF($X22&lt;=20,1,0))</formula>
    </cfRule>
    <cfRule type="expression" dxfId="26286" priority="407">
      <formula>AND(IF($Q22=2,1,0),IF($X22&lt;30,1,0))</formula>
    </cfRule>
    <cfRule type="expression" dxfId="26285" priority="408">
      <formula>AND(IF($Q22=3,1,0),IF($X22&lt;30,1,0))</formula>
    </cfRule>
    <cfRule type="expression" dxfId="26284" priority="409">
      <formula>AND(IF($Q22=3,1,IF($Q22=4,1,0)),IF($F22&lt;=85,1,0))</formula>
    </cfRule>
  </conditionalFormatting>
  <conditionalFormatting sqref="AV23">
    <cfRule type="expression" dxfId="26283" priority="404">
      <formula>AV23="X"</formula>
    </cfRule>
    <cfRule type="expression" dxfId="26282" priority="405">
      <formula>AV23="후보"</formula>
    </cfRule>
  </conditionalFormatting>
  <conditionalFormatting sqref="AC23">
    <cfRule type="cellIs" dxfId="26281" priority="401" operator="greaterThan">
      <formula>0.9</formula>
    </cfRule>
    <cfRule type="cellIs" dxfId="26280" priority="402" operator="greaterThan">
      <formula>0.85</formula>
    </cfRule>
  </conditionalFormatting>
  <conditionalFormatting sqref="N23">
    <cfRule type="cellIs" dxfId="26279" priority="399" operator="greaterThan">
      <formula>0.9</formula>
    </cfRule>
    <cfRule type="cellIs" dxfId="26278" priority="400" operator="greaterThan">
      <formula>0.85</formula>
    </cfRule>
  </conditionalFormatting>
  <conditionalFormatting sqref="E23">
    <cfRule type="expression" dxfId="26277" priority="395">
      <formula>AND(IF(OR($Q23=1,$Q23=2),1,0),IF($X23&lt;=20,1,0))</formula>
    </cfRule>
    <cfRule type="expression" dxfId="26276" priority="396">
      <formula>AND(IF($Q23=2,1,0),IF($X23&lt;30,1,0))</formula>
    </cfRule>
    <cfRule type="expression" dxfId="26275" priority="397">
      <formula>AND(IF($Q23=3,1,0),IF($X23&lt;30,1,0))</formula>
    </cfRule>
    <cfRule type="expression" dxfId="26274" priority="398">
      <formula>AND(IF($Q23=3,1,IF($Q23=4,1,0)),IF($F23&lt;=85,1,0))</formula>
    </cfRule>
  </conditionalFormatting>
  <conditionalFormatting sqref="X23">
    <cfRule type="expression" dxfId="26273" priority="391">
      <formula>AND(IF(OR($Q23=1,$Q23=2),1,0),IF($X23&lt;=20,1,0))</formula>
    </cfRule>
    <cfRule type="expression" dxfId="26272" priority="392">
      <formula>AND(IF($Q23=2,1,0),IF($X23&lt;30,1,0))</formula>
    </cfRule>
    <cfRule type="expression" dxfId="26271" priority="393">
      <formula>AND(IF($Q23=3,1,0),IF($X23&lt;30,1,0))</formula>
    </cfRule>
    <cfRule type="expression" dxfId="26270" priority="394">
      <formula>AND(IF($Q23=3,1,IF($Q23=4,1,0)),IF($F23&lt;=85,1,0))</formula>
    </cfRule>
  </conditionalFormatting>
  <conditionalFormatting sqref="AI23">
    <cfRule type="expression" dxfId="26269" priority="387">
      <formula>AND(IF(OR($Q23=1,$Q23=2),1,0),IF($X23&lt;=20,1,0))</formula>
    </cfRule>
    <cfRule type="expression" dxfId="26268" priority="388">
      <formula>AND(IF($Q23=2,1,0),IF($X23&lt;30,1,0))</formula>
    </cfRule>
    <cfRule type="expression" dxfId="26267" priority="389">
      <formula>AND(IF($Q23=3,1,0),IF($X23&lt;30,1,0))</formula>
    </cfRule>
    <cfRule type="expression" dxfId="26266" priority="390">
      <formula>AND(IF($Q23=3,1,IF($Q23=4,1,0)),IF($F23&lt;=85,1,0))</formula>
    </cfRule>
  </conditionalFormatting>
  <conditionalFormatting sqref="AV24">
    <cfRule type="expression" dxfId="26265" priority="385">
      <formula>AV24="X"</formula>
    </cfRule>
    <cfRule type="expression" dxfId="26264" priority="386">
      <formula>AV24="후보"</formula>
    </cfRule>
  </conditionalFormatting>
  <conditionalFormatting sqref="AC24">
    <cfRule type="cellIs" dxfId="26263" priority="382" operator="greaterThan">
      <formula>0.9</formula>
    </cfRule>
    <cfRule type="cellIs" dxfId="26262" priority="383" operator="greaterThan">
      <formula>0.85</formula>
    </cfRule>
  </conditionalFormatting>
  <conditionalFormatting sqref="N24">
    <cfRule type="cellIs" dxfId="26261" priority="380" operator="greaterThan">
      <formula>0.9</formula>
    </cfRule>
    <cfRule type="cellIs" dxfId="26260" priority="381" operator="greaterThan">
      <formula>0.85</formula>
    </cfRule>
  </conditionalFormatting>
  <conditionalFormatting sqref="E24">
    <cfRule type="expression" dxfId="26259" priority="376">
      <formula>AND(IF(OR($Q24=1,$Q24=2),1,0),IF($X24&lt;=20,1,0))</formula>
    </cfRule>
    <cfRule type="expression" dxfId="26258" priority="377">
      <formula>AND(IF($Q24=2,1,0),IF($X24&lt;30,1,0))</formula>
    </cfRule>
    <cfRule type="expression" dxfId="26257" priority="378">
      <formula>AND(IF($Q24=3,1,0),IF($X24&lt;30,1,0))</formula>
    </cfRule>
    <cfRule type="expression" dxfId="26256" priority="379">
      <formula>AND(IF($Q24=3,1,IF($Q24=4,1,0)),IF($F24&lt;=85,1,0))</formula>
    </cfRule>
  </conditionalFormatting>
  <conditionalFormatting sqref="X24">
    <cfRule type="expression" dxfId="26255" priority="372">
      <formula>AND(IF(OR($Q24=1,$Q24=2),1,0),IF($X24&lt;=20,1,0))</formula>
    </cfRule>
    <cfRule type="expression" dxfId="26254" priority="373">
      <formula>AND(IF($Q24=2,1,0),IF($X24&lt;30,1,0))</formula>
    </cfRule>
    <cfRule type="expression" dxfId="26253" priority="374">
      <formula>AND(IF($Q24=3,1,0),IF($X24&lt;30,1,0))</formula>
    </cfRule>
    <cfRule type="expression" dxfId="26252" priority="375">
      <formula>AND(IF($Q24=3,1,IF($Q24=4,1,0)),IF($F24&lt;=85,1,0))</formula>
    </cfRule>
  </conditionalFormatting>
  <conditionalFormatting sqref="AI24">
    <cfRule type="expression" dxfId="26251" priority="368">
      <formula>AND(IF(OR($Q24=1,$Q24=2),1,0),IF($X24&lt;=20,1,0))</formula>
    </cfRule>
    <cfRule type="expression" dxfId="26250" priority="369">
      <formula>AND(IF($Q24=2,1,0),IF($X24&lt;30,1,0))</formula>
    </cfRule>
    <cfRule type="expression" dxfId="26249" priority="370">
      <formula>AND(IF($Q24=3,1,0),IF($X24&lt;30,1,0))</formula>
    </cfRule>
    <cfRule type="expression" dxfId="26248" priority="371">
      <formula>AND(IF($Q24=3,1,IF($Q24=4,1,0)),IF($F24&lt;=85,1,0))</formula>
    </cfRule>
  </conditionalFormatting>
  <conditionalFormatting sqref="AV25">
    <cfRule type="expression" dxfId="26247" priority="366">
      <formula>AV25="X"</formula>
    </cfRule>
    <cfRule type="expression" dxfId="26246" priority="367">
      <formula>AV25="후보"</formula>
    </cfRule>
  </conditionalFormatting>
  <conditionalFormatting sqref="AC25">
    <cfRule type="cellIs" dxfId="26245" priority="363" operator="greaterThan">
      <formula>0.9</formula>
    </cfRule>
    <cfRule type="cellIs" dxfId="26244" priority="364" operator="greaterThan">
      <formula>0.85</formula>
    </cfRule>
  </conditionalFormatting>
  <conditionalFormatting sqref="N25">
    <cfRule type="cellIs" dxfId="26243" priority="361" operator="greaterThan">
      <formula>0.9</formula>
    </cfRule>
    <cfRule type="cellIs" dxfId="26242" priority="362" operator="greaterThan">
      <formula>0.85</formula>
    </cfRule>
  </conditionalFormatting>
  <conditionalFormatting sqref="E25">
    <cfRule type="expression" dxfId="26241" priority="357">
      <formula>AND(IF(OR($Q25=1,$Q25=2),1,0),IF($X25&lt;=20,1,0))</formula>
    </cfRule>
    <cfRule type="expression" dxfId="26240" priority="358">
      <formula>AND(IF($Q25=2,1,0),IF($X25&lt;30,1,0))</formula>
    </cfRule>
    <cfRule type="expression" dxfId="26239" priority="359">
      <formula>AND(IF($Q25=3,1,0),IF($X25&lt;30,1,0))</formula>
    </cfRule>
    <cfRule type="expression" dxfId="26238" priority="360">
      <formula>AND(IF($Q25=3,1,IF($Q25=4,1,0)),IF($F25&lt;=85,1,0))</formula>
    </cfRule>
  </conditionalFormatting>
  <conditionalFormatting sqref="X25">
    <cfRule type="expression" dxfId="26237" priority="353">
      <formula>AND(IF(OR($Q25=1,$Q25=2),1,0),IF($X25&lt;=20,1,0))</formula>
    </cfRule>
    <cfRule type="expression" dxfId="26236" priority="354">
      <formula>AND(IF($Q25=2,1,0),IF($X25&lt;30,1,0))</formula>
    </cfRule>
    <cfRule type="expression" dxfId="26235" priority="355">
      <formula>AND(IF($Q25=3,1,0),IF($X25&lt;30,1,0))</formula>
    </cfRule>
    <cfRule type="expression" dxfId="26234" priority="356">
      <formula>AND(IF($Q25=3,1,IF($Q25=4,1,0)),IF($F25&lt;=85,1,0))</formula>
    </cfRule>
  </conditionalFormatting>
  <conditionalFormatting sqref="AI25">
    <cfRule type="expression" dxfId="26233" priority="349">
      <formula>AND(IF(OR($Q25=1,$Q25=2),1,0),IF($X25&lt;=20,1,0))</formula>
    </cfRule>
    <cfRule type="expression" dxfId="26232" priority="350">
      <formula>AND(IF($Q25=2,1,0),IF($X25&lt;30,1,0))</formula>
    </cfRule>
    <cfRule type="expression" dxfId="26231" priority="351">
      <formula>AND(IF($Q25=3,1,0),IF($X25&lt;30,1,0))</formula>
    </cfRule>
    <cfRule type="expression" dxfId="26230" priority="352">
      <formula>AND(IF($Q25=3,1,IF($Q25=4,1,0)),IF($F25&lt;=85,1,0))</formula>
    </cfRule>
  </conditionalFormatting>
  <conditionalFormatting sqref="AV26">
    <cfRule type="expression" dxfId="26229" priority="347">
      <formula>AV26="X"</formula>
    </cfRule>
    <cfRule type="expression" dxfId="26228" priority="348">
      <formula>AV26="후보"</formula>
    </cfRule>
  </conditionalFormatting>
  <conditionalFormatting sqref="AC26">
    <cfRule type="cellIs" dxfId="26227" priority="344" operator="greaterThan">
      <formula>0.9</formula>
    </cfRule>
    <cfRule type="cellIs" dxfId="26226" priority="345" operator="greaterThan">
      <formula>0.85</formula>
    </cfRule>
  </conditionalFormatting>
  <conditionalFormatting sqref="N26">
    <cfRule type="cellIs" dxfId="26225" priority="342" operator="greaterThan">
      <formula>0.9</formula>
    </cfRule>
    <cfRule type="cellIs" dxfId="26224" priority="343" operator="greaterThan">
      <formula>0.85</formula>
    </cfRule>
  </conditionalFormatting>
  <conditionalFormatting sqref="E26">
    <cfRule type="expression" dxfId="26223" priority="338">
      <formula>AND(IF(OR($Q26=1,$Q26=2),1,0),IF($X26&lt;=20,1,0))</formula>
    </cfRule>
    <cfRule type="expression" dxfId="26222" priority="339">
      <formula>AND(IF($Q26=2,1,0),IF($X26&lt;30,1,0))</formula>
    </cfRule>
    <cfRule type="expression" dxfId="26221" priority="340">
      <formula>AND(IF($Q26=3,1,0),IF($X26&lt;30,1,0))</formula>
    </cfRule>
    <cfRule type="expression" dxfId="26220" priority="341">
      <formula>AND(IF($Q26=3,1,IF($Q26=4,1,0)),IF($F26&lt;=85,1,0))</formula>
    </cfRule>
  </conditionalFormatting>
  <conditionalFormatting sqref="X26">
    <cfRule type="expression" dxfId="26219" priority="334">
      <formula>AND(IF(OR($Q26=1,$Q26=2),1,0),IF($X26&lt;=20,1,0))</formula>
    </cfRule>
    <cfRule type="expression" dxfId="26218" priority="335">
      <formula>AND(IF($Q26=2,1,0),IF($X26&lt;30,1,0))</formula>
    </cfRule>
    <cfRule type="expression" dxfId="26217" priority="336">
      <formula>AND(IF($Q26=3,1,0),IF($X26&lt;30,1,0))</formula>
    </cfRule>
    <cfRule type="expression" dxfId="26216" priority="337">
      <formula>AND(IF($Q26=3,1,IF($Q26=4,1,0)),IF($F26&lt;=85,1,0))</formula>
    </cfRule>
  </conditionalFormatting>
  <conditionalFormatting sqref="AI26">
    <cfRule type="expression" dxfId="26215" priority="330">
      <formula>AND(IF(OR($Q26=1,$Q26=2),1,0),IF($X26&lt;=20,1,0))</formula>
    </cfRule>
    <cfRule type="expression" dxfId="26214" priority="331">
      <formula>AND(IF($Q26=2,1,0),IF($X26&lt;30,1,0))</formula>
    </cfRule>
    <cfRule type="expression" dxfId="26213" priority="332">
      <formula>AND(IF($Q26=3,1,0),IF($X26&lt;30,1,0))</formula>
    </cfRule>
    <cfRule type="expression" dxfId="26212" priority="333">
      <formula>AND(IF($Q26=3,1,IF($Q26=4,1,0)),IF($F26&lt;=85,1,0))</formula>
    </cfRule>
  </conditionalFormatting>
  <conditionalFormatting sqref="AV27">
    <cfRule type="expression" dxfId="26211" priority="328">
      <formula>AV27="X"</formula>
    </cfRule>
    <cfRule type="expression" dxfId="26210" priority="329">
      <formula>AV27="후보"</formula>
    </cfRule>
  </conditionalFormatting>
  <conditionalFormatting sqref="AC27 N27">
    <cfRule type="cellIs" dxfId="26209" priority="325" operator="greaterThan">
      <formula>0.9</formula>
    </cfRule>
    <cfRule type="cellIs" dxfId="26208" priority="326" operator="greaterThan">
      <formula>0.85</formula>
    </cfRule>
  </conditionalFormatting>
  <conditionalFormatting sqref="AV28">
    <cfRule type="expression" dxfId="26207" priority="323">
      <formula>AV28="X"</formula>
    </cfRule>
    <cfRule type="expression" dxfId="26206" priority="324">
      <formula>AV28="후보"</formula>
    </cfRule>
  </conditionalFormatting>
  <conditionalFormatting sqref="AC28">
    <cfRule type="cellIs" dxfId="26205" priority="320" operator="greaterThan">
      <formula>0.9</formula>
    </cfRule>
    <cfRule type="cellIs" dxfId="26204" priority="321" operator="greaterThan">
      <formula>0.85</formula>
    </cfRule>
  </conditionalFormatting>
  <conditionalFormatting sqref="N28">
    <cfRule type="cellIs" dxfId="26203" priority="318" operator="greaterThan">
      <formula>0.9</formula>
    </cfRule>
    <cfRule type="cellIs" dxfId="26202" priority="319" operator="greaterThan">
      <formula>0.85</formula>
    </cfRule>
  </conditionalFormatting>
  <conditionalFormatting sqref="E28">
    <cfRule type="expression" dxfId="26201" priority="314">
      <formula>AND(IF(OR($Q28=1,$Q28=2),1,0),IF($X28&lt;=20,1,0))</formula>
    </cfRule>
    <cfRule type="expression" dxfId="26200" priority="315">
      <formula>AND(IF($Q28=2,1,0),IF($X28&lt;30,1,0))</formula>
    </cfRule>
    <cfRule type="expression" dxfId="26199" priority="316">
      <formula>AND(IF($Q28=3,1,0),IF($X28&lt;30,1,0))</formula>
    </cfRule>
    <cfRule type="expression" dxfId="26198" priority="317">
      <formula>AND(IF($Q28=3,1,IF($Q28=4,1,0)),IF($F28&lt;=85,1,0))</formula>
    </cfRule>
  </conditionalFormatting>
  <conditionalFormatting sqref="X28">
    <cfRule type="expression" dxfId="26197" priority="310">
      <formula>AND(IF(OR($Q28=1,$Q28=2),1,0),IF($X28&lt;=20,1,0))</formula>
    </cfRule>
    <cfRule type="expression" dxfId="26196" priority="311">
      <formula>AND(IF($Q28=2,1,0),IF($X28&lt;30,1,0))</formula>
    </cfRule>
    <cfRule type="expression" dxfId="26195" priority="312">
      <formula>AND(IF($Q28=3,1,0),IF($X28&lt;30,1,0))</formula>
    </cfRule>
    <cfRule type="expression" dxfId="26194" priority="313">
      <formula>AND(IF($Q28=3,1,IF($Q28=4,1,0)),IF($F28&lt;=85,1,0))</formula>
    </cfRule>
  </conditionalFormatting>
  <conditionalFormatting sqref="AI28">
    <cfRule type="expression" dxfId="26193" priority="306">
      <formula>AND(IF(OR($Q28=1,$Q28=2),1,0),IF($X28&lt;=20,1,0))</formula>
    </cfRule>
    <cfRule type="expression" dxfId="26192" priority="307">
      <formula>AND(IF($Q28=2,1,0),IF($X28&lt;30,1,0))</formula>
    </cfRule>
    <cfRule type="expression" dxfId="26191" priority="308">
      <formula>AND(IF($Q28=3,1,0),IF($X28&lt;30,1,0))</formula>
    </cfRule>
    <cfRule type="expression" dxfId="26190" priority="309">
      <formula>AND(IF($Q28=3,1,IF($Q28=4,1,0)),IF($F28&lt;=85,1,0))</formula>
    </cfRule>
  </conditionalFormatting>
  <conditionalFormatting sqref="AV29">
    <cfRule type="expression" dxfId="26189" priority="304">
      <formula>AV29="X"</formula>
    </cfRule>
    <cfRule type="expression" dxfId="26188" priority="305">
      <formula>AV29="후보"</formula>
    </cfRule>
  </conditionalFormatting>
  <conditionalFormatting sqref="AC29">
    <cfRule type="cellIs" dxfId="26187" priority="301" operator="greaterThan">
      <formula>0.9</formula>
    </cfRule>
    <cfRule type="cellIs" dxfId="26186" priority="302" operator="greaterThan">
      <formula>0.85</formula>
    </cfRule>
  </conditionalFormatting>
  <conditionalFormatting sqref="N29">
    <cfRule type="cellIs" dxfId="26185" priority="299" operator="greaterThan">
      <formula>0.9</formula>
    </cfRule>
    <cfRule type="cellIs" dxfId="26184" priority="300" operator="greaterThan">
      <formula>0.85</formula>
    </cfRule>
  </conditionalFormatting>
  <conditionalFormatting sqref="E29">
    <cfRule type="expression" dxfId="26183" priority="295">
      <formula>AND(IF(OR($Q29=1,$Q29=2),1,0),IF($X29&lt;=20,1,0))</formula>
    </cfRule>
    <cfRule type="expression" dxfId="26182" priority="296">
      <formula>AND(IF($Q29=2,1,0),IF($X29&lt;30,1,0))</formula>
    </cfRule>
    <cfRule type="expression" dxfId="26181" priority="297">
      <formula>AND(IF($Q29=3,1,0),IF($X29&lt;30,1,0))</formula>
    </cfRule>
    <cfRule type="expression" dxfId="26180" priority="298">
      <formula>AND(IF($Q29=3,1,IF($Q29=4,1,0)),IF($F29&lt;=85,1,0))</formula>
    </cfRule>
  </conditionalFormatting>
  <conditionalFormatting sqref="X29">
    <cfRule type="expression" dxfId="26179" priority="291">
      <formula>AND(IF(OR($Q29=1,$Q29=2),1,0),IF($X29&lt;=20,1,0))</formula>
    </cfRule>
    <cfRule type="expression" dxfId="26178" priority="292">
      <formula>AND(IF($Q29=2,1,0),IF($X29&lt;30,1,0))</formula>
    </cfRule>
    <cfRule type="expression" dxfId="26177" priority="293">
      <formula>AND(IF($Q29=3,1,0),IF($X29&lt;30,1,0))</formula>
    </cfRule>
    <cfRule type="expression" dxfId="26176" priority="294">
      <formula>AND(IF($Q29=3,1,IF($Q29=4,1,0)),IF($F29&lt;=85,1,0))</formula>
    </cfRule>
  </conditionalFormatting>
  <conditionalFormatting sqref="AI29">
    <cfRule type="expression" dxfId="26175" priority="287">
      <formula>AND(IF(OR($Q29=1,$Q29=2),1,0),IF($X29&lt;=20,1,0))</formula>
    </cfRule>
    <cfRule type="expression" dxfId="26174" priority="288">
      <formula>AND(IF($Q29=2,1,0),IF($X29&lt;30,1,0))</formula>
    </cfRule>
    <cfRule type="expression" dxfId="26173" priority="289">
      <formula>AND(IF($Q29=3,1,0),IF($X29&lt;30,1,0))</formula>
    </cfRule>
    <cfRule type="expression" dxfId="26172" priority="290">
      <formula>AND(IF($Q29=3,1,IF($Q29=4,1,0)),IF($F29&lt;=85,1,0))</formula>
    </cfRule>
  </conditionalFormatting>
  <conditionalFormatting sqref="AV30">
    <cfRule type="expression" dxfId="26171" priority="285">
      <formula>AV30="X"</formula>
    </cfRule>
    <cfRule type="expression" dxfId="26170" priority="286">
      <formula>AV30="후보"</formula>
    </cfRule>
  </conditionalFormatting>
  <conditionalFormatting sqref="AC30 N30">
    <cfRule type="cellIs" dxfId="26169" priority="282" operator="greaterThan">
      <formula>0.9</formula>
    </cfRule>
    <cfRule type="cellIs" dxfId="26168" priority="283" operator="greaterThan">
      <formula>0.85</formula>
    </cfRule>
  </conditionalFormatting>
  <conditionalFormatting sqref="AV31">
    <cfRule type="expression" dxfId="26167" priority="280">
      <formula>AV31="X"</formula>
    </cfRule>
    <cfRule type="expression" dxfId="26166" priority="281">
      <formula>AV31="후보"</formula>
    </cfRule>
  </conditionalFormatting>
  <conditionalFormatting sqref="AC31">
    <cfRule type="cellIs" dxfId="26165" priority="277" operator="greaterThan">
      <formula>0.9</formula>
    </cfRule>
    <cfRule type="cellIs" dxfId="26164" priority="278" operator="greaterThan">
      <formula>0.85</formula>
    </cfRule>
  </conditionalFormatting>
  <conditionalFormatting sqref="N31">
    <cfRule type="cellIs" dxfId="26163" priority="275" operator="greaterThan">
      <formula>0.9</formula>
    </cfRule>
    <cfRule type="cellIs" dxfId="26162" priority="276" operator="greaterThan">
      <formula>0.85</formula>
    </cfRule>
  </conditionalFormatting>
  <conditionalFormatting sqref="E31">
    <cfRule type="expression" dxfId="26161" priority="271">
      <formula>AND(IF(OR($Q31=1,$Q31=2),1,0),IF($X31&lt;=20,1,0))</formula>
    </cfRule>
    <cfRule type="expression" dxfId="26160" priority="272">
      <formula>AND(IF($Q31=2,1,0),IF($X31&lt;30,1,0))</formula>
    </cfRule>
    <cfRule type="expression" dxfId="26159" priority="273">
      <formula>AND(IF($Q31=3,1,0),IF($X31&lt;30,1,0))</formula>
    </cfRule>
    <cfRule type="expression" dxfId="26158" priority="274">
      <formula>AND(IF($Q31=3,1,IF($Q31=4,1,0)),IF($F31&lt;=85,1,0))</formula>
    </cfRule>
  </conditionalFormatting>
  <conditionalFormatting sqref="X31">
    <cfRule type="expression" dxfId="26157" priority="267">
      <formula>AND(IF(OR($Q31=1,$Q31=2),1,0),IF($X31&lt;=20,1,0))</formula>
    </cfRule>
    <cfRule type="expression" dxfId="26156" priority="268">
      <formula>AND(IF($Q31=2,1,0),IF($X31&lt;30,1,0))</formula>
    </cfRule>
    <cfRule type="expression" dxfId="26155" priority="269">
      <formula>AND(IF($Q31=3,1,0),IF($X31&lt;30,1,0))</formula>
    </cfRule>
    <cfRule type="expression" dxfId="26154" priority="270">
      <formula>AND(IF($Q31=3,1,IF($Q31=4,1,0)),IF($F31&lt;=85,1,0))</formula>
    </cfRule>
  </conditionalFormatting>
  <conditionalFormatting sqref="AI31">
    <cfRule type="expression" dxfId="26153" priority="263">
      <formula>AND(IF(OR($Q31=1,$Q31=2),1,0),IF($X31&lt;=20,1,0))</formula>
    </cfRule>
    <cfRule type="expression" dxfId="26152" priority="264">
      <formula>AND(IF($Q31=2,1,0),IF($X31&lt;30,1,0))</formula>
    </cfRule>
    <cfRule type="expression" dxfId="26151" priority="265">
      <formula>AND(IF($Q31=3,1,0),IF($X31&lt;30,1,0))</formula>
    </cfRule>
    <cfRule type="expression" dxfId="26150" priority="266">
      <formula>AND(IF($Q31=3,1,IF($Q31=4,1,0)),IF($F31&lt;=85,1,0))</formula>
    </cfRule>
  </conditionalFormatting>
  <conditionalFormatting sqref="AV32">
    <cfRule type="expression" dxfId="26149" priority="261">
      <formula>AV32="X"</formula>
    </cfRule>
    <cfRule type="expression" dxfId="26148" priority="262">
      <formula>AV32="후보"</formula>
    </cfRule>
  </conditionalFormatting>
  <conditionalFormatting sqref="AC32">
    <cfRule type="cellIs" dxfId="26147" priority="258" operator="greaterThan">
      <formula>0.9</formula>
    </cfRule>
    <cfRule type="cellIs" dxfId="26146" priority="259" operator="greaterThan">
      <formula>0.85</formula>
    </cfRule>
  </conditionalFormatting>
  <conditionalFormatting sqref="N32">
    <cfRule type="cellIs" dxfId="26145" priority="256" operator="greaterThan">
      <formula>0.9</formula>
    </cfRule>
    <cfRule type="cellIs" dxfId="26144" priority="257" operator="greaterThan">
      <formula>0.85</formula>
    </cfRule>
  </conditionalFormatting>
  <conditionalFormatting sqref="E32">
    <cfRule type="expression" dxfId="26143" priority="252">
      <formula>AND(IF(OR($Q32=1,$Q32=2),1,0),IF($X32&lt;=20,1,0))</formula>
    </cfRule>
    <cfRule type="expression" dxfId="26142" priority="253">
      <formula>AND(IF($Q32=2,1,0),IF($X32&lt;30,1,0))</formula>
    </cfRule>
    <cfRule type="expression" dxfId="26141" priority="254">
      <formula>AND(IF($Q32=3,1,0),IF($X32&lt;30,1,0))</formula>
    </cfRule>
    <cfRule type="expression" dxfId="26140" priority="255">
      <formula>AND(IF($Q32=3,1,IF($Q32=4,1,0)),IF($F32&lt;=85,1,0))</formula>
    </cfRule>
  </conditionalFormatting>
  <conditionalFormatting sqref="X32">
    <cfRule type="expression" dxfId="26139" priority="248">
      <formula>AND(IF(OR($Q32=1,$Q32=2),1,0),IF($X32&lt;=20,1,0))</formula>
    </cfRule>
    <cfRule type="expression" dxfId="26138" priority="249">
      <formula>AND(IF($Q32=2,1,0),IF($X32&lt;30,1,0))</formula>
    </cfRule>
    <cfRule type="expression" dxfId="26137" priority="250">
      <formula>AND(IF($Q32=3,1,0),IF($X32&lt;30,1,0))</formula>
    </cfRule>
    <cfRule type="expression" dxfId="26136" priority="251">
      <formula>AND(IF($Q32=3,1,IF($Q32=4,1,0)),IF($F32&lt;=85,1,0))</formula>
    </cfRule>
  </conditionalFormatting>
  <conditionalFormatting sqref="AI32">
    <cfRule type="expression" dxfId="26135" priority="244">
      <formula>AND(IF(OR($Q32=1,$Q32=2),1,0),IF($X32&lt;=20,1,0))</formula>
    </cfRule>
    <cfRule type="expression" dxfId="26134" priority="245">
      <formula>AND(IF($Q32=2,1,0),IF($X32&lt;30,1,0))</formula>
    </cfRule>
    <cfRule type="expression" dxfId="26133" priority="246">
      <formula>AND(IF($Q32=3,1,0),IF($X32&lt;30,1,0))</formula>
    </cfRule>
    <cfRule type="expression" dxfId="26132" priority="247">
      <formula>AND(IF($Q32=3,1,IF($Q32=4,1,0)),IF($F32&lt;=85,1,0))</formula>
    </cfRule>
  </conditionalFormatting>
  <conditionalFormatting sqref="AV33">
    <cfRule type="expression" dxfId="26131" priority="242">
      <formula>AV33="X"</formula>
    </cfRule>
    <cfRule type="expression" dxfId="26130" priority="243">
      <formula>AV33="후보"</formula>
    </cfRule>
  </conditionalFormatting>
  <conditionalFormatting sqref="AC33">
    <cfRule type="cellIs" dxfId="26129" priority="239" operator="greaterThan">
      <formula>0.9</formula>
    </cfRule>
    <cfRule type="cellIs" dxfId="26128" priority="240" operator="greaterThan">
      <formula>0.85</formula>
    </cfRule>
  </conditionalFormatting>
  <conditionalFormatting sqref="N33">
    <cfRule type="cellIs" dxfId="26127" priority="237" operator="greaterThan">
      <formula>0.9</formula>
    </cfRule>
    <cfRule type="cellIs" dxfId="26126" priority="238" operator="greaterThan">
      <formula>0.85</formula>
    </cfRule>
  </conditionalFormatting>
  <conditionalFormatting sqref="E33">
    <cfRule type="expression" dxfId="26125" priority="233">
      <formula>AND(IF(OR($Q33=1,$Q33=2),1,0),IF($X33&lt;=20,1,0))</formula>
    </cfRule>
    <cfRule type="expression" dxfId="26124" priority="234">
      <formula>AND(IF($Q33=2,1,0),IF($X33&lt;30,1,0))</formula>
    </cfRule>
    <cfRule type="expression" dxfId="26123" priority="235">
      <formula>AND(IF($Q33=3,1,0),IF($X33&lt;30,1,0))</formula>
    </cfRule>
    <cfRule type="expression" dxfId="26122" priority="236">
      <formula>AND(IF($Q33=3,1,IF($Q33=4,1,0)),IF($F33&lt;=85,1,0))</formula>
    </cfRule>
  </conditionalFormatting>
  <conditionalFormatting sqref="X33">
    <cfRule type="expression" dxfId="26121" priority="229">
      <formula>AND(IF(OR($Q33=1,$Q33=2),1,0),IF($X33&lt;=20,1,0))</formula>
    </cfRule>
    <cfRule type="expression" dxfId="26120" priority="230">
      <formula>AND(IF($Q33=2,1,0),IF($X33&lt;30,1,0))</formula>
    </cfRule>
    <cfRule type="expression" dxfId="26119" priority="231">
      <formula>AND(IF($Q33=3,1,0),IF($X33&lt;30,1,0))</formula>
    </cfRule>
    <cfRule type="expression" dxfId="26118" priority="232">
      <formula>AND(IF($Q33=3,1,IF($Q33=4,1,0)),IF($F33&lt;=85,1,0))</formula>
    </cfRule>
  </conditionalFormatting>
  <conditionalFormatting sqref="AI33">
    <cfRule type="expression" dxfId="26117" priority="225">
      <formula>AND(IF(OR($Q33=1,$Q33=2),1,0),IF($X33&lt;=20,1,0))</formula>
    </cfRule>
    <cfRule type="expression" dxfId="26116" priority="226">
      <formula>AND(IF($Q33=2,1,0),IF($X33&lt;30,1,0))</formula>
    </cfRule>
    <cfRule type="expression" dxfId="26115" priority="227">
      <formula>AND(IF($Q33=3,1,0),IF($X33&lt;30,1,0))</formula>
    </cfRule>
    <cfRule type="expression" dxfId="26114" priority="228">
      <formula>AND(IF($Q33=3,1,IF($Q33=4,1,0)),IF($F33&lt;=85,1,0))</formula>
    </cfRule>
  </conditionalFormatting>
  <conditionalFormatting sqref="AV34">
    <cfRule type="expression" dxfId="26113" priority="223">
      <formula>AV34="X"</formula>
    </cfRule>
    <cfRule type="expression" dxfId="26112" priority="224">
      <formula>AV34="후보"</formula>
    </cfRule>
  </conditionalFormatting>
  <conditionalFormatting sqref="AC34">
    <cfRule type="cellIs" dxfId="26111" priority="220" operator="greaterThan">
      <formula>0.9</formula>
    </cfRule>
    <cfRule type="cellIs" dxfId="26110" priority="221" operator="greaterThan">
      <formula>0.85</formula>
    </cfRule>
  </conditionalFormatting>
  <conditionalFormatting sqref="N34">
    <cfRule type="cellIs" dxfId="26109" priority="218" operator="greaterThan">
      <formula>0.9</formula>
    </cfRule>
    <cfRule type="cellIs" dxfId="26108" priority="219" operator="greaterThan">
      <formula>0.85</formula>
    </cfRule>
  </conditionalFormatting>
  <conditionalFormatting sqref="E34">
    <cfRule type="expression" dxfId="26107" priority="214">
      <formula>AND(IF(OR($Q34=1,$Q34=2),1,0),IF($X34&lt;=20,1,0))</formula>
    </cfRule>
    <cfRule type="expression" dxfId="26106" priority="215">
      <formula>AND(IF($Q34=2,1,0),IF($X34&lt;30,1,0))</formula>
    </cfRule>
    <cfRule type="expression" dxfId="26105" priority="216">
      <formula>AND(IF($Q34=3,1,0),IF($X34&lt;30,1,0))</formula>
    </cfRule>
    <cfRule type="expression" dxfId="26104" priority="217">
      <formula>AND(IF($Q34=3,1,IF($Q34=4,1,0)),IF($F34&lt;=85,1,0))</formula>
    </cfRule>
  </conditionalFormatting>
  <conditionalFormatting sqref="X34">
    <cfRule type="expression" dxfId="26103" priority="210">
      <formula>AND(IF(OR($Q34=1,$Q34=2),1,0),IF($X34&lt;=20,1,0))</formula>
    </cfRule>
    <cfRule type="expression" dxfId="26102" priority="211">
      <formula>AND(IF($Q34=2,1,0),IF($X34&lt;30,1,0))</formula>
    </cfRule>
    <cfRule type="expression" dxfId="26101" priority="212">
      <formula>AND(IF($Q34=3,1,0),IF($X34&lt;30,1,0))</formula>
    </cfRule>
    <cfRule type="expression" dxfId="26100" priority="213">
      <formula>AND(IF($Q34=3,1,IF($Q34=4,1,0)),IF($F34&lt;=85,1,0))</formula>
    </cfRule>
  </conditionalFormatting>
  <conditionalFormatting sqref="AI34">
    <cfRule type="expression" dxfId="26099" priority="206">
      <formula>AND(IF(OR($Q34=1,$Q34=2),1,0),IF($X34&lt;=20,1,0))</formula>
    </cfRule>
    <cfRule type="expression" dxfId="26098" priority="207">
      <formula>AND(IF($Q34=2,1,0),IF($X34&lt;30,1,0))</formula>
    </cfRule>
    <cfRule type="expression" dxfId="26097" priority="208">
      <formula>AND(IF($Q34=3,1,0),IF($X34&lt;30,1,0))</formula>
    </cfRule>
    <cfRule type="expression" dxfId="26096" priority="209">
      <formula>AND(IF($Q34=3,1,IF($Q34=4,1,0)),IF($F34&lt;=85,1,0))</formula>
    </cfRule>
  </conditionalFormatting>
  <conditionalFormatting sqref="AV35">
    <cfRule type="expression" dxfId="26095" priority="204">
      <formula>AV35="X"</formula>
    </cfRule>
    <cfRule type="expression" dxfId="26094" priority="205">
      <formula>AV35="후보"</formula>
    </cfRule>
  </conditionalFormatting>
  <conditionalFormatting sqref="AC35 N35">
    <cfRule type="cellIs" dxfId="26093" priority="201" operator="greaterThan">
      <formula>0.9</formula>
    </cfRule>
    <cfRule type="cellIs" dxfId="26092" priority="202" operator="greaterThan">
      <formula>0.85</formula>
    </cfRule>
  </conditionalFormatting>
  <conditionalFormatting sqref="AV36">
    <cfRule type="expression" dxfId="26091" priority="199">
      <formula>AV36="X"</formula>
    </cfRule>
    <cfRule type="expression" dxfId="26090" priority="200">
      <formula>AV36="후보"</formula>
    </cfRule>
  </conditionalFormatting>
  <conditionalFormatting sqref="AC36">
    <cfRule type="cellIs" dxfId="26089" priority="196" operator="greaterThan">
      <formula>0.9</formula>
    </cfRule>
    <cfRule type="cellIs" dxfId="26088" priority="197" operator="greaterThan">
      <formula>0.85</formula>
    </cfRule>
  </conditionalFormatting>
  <conditionalFormatting sqref="N36">
    <cfRule type="cellIs" dxfId="26087" priority="194" operator="greaterThan">
      <formula>0.9</formula>
    </cfRule>
    <cfRule type="cellIs" dxfId="26086" priority="195" operator="greaterThan">
      <formula>0.85</formula>
    </cfRule>
  </conditionalFormatting>
  <conditionalFormatting sqref="E36">
    <cfRule type="expression" dxfId="26085" priority="190">
      <formula>AND(IF(OR($Q36=1,$Q36=2),1,0),IF($X36&lt;=20,1,0))</formula>
    </cfRule>
    <cfRule type="expression" dxfId="26084" priority="191">
      <formula>AND(IF($Q36=2,1,0),IF($X36&lt;30,1,0))</formula>
    </cfRule>
    <cfRule type="expression" dxfId="26083" priority="192">
      <formula>AND(IF($Q36=3,1,0),IF($X36&lt;30,1,0))</formula>
    </cfRule>
    <cfRule type="expression" dxfId="26082" priority="193">
      <formula>AND(IF($Q36=3,1,IF($Q36=4,1,0)),IF($F36&lt;=85,1,0))</formula>
    </cfRule>
  </conditionalFormatting>
  <conditionalFormatting sqref="X36">
    <cfRule type="expression" dxfId="26081" priority="186">
      <formula>AND(IF(OR($Q36=1,$Q36=2),1,0),IF($X36&lt;=20,1,0))</formula>
    </cfRule>
    <cfRule type="expression" dxfId="26080" priority="187">
      <formula>AND(IF($Q36=2,1,0),IF($X36&lt;30,1,0))</formula>
    </cfRule>
    <cfRule type="expression" dxfId="26079" priority="188">
      <formula>AND(IF($Q36=3,1,0),IF($X36&lt;30,1,0))</formula>
    </cfRule>
    <cfRule type="expression" dxfId="26078" priority="189">
      <formula>AND(IF($Q36=3,1,IF($Q36=4,1,0)),IF($F36&lt;=85,1,0))</formula>
    </cfRule>
  </conditionalFormatting>
  <conditionalFormatting sqref="AI36">
    <cfRule type="expression" dxfId="26077" priority="182">
      <formula>AND(IF(OR($Q36=1,$Q36=2),1,0),IF($X36&lt;=20,1,0))</formula>
    </cfRule>
    <cfRule type="expression" dxfId="26076" priority="183">
      <formula>AND(IF($Q36=2,1,0),IF($X36&lt;30,1,0))</formula>
    </cfRule>
    <cfRule type="expression" dxfId="26075" priority="184">
      <formula>AND(IF($Q36=3,1,0),IF($X36&lt;30,1,0))</formula>
    </cfRule>
    <cfRule type="expression" dxfId="26074" priority="185">
      <formula>AND(IF($Q36=3,1,IF($Q36=4,1,0)),IF($F36&lt;=85,1,0))</formula>
    </cfRule>
  </conditionalFormatting>
  <conditionalFormatting sqref="AV37">
    <cfRule type="expression" dxfId="26073" priority="180">
      <formula>AV37="X"</formula>
    </cfRule>
    <cfRule type="expression" dxfId="26072" priority="181">
      <formula>AV37="후보"</formula>
    </cfRule>
  </conditionalFormatting>
  <conditionalFormatting sqref="AC37">
    <cfRule type="cellIs" dxfId="26071" priority="177" operator="greaterThan">
      <formula>0.9</formula>
    </cfRule>
    <cfRule type="cellIs" dxfId="26070" priority="178" operator="greaterThan">
      <formula>0.85</formula>
    </cfRule>
  </conditionalFormatting>
  <conditionalFormatting sqref="N37">
    <cfRule type="cellIs" dxfId="26069" priority="175" operator="greaterThan">
      <formula>0.9</formula>
    </cfRule>
    <cfRule type="cellIs" dxfId="26068" priority="176" operator="greaterThan">
      <formula>0.85</formula>
    </cfRule>
  </conditionalFormatting>
  <conditionalFormatting sqref="E37">
    <cfRule type="expression" dxfId="26067" priority="171">
      <formula>AND(IF(OR($Q37=1,$Q37=2),1,0),IF($X37&lt;=20,1,0))</formula>
    </cfRule>
    <cfRule type="expression" dxfId="26066" priority="172">
      <formula>AND(IF($Q37=2,1,0),IF($X37&lt;30,1,0))</formula>
    </cfRule>
    <cfRule type="expression" dxfId="26065" priority="173">
      <formula>AND(IF($Q37=3,1,0),IF($X37&lt;30,1,0))</formula>
    </cfRule>
    <cfRule type="expression" dxfId="26064" priority="174">
      <formula>AND(IF($Q37=3,1,IF($Q37=4,1,0)),IF($F37&lt;=85,1,0))</formula>
    </cfRule>
  </conditionalFormatting>
  <conditionalFormatting sqref="X37">
    <cfRule type="expression" dxfId="26063" priority="167">
      <formula>AND(IF(OR($Q37=1,$Q37=2),1,0),IF($X37&lt;=20,1,0))</formula>
    </cfRule>
    <cfRule type="expression" dxfId="26062" priority="168">
      <formula>AND(IF($Q37=2,1,0),IF($X37&lt;30,1,0))</formula>
    </cfRule>
    <cfRule type="expression" dxfId="26061" priority="169">
      <formula>AND(IF($Q37=3,1,0),IF($X37&lt;30,1,0))</formula>
    </cfRule>
    <cfRule type="expression" dxfId="26060" priority="170">
      <formula>AND(IF($Q37=3,1,IF($Q37=4,1,0)),IF($F37&lt;=85,1,0))</formula>
    </cfRule>
  </conditionalFormatting>
  <conditionalFormatting sqref="AI37">
    <cfRule type="expression" dxfId="26059" priority="163">
      <formula>AND(IF(OR($Q37=1,$Q37=2),1,0),IF($X37&lt;=20,1,0))</formula>
    </cfRule>
    <cfRule type="expression" dxfId="26058" priority="164">
      <formula>AND(IF($Q37=2,1,0),IF($X37&lt;30,1,0))</formula>
    </cfRule>
    <cfRule type="expression" dxfId="26057" priority="165">
      <formula>AND(IF($Q37=3,1,0),IF($X37&lt;30,1,0))</formula>
    </cfRule>
    <cfRule type="expression" dxfId="26056" priority="166">
      <formula>AND(IF($Q37=3,1,IF($Q37=4,1,0)),IF($F37&lt;=85,1,0))</formula>
    </cfRule>
  </conditionalFormatting>
  <conditionalFormatting sqref="AV38">
    <cfRule type="expression" dxfId="26055" priority="161">
      <formula>AV38="X"</formula>
    </cfRule>
    <cfRule type="expression" dxfId="26054" priority="162">
      <formula>AV38="후보"</formula>
    </cfRule>
  </conditionalFormatting>
  <conditionalFormatting sqref="AC38">
    <cfRule type="cellIs" dxfId="26053" priority="158" operator="greaterThan">
      <formula>0.9</formula>
    </cfRule>
    <cfRule type="cellIs" dxfId="26052" priority="159" operator="greaterThan">
      <formula>0.85</formula>
    </cfRule>
  </conditionalFormatting>
  <conditionalFormatting sqref="N38">
    <cfRule type="cellIs" dxfId="26051" priority="156" operator="greaterThan">
      <formula>0.9</formula>
    </cfRule>
    <cfRule type="cellIs" dxfId="26050" priority="157" operator="greaterThan">
      <formula>0.85</formula>
    </cfRule>
  </conditionalFormatting>
  <conditionalFormatting sqref="E38">
    <cfRule type="expression" dxfId="26049" priority="152">
      <formula>AND(IF(OR($Q38=1,$Q38=2),1,0),IF($X38&lt;=20,1,0))</formula>
    </cfRule>
    <cfRule type="expression" dxfId="26048" priority="153">
      <formula>AND(IF($Q38=2,1,0),IF($X38&lt;30,1,0))</formula>
    </cfRule>
    <cfRule type="expression" dxfId="26047" priority="154">
      <formula>AND(IF($Q38=3,1,0),IF($X38&lt;30,1,0))</formula>
    </cfRule>
    <cfRule type="expression" dxfId="26046" priority="155">
      <formula>AND(IF($Q38=3,1,IF($Q38=4,1,0)),IF($F38&lt;=85,1,0))</formula>
    </cfRule>
  </conditionalFormatting>
  <conditionalFormatting sqref="X38">
    <cfRule type="expression" dxfId="26045" priority="148">
      <formula>AND(IF(OR($Q38=1,$Q38=2),1,0),IF($X38&lt;=20,1,0))</formula>
    </cfRule>
    <cfRule type="expression" dxfId="26044" priority="149">
      <formula>AND(IF($Q38=2,1,0),IF($X38&lt;30,1,0))</formula>
    </cfRule>
    <cfRule type="expression" dxfId="26043" priority="150">
      <formula>AND(IF($Q38=3,1,0),IF($X38&lt;30,1,0))</formula>
    </cfRule>
    <cfRule type="expression" dxfId="26042" priority="151">
      <formula>AND(IF($Q38=3,1,IF($Q38=4,1,0)),IF($F38&lt;=85,1,0))</formula>
    </cfRule>
  </conditionalFormatting>
  <conditionalFormatting sqref="AI38">
    <cfRule type="expression" dxfId="26041" priority="144">
      <formula>AND(IF(OR($Q38=1,$Q38=2),1,0),IF($X38&lt;=20,1,0))</formula>
    </cfRule>
    <cfRule type="expression" dxfId="26040" priority="145">
      <formula>AND(IF($Q38=2,1,0),IF($X38&lt;30,1,0))</formula>
    </cfRule>
    <cfRule type="expression" dxfId="26039" priority="146">
      <formula>AND(IF($Q38=3,1,0),IF($X38&lt;30,1,0))</formula>
    </cfRule>
    <cfRule type="expression" dxfId="26038" priority="147">
      <formula>AND(IF($Q38=3,1,IF($Q38=4,1,0)),IF($F38&lt;=85,1,0))</formula>
    </cfRule>
  </conditionalFormatting>
  <conditionalFormatting sqref="AV39">
    <cfRule type="expression" dxfId="26037" priority="142">
      <formula>AV39="X"</formula>
    </cfRule>
    <cfRule type="expression" dxfId="26036" priority="143">
      <formula>AV39="후보"</formula>
    </cfRule>
  </conditionalFormatting>
  <conditionalFormatting sqref="AC39">
    <cfRule type="cellIs" dxfId="26035" priority="139" operator="greaterThan">
      <formula>0.9</formula>
    </cfRule>
    <cfRule type="cellIs" dxfId="26034" priority="140" operator="greaterThan">
      <formula>0.85</formula>
    </cfRule>
  </conditionalFormatting>
  <conditionalFormatting sqref="N39">
    <cfRule type="cellIs" dxfId="26033" priority="137" operator="greaterThan">
      <formula>0.9</formula>
    </cfRule>
    <cfRule type="cellIs" dxfId="26032" priority="138" operator="greaterThan">
      <formula>0.85</formula>
    </cfRule>
  </conditionalFormatting>
  <conditionalFormatting sqref="E39">
    <cfRule type="expression" dxfId="26031" priority="133">
      <formula>AND(IF(OR($Q39=1,$Q39=2),1,0),IF($X39&lt;=20,1,0))</formula>
    </cfRule>
    <cfRule type="expression" dxfId="26030" priority="134">
      <formula>AND(IF($Q39=2,1,0),IF($X39&lt;30,1,0))</formula>
    </cfRule>
    <cfRule type="expression" dxfId="26029" priority="135">
      <formula>AND(IF($Q39=3,1,0),IF($X39&lt;30,1,0))</formula>
    </cfRule>
    <cfRule type="expression" dxfId="26028" priority="136">
      <formula>AND(IF($Q39=3,1,IF($Q39=4,1,0)),IF($F39&lt;=85,1,0))</formula>
    </cfRule>
  </conditionalFormatting>
  <conditionalFormatting sqref="X39">
    <cfRule type="expression" dxfId="26027" priority="129">
      <formula>AND(IF(OR($Q39=1,$Q39=2),1,0),IF($X39&lt;=20,1,0))</formula>
    </cfRule>
    <cfRule type="expression" dxfId="26026" priority="130">
      <formula>AND(IF($Q39=2,1,0),IF($X39&lt;30,1,0))</formula>
    </cfRule>
    <cfRule type="expression" dxfId="26025" priority="131">
      <formula>AND(IF($Q39=3,1,0),IF($X39&lt;30,1,0))</formula>
    </cfRule>
    <cfRule type="expression" dxfId="26024" priority="132">
      <formula>AND(IF($Q39=3,1,IF($Q39=4,1,0)),IF($F39&lt;=85,1,0))</formula>
    </cfRule>
  </conditionalFormatting>
  <conditionalFormatting sqref="AI39">
    <cfRule type="expression" dxfId="26023" priority="125">
      <formula>AND(IF(OR($Q39=1,$Q39=2),1,0),IF($X39&lt;=20,1,0))</formula>
    </cfRule>
    <cfRule type="expression" dxfId="26022" priority="126">
      <formula>AND(IF($Q39=2,1,0),IF($X39&lt;30,1,0))</formula>
    </cfRule>
    <cfRule type="expression" dxfId="26021" priority="127">
      <formula>AND(IF($Q39=3,1,0),IF($X39&lt;30,1,0))</formula>
    </cfRule>
    <cfRule type="expression" dxfId="26020" priority="128">
      <formula>AND(IF($Q39=3,1,IF($Q39=4,1,0)),IF($F39&lt;=85,1,0))</formula>
    </cfRule>
  </conditionalFormatting>
  <conditionalFormatting sqref="AV40">
    <cfRule type="expression" dxfId="26019" priority="123">
      <formula>AV40="X"</formula>
    </cfRule>
    <cfRule type="expression" dxfId="26018" priority="124">
      <formula>AV40="후보"</formula>
    </cfRule>
  </conditionalFormatting>
  <conditionalFormatting sqref="AC40 N40">
    <cfRule type="cellIs" dxfId="26017" priority="120" operator="greaterThan">
      <formula>0.9</formula>
    </cfRule>
    <cfRule type="cellIs" dxfId="26016" priority="121" operator="greaterThan">
      <formula>0.85</formula>
    </cfRule>
  </conditionalFormatting>
  <conditionalFormatting sqref="AV41">
    <cfRule type="expression" dxfId="26015" priority="118">
      <formula>AV41="X"</formula>
    </cfRule>
    <cfRule type="expression" dxfId="26014" priority="119">
      <formula>AV41="후보"</formula>
    </cfRule>
  </conditionalFormatting>
  <conditionalFormatting sqref="AC41">
    <cfRule type="cellIs" dxfId="26013" priority="115" operator="greaterThan">
      <formula>0.9</formula>
    </cfRule>
    <cfRule type="cellIs" dxfId="26012" priority="116" operator="greaterThan">
      <formula>0.85</formula>
    </cfRule>
  </conditionalFormatting>
  <conditionalFormatting sqref="N41">
    <cfRule type="cellIs" dxfId="26011" priority="113" operator="greaterThan">
      <formula>0.9</formula>
    </cfRule>
    <cfRule type="cellIs" dxfId="26010" priority="114" operator="greaterThan">
      <formula>0.85</formula>
    </cfRule>
  </conditionalFormatting>
  <conditionalFormatting sqref="E41">
    <cfRule type="expression" dxfId="26009" priority="109">
      <formula>AND(IF(OR($Q41=1,$Q41=2),1,0),IF($X41&lt;=20,1,0))</formula>
    </cfRule>
    <cfRule type="expression" dxfId="26008" priority="110">
      <formula>AND(IF($Q41=2,1,0),IF($X41&lt;30,1,0))</formula>
    </cfRule>
    <cfRule type="expression" dxfId="26007" priority="111">
      <formula>AND(IF($Q41=3,1,0),IF($X41&lt;30,1,0))</formula>
    </cfRule>
    <cfRule type="expression" dxfId="26006" priority="112">
      <formula>AND(IF($Q41=3,1,IF($Q41=4,1,0)),IF($F41&lt;=85,1,0))</formula>
    </cfRule>
  </conditionalFormatting>
  <conditionalFormatting sqref="X41">
    <cfRule type="expression" dxfId="26005" priority="105">
      <formula>AND(IF(OR($Q41=1,$Q41=2),1,0),IF($X41&lt;=20,1,0))</formula>
    </cfRule>
    <cfRule type="expression" dxfId="26004" priority="106">
      <formula>AND(IF($Q41=2,1,0),IF($X41&lt;30,1,0))</formula>
    </cfRule>
    <cfRule type="expression" dxfId="26003" priority="107">
      <formula>AND(IF($Q41=3,1,0),IF($X41&lt;30,1,0))</formula>
    </cfRule>
    <cfRule type="expression" dxfId="26002" priority="108">
      <formula>AND(IF($Q41=3,1,IF($Q41=4,1,0)),IF($F41&lt;=85,1,0))</formula>
    </cfRule>
  </conditionalFormatting>
  <conditionalFormatting sqref="AI41">
    <cfRule type="expression" dxfId="26001" priority="101">
      <formula>AND(IF(OR($Q41=1,$Q41=2),1,0),IF($X41&lt;=20,1,0))</formula>
    </cfRule>
    <cfRule type="expression" dxfId="26000" priority="102">
      <formula>AND(IF($Q41=2,1,0),IF($X41&lt;30,1,0))</formula>
    </cfRule>
    <cfRule type="expression" dxfId="25999" priority="103">
      <formula>AND(IF($Q41=3,1,0),IF($X41&lt;30,1,0))</formula>
    </cfRule>
    <cfRule type="expression" dxfId="25998" priority="104">
      <formula>AND(IF($Q41=3,1,IF($Q41=4,1,0)),IF($F41&lt;=85,1,0))</formula>
    </cfRule>
  </conditionalFormatting>
  <conditionalFormatting sqref="AV42">
    <cfRule type="expression" dxfId="25997" priority="99">
      <formula>AV42="X"</formula>
    </cfRule>
    <cfRule type="expression" dxfId="25996" priority="100">
      <formula>AV42="후보"</formula>
    </cfRule>
  </conditionalFormatting>
  <conditionalFormatting sqref="AC42">
    <cfRule type="cellIs" dxfId="25995" priority="96" operator="greaterThan">
      <formula>0.9</formula>
    </cfRule>
    <cfRule type="cellIs" dxfId="25994" priority="97" operator="greaterThan">
      <formula>0.85</formula>
    </cfRule>
  </conditionalFormatting>
  <conditionalFormatting sqref="N42">
    <cfRule type="cellIs" dxfId="25993" priority="94" operator="greaterThan">
      <formula>0.9</formula>
    </cfRule>
    <cfRule type="cellIs" dxfId="25992" priority="95" operator="greaterThan">
      <formula>0.85</formula>
    </cfRule>
  </conditionalFormatting>
  <conditionalFormatting sqref="E42">
    <cfRule type="expression" dxfId="25991" priority="90">
      <formula>AND(IF(OR($Q42=1,$Q42=2),1,0),IF($X42&lt;=20,1,0))</formula>
    </cfRule>
    <cfRule type="expression" dxfId="25990" priority="91">
      <formula>AND(IF($Q42=2,1,0),IF($X42&lt;30,1,0))</formula>
    </cfRule>
    <cfRule type="expression" dxfId="25989" priority="92">
      <formula>AND(IF($Q42=3,1,0),IF($X42&lt;30,1,0))</formula>
    </cfRule>
    <cfRule type="expression" dxfId="25988" priority="93">
      <formula>AND(IF($Q42=3,1,IF($Q42=4,1,0)),IF($F42&lt;=85,1,0))</formula>
    </cfRule>
  </conditionalFormatting>
  <conditionalFormatting sqref="X42">
    <cfRule type="expression" dxfId="25987" priority="86">
      <formula>AND(IF(OR($Q42=1,$Q42=2),1,0),IF($X42&lt;=20,1,0))</formula>
    </cfRule>
    <cfRule type="expression" dxfId="25986" priority="87">
      <formula>AND(IF($Q42=2,1,0),IF($X42&lt;30,1,0))</formula>
    </cfRule>
    <cfRule type="expression" dxfId="25985" priority="88">
      <formula>AND(IF($Q42=3,1,0),IF($X42&lt;30,1,0))</formula>
    </cfRule>
    <cfRule type="expression" dxfId="25984" priority="89">
      <formula>AND(IF($Q42=3,1,IF($Q42=4,1,0)),IF($F42&lt;=85,1,0))</formula>
    </cfRule>
  </conditionalFormatting>
  <conditionalFormatting sqref="AI42">
    <cfRule type="expression" dxfId="25983" priority="82">
      <formula>AND(IF(OR($Q42=1,$Q42=2),1,0),IF($X42&lt;=20,1,0))</formula>
    </cfRule>
    <cfRule type="expression" dxfId="25982" priority="83">
      <formula>AND(IF($Q42=2,1,0),IF($X42&lt;30,1,0))</formula>
    </cfRule>
    <cfRule type="expression" dxfId="25981" priority="84">
      <formula>AND(IF($Q42=3,1,0),IF($X42&lt;30,1,0))</formula>
    </cfRule>
    <cfRule type="expression" dxfId="25980" priority="85">
      <formula>AND(IF($Q42=3,1,IF($Q42=4,1,0)),IF($F42&lt;=85,1,0))</formula>
    </cfRule>
  </conditionalFormatting>
  <conditionalFormatting sqref="AV43">
    <cfRule type="expression" dxfId="25979" priority="80">
      <formula>AV43="X"</formula>
    </cfRule>
    <cfRule type="expression" dxfId="25978" priority="81">
      <formula>AV43="후보"</formula>
    </cfRule>
  </conditionalFormatting>
  <conditionalFormatting sqref="AC43">
    <cfRule type="cellIs" dxfId="25977" priority="77" operator="greaterThan">
      <formula>0.9</formula>
    </cfRule>
    <cfRule type="cellIs" dxfId="25976" priority="78" operator="greaterThan">
      <formula>0.85</formula>
    </cfRule>
  </conditionalFormatting>
  <conditionalFormatting sqref="N43">
    <cfRule type="cellIs" dxfId="25975" priority="75" operator="greaterThan">
      <formula>0.9</formula>
    </cfRule>
    <cfRule type="cellIs" dxfId="25974" priority="76" operator="greaterThan">
      <formula>0.85</formula>
    </cfRule>
  </conditionalFormatting>
  <conditionalFormatting sqref="E43">
    <cfRule type="expression" dxfId="25973" priority="71">
      <formula>AND(IF(OR($Q43=1,$Q43=2),1,0),IF($X43&lt;=20,1,0))</formula>
    </cfRule>
    <cfRule type="expression" dxfId="25972" priority="72">
      <formula>AND(IF($Q43=2,1,0),IF($X43&lt;30,1,0))</formula>
    </cfRule>
    <cfRule type="expression" dxfId="25971" priority="73">
      <formula>AND(IF($Q43=3,1,0),IF($X43&lt;30,1,0))</formula>
    </cfRule>
    <cfRule type="expression" dxfId="25970" priority="74">
      <formula>AND(IF($Q43=3,1,IF($Q43=4,1,0)),IF($F43&lt;=85,1,0))</formula>
    </cfRule>
  </conditionalFormatting>
  <conditionalFormatting sqref="X43">
    <cfRule type="expression" dxfId="25969" priority="67">
      <formula>AND(IF(OR($Q43=1,$Q43=2),1,0),IF($X43&lt;=20,1,0))</formula>
    </cfRule>
    <cfRule type="expression" dxfId="25968" priority="68">
      <formula>AND(IF($Q43=2,1,0),IF($X43&lt;30,1,0))</formula>
    </cfRule>
    <cfRule type="expression" dxfId="25967" priority="69">
      <formula>AND(IF($Q43=3,1,0),IF($X43&lt;30,1,0))</formula>
    </cfRule>
    <cfRule type="expression" dxfId="25966" priority="70">
      <formula>AND(IF($Q43=3,1,IF($Q43=4,1,0)),IF($F43&lt;=85,1,0))</formula>
    </cfRule>
  </conditionalFormatting>
  <conditionalFormatting sqref="AI43">
    <cfRule type="expression" dxfId="25965" priority="63">
      <formula>AND(IF(OR($Q43=1,$Q43=2),1,0),IF($X43&lt;=20,1,0))</formula>
    </cfRule>
    <cfRule type="expression" dxfId="25964" priority="64">
      <formula>AND(IF($Q43=2,1,0),IF($X43&lt;30,1,0))</formula>
    </cfRule>
    <cfRule type="expression" dxfId="25963" priority="65">
      <formula>AND(IF($Q43=3,1,0),IF($X43&lt;30,1,0))</formula>
    </cfRule>
    <cfRule type="expression" dxfId="25962" priority="66">
      <formula>AND(IF($Q43=3,1,IF($Q43=4,1,0)),IF($F43&lt;=85,1,0))</formula>
    </cfRule>
  </conditionalFormatting>
  <conditionalFormatting sqref="AV44">
    <cfRule type="expression" dxfId="25961" priority="61">
      <formula>AV44="X"</formula>
    </cfRule>
    <cfRule type="expression" dxfId="25960" priority="62">
      <formula>AV44="후보"</formula>
    </cfRule>
  </conditionalFormatting>
  <conditionalFormatting sqref="AC44 N44">
    <cfRule type="cellIs" dxfId="25959" priority="58" operator="greaterThan">
      <formula>0.9</formula>
    </cfRule>
    <cfRule type="cellIs" dxfId="25958" priority="59" operator="greaterThan">
      <formula>0.85</formula>
    </cfRule>
  </conditionalFormatting>
  <conditionalFormatting sqref="AV45">
    <cfRule type="expression" dxfId="25957" priority="56">
      <formula>AV45="X"</formula>
    </cfRule>
    <cfRule type="expression" dxfId="25956" priority="57">
      <formula>AV45="후보"</formula>
    </cfRule>
  </conditionalFormatting>
  <conditionalFormatting sqref="AC45">
    <cfRule type="cellIs" dxfId="25955" priority="53" operator="greaterThan">
      <formula>0.9</formula>
    </cfRule>
    <cfRule type="cellIs" dxfId="25954" priority="54" operator="greaterThan">
      <formula>0.85</formula>
    </cfRule>
  </conditionalFormatting>
  <conditionalFormatting sqref="N45">
    <cfRule type="cellIs" dxfId="25953" priority="51" operator="greaterThan">
      <formula>0.9</formula>
    </cfRule>
    <cfRule type="cellIs" dxfId="25952" priority="52" operator="greaterThan">
      <formula>0.85</formula>
    </cfRule>
  </conditionalFormatting>
  <conditionalFormatting sqref="E45">
    <cfRule type="expression" dxfId="25951" priority="47">
      <formula>AND(IF(OR($Q45=1,$Q45=2),1,0),IF($X45&lt;=20,1,0))</formula>
    </cfRule>
    <cfRule type="expression" dxfId="25950" priority="48">
      <formula>AND(IF($Q45=2,1,0),IF($X45&lt;30,1,0))</formula>
    </cfRule>
    <cfRule type="expression" dxfId="25949" priority="49">
      <formula>AND(IF($Q45=3,1,0),IF($X45&lt;30,1,0))</formula>
    </cfRule>
    <cfRule type="expression" dxfId="25948" priority="50">
      <formula>AND(IF($Q45=3,1,IF($Q45=4,1,0)),IF($F45&lt;=85,1,0))</formula>
    </cfRule>
  </conditionalFormatting>
  <conditionalFormatting sqref="X45">
    <cfRule type="expression" dxfId="25947" priority="43">
      <formula>AND(IF(OR($Q45=1,$Q45=2),1,0),IF($X45&lt;=20,1,0))</formula>
    </cfRule>
    <cfRule type="expression" dxfId="25946" priority="44">
      <formula>AND(IF($Q45=2,1,0),IF($X45&lt;30,1,0))</formula>
    </cfRule>
    <cfRule type="expression" dxfId="25945" priority="45">
      <formula>AND(IF($Q45=3,1,0),IF($X45&lt;30,1,0))</formula>
    </cfRule>
    <cfRule type="expression" dxfId="25944" priority="46">
      <formula>AND(IF($Q45=3,1,IF($Q45=4,1,0)),IF($F45&lt;=85,1,0))</formula>
    </cfRule>
  </conditionalFormatting>
  <conditionalFormatting sqref="AI45">
    <cfRule type="expression" dxfId="25943" priority="39">
      <formula>AND(IF(OR($Q45=1,$Q45=2),1,0),IF($X45&lt;=20,1,0))</formula>
    </cfRule>
    <cfRule type="expression" dxfId="25942" priority="40">
      <formula>AND(IF($Q45=2,1,0),IF($X45&lt;30,1,0))</formula>
    </cfRule>
    <cfRule type="expression" dxfId="25941" priority="41">
      <formula>AND(IF($Q45=3,1,0),IF($X45&lt;30,1,0))</formula>
    </cfRule>
    <cfRule type="expression" dxfId="25940" priority="42">
      <formula>AND(IF($Q45=3,1,IF($Q45=4,1,0)),IF($F45&lt;=85,1,0))</formula>
    </cfRule>
  </conditionalFormatting>
  <conditionalFormatting sqref="AV46">
    <cfRule type="expression" dxfId="25939" priority="37">
      <formula>AV46="X"</formula>
    </cfRule>
    <cfRule type="expression" dxfId="25938" priority="38">
      <formula>AV46="후보"</formula>
    </cfRule>
  </conditionalFormatting>
  <conditionalFormatting sqref="AC46">
    <cfRule type="cellIs" dxfId="25937" priority="34" operator="greaterThan">
      <formula>0.9</formula>
    </cfRule>
    <cfRule type="cellIs" dxfId="25936" priority="35" operator="greaterThan">
      <formula>0.85</formula>
    </cfRule>
  </conditionalFormatting>
  <conditionalFormatting sqref="N46">
    <cfRule type="cellIs" dxfId="25935" priority="32" operator="greaterThan">
      <formula>0.9</formula>
    </cfRule>
    <cfRule type="cellIs" dxfId="25934" priority="33" operator="greaterThan">
      <formula>0.85</formula>
    </cfRule>
  </conditionalFormatting>
  <conditionalFormatting sqref="E46">
    <cfRule type="expression" dxfId="25933" priority="28">
      <formula>AND(IF(OR($Q46=1,$Q46=2),1,0),IF($X46&lt;=20,1,0))</formula>
    </cfRule>
    <cfRule type="expression" dxfId="25932" priority="29">
      <formula>AND(IF($Q46=2,1,0),IF($X46&lt;30,1,0))</formula>
    </cfRule>
    <cfRule type="expression" dxfId="25931" priority="30">
      <formula>AND(IF($Q46=3,1,0),IF($X46&lt;30,1,0))</formula>
    </cfRule>
    <cfRule type="expression" dxfId="25930" priority="31">
      <formula>AND(IF($Q46=3,1,IF($Q46=4,1,0)),IF($F46&lt;=85,1,0))</formula>
    </cfRule>
  </conditionalFormatting>
  <conditionalFormatting sqref="X46">
    <cfRule type="expression" dxfId="25929" priority="24">
      <formula>AND(IF(OR($Q46=1,$Q46=2),1,0),IF($X46&lt;=20,1,0))</formula>
    </cfRule>
    <cfRule type="expression" dxfId="25928" priority="25">
      <formula>AND(IF($Q46=2,1,0),IF($X46&lt;30,1,0))</formula>
    </cfRule>
    <cfRule type="expression" dxfId="25927" priority="26">
      <formula>AND(IF($Q46=3,1,0),IF($X46&lt;30,1,0))</formula>
    </cfRule>
    <cfRule type="expression" dxfId="25926" priority="27">
      <formula>AND(IF($Q46=3,1,IF($Q46=4,1,0)),IF($F46&lt;=85,1,0))</formula>
    </cfRule>
  </conditionalFormatting>
  <conditionalFormatting sqref="AI46">
    <cfRule type="expression" dxfId="25925" priority="20">
      <formula>AND(IF(OR($Q46=1,$Q46=2),1,0),IF($X46&lt;=20,1,0))</formula>
    </cfRule>
    <cfRule type="expression" dxfId="25924" priority="21">
      <formula>AND(IF($Q46=2,1,0),IF($X46&lt;30,1,0))</formula>
    </cfRule>
    <cfRule type="expression" dxfId="25923" priority="22">
      <formula>AND(IF($Q46=3,1,0),IF($X46&lt;30,1,0))</formula>
    </cfRule>
    <cfRule type="expression" dxfId="25922" priority="23">
      <formula>AND(IF($Q46=3,1,IF($Q46=4,1,0)),IF($F46&lt;=85,1,0))</formula>
    </cfRule>
  </conditionalFormatting>
  <conditionalFormatting sqref="AV47">
    <cfRule type="expression" dxfId="25921" priority="18">
      <formula>AV47="X"</formula>
    </cfRule>
    <cfRule type="expression" dxfId="25920" priority="19">
      <formula>AV47="후보"</formula>
    </cfRule>
  </conditionalFormatting>
  <conditionalFormatting sqref="AC47">
    <cfRule type="cellIs" dxfId="25919" priority="15" operator="greaterThan">
      <formula>0.9</formula>
    </cfRule>
    <cfRule type="cellIs" dxfId="25918" priority="16" operator="greaterThan">
      <formula>0.85</formula>
    </cfRule>
  </conditionalFormatting>
  <conditionalFormatting sqref="N47">
    <cfRule type="cellIs" dxfId="25917" priority="13" operator="greaterThan">
      <formula>0.9</formula>
    </cfRule>
    <cfRule type="cellIs" dxfId="25916" priority="14" operator="greaterThan">
      <formula>0.85</formula>
    </cfRule>
  </conditionalFormatting>
  <conditionalFormatting sqref="E47">
    <cfRule type="expression" dxfId="25915" priority="9">
      <formula>AND(IF(OR($Q47=1,$Q47=2),1,0),IF($X47&lt;=20,1,0))</formula>
    </cfRule>
    <cfRule type="expression" dxfId="25914" priority="10">
      <formula>AND(IF($Q47=2,1,0),IF($X47&lt;30,1,0))</formula>
    </cfRule>
    <cfRule type="expression" dxfId="25913" priority="11">
      <formula>AND(IF($Q47=3,1,0),IF($X47&lt;30,1,0))</formula>
    </cfRule>
    <cfRule type="expression" dxfId="25912" priority="12">
      <formula>AND(IF($Q47=3,1,IF($Q47=4,1,0)),IF($F47&lt;=85,1,0))</formula>
    </cfRule>
  </conditionalFormatting>
  <conditionalFormatting sqref="X47">
    <cfRule type="expression" dxfId="25911" priority="5">
      <formula>AND(IF(OR($Q47=1,$Q47=2),1,0),IF($X47&lt;=20,1,0))</formula>
    </cfRule>
    <cfRule type="expression" dxfId="25910" priority="6">
      <formula>AND(IF($Q47=2,1,0),IF($X47&lt;30,1,0))</formula>
    </cfRule>
    <cfRule type="expression" dxfId="25909" priority="7">
      <formula>AND(IF($Q47=3,1,0),IF($X47&lt;30,1,0))</formula>
    </cfRule>
    <cfRule type="expression" dxfId="25908" priority="8">
      <formula>AND(IF($Q47=3,1,IF($Q47=4,1,0)),IF($F47&lt;=85,1,0))</formula>
    </cfRule>
  </conditionalFormatting>
  <conditionalFormatting sqref="AI47">
    <cfRule type="expression" dxfId="25907" priority="1">
      <formula>AND(IF(OR($Q47=1,$Q47=2),1,0),IF($X47&lt;=20,1,0))</formula>
    </cfRule>
    <cfRule type="expression" dxfId="25906" priority="2">
      <formula>AND(IF($Q47=2,1,0),IF($X47&lt;30,1,0))</formula>
    </cfRule>
    <cfRule type="expression" dxfId="25905" priority="3">
      <formula>AND(IF($Q47=3,1,0),IF($X47&lt;30,1,0))</formula>
    </cfRule>
    <cfRule type="expression" dxfId="25904" priority="4">
      <formula>AND(IF($Q47=3,1,IF($Q47=4,1,0)),IF($F47&lt;=85,1,0))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대야동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346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대야동 서해('97.11.,615^)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349</v>
      </c>
      <c r="B6" s="10" t="s">
        <v>1974</v>
      </c>
      <c r="C6" s="101">
        <v>615</v>
      </c>
      <c r="D6" s="98">
        <v>39.700000000000003</v>
      </c>
      <c r="E6" s="100">
        <v>12</v>
      </c>
      <c r="F6" s="98">
        <v>26.6</v>
      </c>
      <c r="G6" s="17">
        <v>8</v>
      </c>
      <c r="H6" s="101">
        <v>135</v>
      </c>
      <c r="I6" s="102">
        <v>14000</v>
      </c>
      <c r="J6" s="102" t="s">
        <v>1947</v>
      </c>
      <c r="K6" s="102"/>
      <c r="L6" s="102"/>
      <c r="M6" s="103">
        <f>I6-K6</f>
        <v>14000</v>
      </c>
      <c r="N6" s="4">
        <f>IF(ISERROR(K6/I6),"",K6/I6)</f>
        <v>0</v>
      </c>
      <c r="O6" s="99">
        <f>I6/E6</f>
        <v>1166.6666666666667</v>
      </c>
      <c r="P6" s="99">
        <f>K6/E6</f>
        <v>0</v>
      </c>
      <c r="Q6" s="74">
        <v>1</v>
      </c>
      <c r="R6" s="74">
        <v>1</v>
      </c>
      <c r="S6" s="74" t="s">
        <v>1936</v>
      </c>
      <c r="T6" s="5">
        <v>39</v>
      </c>
      <c r="U6" s="9"/>
      <c r="W6" s="98">
        <f t="shared" ref="W6:X8" si="2">D6</f>
        <v>39.700000000000003</v>
      </c>
      <c r="X6" s="100">
        <f t="shared" si="2"/>
        <v>12</v>
      </c>
      <c r="Y6" s="96">
        <f t="shared" ref="Y6:Z8" si="3">H6</f>
        <v>135</v>
      </c>
      <c r="Z6" s="103">
        <f t="shared" si="3"/>
        <v>14000</v>
      </c>
      <c r="AA6" s="103">
        <f>K6</f>
        <v>0</v>
      </c>
      <c r="AB6" s="103">
        <f t="shared" ref="AB6:AD8" si="4">M6</f>
        <v>14000</v>
      </c>
      <c r="AC6" s="4">
        <f t="shared" si="4"/>
        <v>0</v>
      </c>
      <c r="AD6" s="99">
        <f t="shared" si="4"/>
        <v>1166.6666666666667</v>
      </c>
      <c r="AE6" s="74" t="str">
        <f>S6</f>
        <v>복</v>
      </c>
      <c r="AF6" s="74" t="str">
        <f>Q6&amp;"/"&amp;R6</f>
        <v>1/1</v>
      </c>
      <c r="AH6" s="20" t="str">
        <f t="shared" si="1"/>
        <v>서해</v>
      </c>
      <c r="AI6" s="100">
        <f t="shared" si="0"/>
        <v>12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349</v>
      </c>
      <c r="B7" s="10" t="s">
        <v>1974</v>
      </c>
      <c r="C7" s="101">
        <v>615</v>
      </c>
      <c r="D7" s="98">
        <v>77.599999999999994</v>
      </c>
      <c r="E7" s="100">
        <v>23</v>
      </c>
      <c r="F7" s="98">
        <v>59.6</v>
      </c>
      <c r="G7" s="17">
        <v>18</v>
      </c>
      <c r="H7" s="101">
        <v>280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1</v>
      </c>
      <c r="S7" s="74" t="s">
        <v>1941</v>
      </c>
      <c r="T7" s="5" t="s">
        <v>354</v>
      </c>
      <c r="U7" s="9"/>
      <c r="W7" s="98">
        <f t="shared" si="2"/>
        <v>77.599999999999994</v>
      </c>
      <c r="X7" s="100">
        <f t="shared" si="2"/>
        <v>23</v>
      </c>
      <c r="Y7" s="96">
        <f t="shared" si="3"/>
        <v>280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3/1</v>
      </c>
      <c r="AH7" s="20" t="str">
        <f t="shared" si="1"/>
        <v>서해</v>
      </c>
      <c r="AI7" s="100">
        <f t="shared" si="0"/>
        <v>23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349</v>
      </c>
      <c r="B8" s="10" t="s">
        <v>1974</v>
      </c>
      <c r="C8" s="101">
        <v>615</v>
      </c>
      <c r="D8" s="98">
        <v>79</v>
      </c>
      <c r="E8" s="100">
        <v>24</v>
      </c>
      <c r="F8" s="98">
        <v>59.9</v>
      </c>
      <c r="G8" s="17">
        <v>18</v>
      </c>
      <c r="H8" s="101">
        <v>200</v>
      </c>
      <c r="I8" s="102">
        <v>41000</v>
      </c>
      <c r="J8" s="102" t="s">
        <v>1975</v>
      </c>
      <c r="K8" s="102"/>
      <c r="L8" s="102"/>
      <c r="M8" s="103">
        <f>I8-K8</f>
        <v>41000</v>
      </c>
      <c r="N8" s="4">
        <f>IF(ISERROR(K8/I8),"",K8/I8)</f>
        <v>0</v>
      </c>
      <c r="O8" s="99">
        <f>I8/E8</f>
        <v>1708.3333333333333</v>
      </c>
      <c r="P8" s="99">
        <f>K8/E8</f>
        <v>0</v>
      </c>
      <c r="Q8" s="74">
        <v>2</v>
      </c>
      <c r="R8" s="74">
        <v>2</v>
      </c>
      <c r="S8" s="74" t="s">
        <v>1941</v>
      </c>
      <c r="T8" s="5" t="s">
        <v>138</v>
      </c>
      <c r="U8" s="9"/>
      <c r="W8" s="98">
        <f t="shared" si="2"/>
        <v>79</v>
      </c>
      <c r="X8" s="100">
        <f t="shared" si="2"/>
        <v>24</v>
      </c>
      <c r="Y8" s="96">
        <f t="shared" si="3"/>
        <v>200</v>
      </c>
      <c r="Z8" s="103">
        <f t="shared" si="3"/>
        <v>41000</v>
      </c>
      <c r="AA8" s="103">
        <f>K8</f>
        <v>0</v>
      </c>
      <c r="AB8" s="103">
        <f t="shared" si="4"/>
        <v>41000</v>
      </c>
      <c r="AC8" s="4">
        <f t="shared" si="4"/>
        <v>0</v>
      </c>
      <c r="AD8" s="99">
        <f t="shared" si="4"/>
        <v>1708.3333333333333</v>
      </c>
      <c r="AE8" s="74" t="str">
        <f>S8</f>
        <v>계</v>
      </c>
      <c r="AF8" s="74" t="str">
        <f>Q8&amp;"/"&amp;R8</f>
        <v>2/2</v>
      </c>
      <c r="AH8" s="20" t="str">
        <f t="shared" si="1"/>
        <v>서해</v>
      </c>
      <c r="AI8" s="100">
        <f t="shared" si="0"/>
        <v>24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대야동 영남1차('86.11.,445^)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364</v>
      </c>
      <c r="B10" s="10" t="s">
        <v>1976</v>
      </c>
      <c r="C10" s="101">
        <v>445</v>
      </c>
      <c r="D10" s="98">
        <v>50</v>
      </c>
      <c r="E10" s="100">
        <v>15</v>
      </c>
      <c r="F10" s="98">
        <v>39.799999999999997</v>
      </c>
      <c r="G10" s="17">
        <v>12</v>
      </c>
      <c r="H10" s="101">
        <v>295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2</v>
      </c>
      <c r="R10" s="74">
        <v>1</v>
      </c>
      <c r="S10" s="74" t="s">
        <v>1941</v>
      </c>
      <c r="T10" s="5" t="s">
        <v>366</v>
      </c>
      <c r="U10" s="9"/>
      <c r="W10" s="98">
        <f t="shared" ref="W10:X12" si="5">D10</f>
        <v>50</v>
      </c>
      <c r="X10" s="100">
        <f t="shared" si="5"/>
        <v>15</v>
      </c>
      <c r="Y10" s="96">
        <f t="shared" ref="Y10:Z12" si="6">H10</f>
        <v>295</v>
      </c>
      <c r="Z10" s="103">
        <f t="shared" si="6"/>
        <v>0</v>
      </c>
      <c r="AA10" s="103">
        <f>K10</f>
        <v>0</v>
      </c>
      <c r="AB10" s="103">
        <f t="shared" ref="AB10:AD12" si="7">M10</f>
        <v>0</v>
      </c>
      <c r="AC10" s="4" t="str">
        <f t="shared" si="7"/>
        <v/>
      </c>
      <c r="AD10" s="99">
        <f t="shared" si="7"/>
        <v>0</v>
      </c>
      <c r="AE10" s="74" t="str">
        <f>S10</f>
        <v>계</v>
      </c>
      <c r="AF10" s="74" t="str">
        <f>Q10&amp;"/"&amp;R10</f>
        <v>2/1</v>
      </c>
      <c r="AH10" s="20" t="str">
        <f t="shared" si="1"/>
        <v>영남1차</v>
      </c>
      <c r="AI10" s="100">
        <f t="shared" si="0"/>
        <v>15</v>
      </c>
      <c r="AJ10" s="74" t="str">
        <f>IF(AI10="","",$AJ$2)</f>
        <v>A-</v>
      </c>
      <c r="AK10" s="74" t="s">
        <v>13</v>
      </c>
      <c r="AL10" s="74" t="s">
        <v>1937</v>
      </c>
      <c r="AM10" s="74" t="s">
        <v>1938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364</v>
      </c>
      <c r="B11" s="10" t="s">
        <v>1976</v>
      </c>
      <c r="C11" s="101">
        <v>445</v>
      </c>
      <c r="D11" s="98">
        <v>50.1</v>
      </c>
      <c r="E11" s="100">
        <v>15</v>
      </c>
      <c r="F11" s="98">
        <v>40</v>
      </c>
      <c r="G11" s="17">
        <v>12</v>
      </c>
      <c r="H11" s="101">
        <v>140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1</v>
      </c>
      <c r="S11" s="74" t="s">
        <v>1941</v>
      </c>
      <c r="T11" s="5" t="s">
        <v>195</v>
      </c>
      <c r="U11" s="9"/>
      <c r="W11" s="98">
        <f t="shared" si="5"/>
        <v>50.1</v>
      </c>
      <c r="X11" s="100">
        <f t="shared" si="5"/>
        <v>15</v>
      </c>
      <c r="Y11" s="96">
        <f t="shared" si="6"/>
        <v>140</v>
      </c>
      <c r="Z11" s="103">
        <f t="shared" si="6"/>
        <v>0</v>
      </c>
      <c r="AA11" s="103">
        <f>K11</f>
        <v>0</v>
      </c>
      <c r="AB11" s="103">
        <f t="shared" si="7"/>
        <v>0</v>
      </c>
      <c r="AC11" s="4" t="str">
        <f t="shared" si="7"/>
        <v/>
      </c>
      <c r="AD11" s="99">
        <f t="shared" si="7"/>
        <v>0</v>
      </c>
      <c r="AE11" s="74" t="str">
        <f>S11</f>
        <v>계</v>
      </c>
      <c r="AF11" s="74" t="str">
        <f>Q11&amp;"/"&amp;R11</f>
        <v>3/1</v>
      </c>
      <c r="AH11" s="20" t="str">
        <f t="shared" si="1"/>
        <v>영남1차</v>
      </c>
      <c r="AI11" s="100">
        <f t="shared" si="0"/>
        <v>15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364</v>
      </c>
      <c r="B12" s="10" t="s">
        <v>1976</v>
      </c>
      <c r="C12" s="101">
        <v>445</v>
      </c>
      <c r="D12" s="98">
        <v>55.7</v>
      </c>
      <c r="E12" s="100">
        <v>17</v>
      </c>
      <c r="F12" s="98">
        <v>40</v>
      </c>
      <c r="G12" s="17">
        <v>12</v>
      </c>
      <c r="H12" s="101">
        <v>10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1</v>
      </c>
      <c r="S12" s="74" t="s">
        <v>1941</v>
      </c>
      <c r="T12" s="5">
        <v>55</v>
      </c>
      <c r="U12" s="9"/>
      <c r="W12" s="98">
        <f t="shared" si="5"/>
        <v>55.7</v>
      </c>
      <c r="X12" s="100">
        <f t="shared" si="5"/>
        <v>17</v>
      </c>
      <c r="Y12" s="96">
        <f t="shared" si="6"/>
        <v>10</v>
      </c>
      <c r="Z12" s="103">
        <f t="shared" si="6"/>
        <v>0</v>
      </c>
      <c r="AA12" s="103">
        <f>K12</f>
        <v>0</v>
      </c>
      <c r="AB12" s="103">
        <f t="shared" si="7"/>
        <v>0</v>
      </c>
      <c r="AC12" s="4" t="str">
        <f t="shared" si="7"/>
        <v/>
      </c>
      <c r="AD12" s="99">
        <f t="shared" si="7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영남1차</v>
      </c>
      <c r="AI12" s="100">
        <f t="shared" si="0"/>
        <v>17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대야동 은계어반리더스('19.12.,1198^)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370</v>
      </c>
      <c r="B14" s="10" t="s">
        <v>1977</v>
      </c>
      <c r="C14" s="101">
        <v>1198</v>
      </c>
      <c r="D14" s="98">
        <v>98.8</v>
      </c>
      <c r="E14" s="100">
        <v>30</v>
      </c>
      <c r="F14" s="98">
        <v>75</v>
      </c>
      <c r="G14" s="17">
        <v>23</v>
      </c>
      <c r="H14" s="101">
        <v>348</v>
      </c>
      <c r="I14" s="102">
        <v>66000</v>
      </c>
      <c r="J14" s="102" t="s">
        <v>1978</v>
      </c>
      <c r="K14" s="102">
        <v>42000</v>
      </c>
      <c r="L14" s="102" t="s">
        <v>1947</v>
      </c>
      <c r="M14" s="103">
        <f t="shared" ref="M14:M22" si="8">I14-K14</f>
        <v>24000</v>
      </c>
      <c r="N14" s="4">
        <f t="shared" ref="N14:N22" si="9">IF(ISERROR(K14/I14),"",K14/I14)</f>
        <v>0.63636363636363635</v>
      </c>
      <c r="O14" s="99">
        <f t="shared" ref="O14:O22" si="10">I14/E14</f>
        <v>2200</v>
      </c>
      <c r="P14" s="99">
        <f t="shared" ref="P14:P22" si="11">K14/E14</f>
        <v>1400</v>
      </c>
      <c r="Q14" s="74">
        <v>3</v>
      </c>
      <c r="R14" s="74">
        <v>2</v>
      </c>
      <c r="S14" s="74" t="s">
        <v>1941</v>
      </c>
      <c r="T14" s="5" t="s">
        <v>372</v>
      </c>
      <c r="U14" s="9"/>
      <c r="W14" s="98">
        <f t="shared" ref="W14:W22" si="12">D14</f>
        <v>98.8</v>
      </c>
      <c r="X14" s="100">
        <f t="shared" ref="X14:X22" si="13">E14</f>
        <v>30</v>
      </c>
      <c r="Y14" s="96">
        <f t="shared" ref="Y14:Y22" si="14">H14</f>
        <v>348</v>
      </c>
      <c r="Z14" s="103">
        <f t="shared" ref="Z14:Z22" si="15">I14</f>
        <v>66000</v>
      </c>
      <c r="AA14" s="103">
        <f t="shared" ref="AA14:AA22" si="16">K14</f>
        <v>42000</v>
      </c>
      <c r="AB14" s="103">
        <f t="shared" ref="AB14:AB22" si="17">M14</f>
        <v>24000</v>
      </c>
      <c r="AC14" s="4">
        <f t="shared" ref="AC14:AC22" si="18">N14</f>
        <v>0.63636363636363635</v>
      </c>
      <c r="AD14" s="99">
        <f t="shared" ref="AD14:AD22" si="19">O14</f>
        <v>2200</v>
      </c>
      <c r="AE14" s="74" t="str">
        <f t="shared" ref="AE14:AE22" si="20">S14</f>
        <v>계</v>
      </c>
      <c r="AF14" s="74" t="str">
        <f t="shared" ref="AF14:AF22" si="21">Q14&amp;"/"&amp;R14</f>
        <v>3/2</v>
      </c>
      <c r="AH14" s="20" t="str">
        <f t="shared" si="1"/>
        <v>은계어반리더스</v>
      </c>
      <c r="AI14" s="100">
        <f t="shared" si="0"/>
        <v>30</v>
      </c>
      <c r="AJ14" s="74" t="str">
        <f t="shared" ref="AJ14:AJ22" si="22"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 t="shared" ref="AN14:AN22" si="23">IF(AI14="","",$AN$2)</f>
        <v>C</v>
      </c>
      <c r="AO14" s="74" t="str">
        <f t="shared" ref="AO14:AO22" si="24">IF(N14="","",IF(N14&gt;=$AO$1/100,"O","X"))</f>
        <v>X</v>
      </c>
      <c r="AP14" s="74" t="str">
        <f t="shared" ref="AP14:AP22" si="25">IF(I14="","",IF(I14&lt;=$AP$1,"O","X"))</f>
        <v>X</v>
      </c>
      <c r="AQ14" s="74" t="str">
        <f t="shared" ref="AQ14:AQ22" si="26">IF(O14="","",IF(O14&lt;=$AQ$1,"O","X"))</f>
        <v>X</v>
      </c>
      <c r="AR14" s="74" t="str">
        <f t="shared" ref="AR14:AR22" si="27">IF(M14="","",IF(M14&lt;=$AR$1,"O","X"))</f>
        <v>X</v>
      </c>
      <c r="AS14" s="74" t="s">
        <v>2</v>
      </c>
      <c r="AT14" s="74" t="str">
        <f t="shared" ref="AT14:AT22" si="28">IF(OR(F14="",AI14=""),"",IF(AND((F14&lt;=85),(AI14&gt;=15)),"O","X"))</f>
        <v>O</v>
      </c>
      <c r="AU14" s="74" t="str">
        <f t="shared" ref="AU14:AU22" si="29">IF(C14="","",IF(C14&gt;=$AU$1,"O","X"))</f>
        <v>O</v>
      </c>
      <c r="AV14" s="74" t="str">
        <f t="shared" ref="AV14:AV22" si="30">IF(AO14="","",IF(AND(AO14="O",AP14="O",AR14="O",AT14="O",AU14="O"),"후보","X"))</f>
        <v>X</v>
      </c>
    </row>
    <row r="15" spans="1:48" x14ac:dyDescent="0.3">
      <c r="A15" s="9" t="s">
        <v>370</v>
      </c>
      <c r="B15" s="10" t="s">
        <v>1977</v>
      </c>
      <c r="C15" s="101">
        <v>1198</v>
      </c>
      <c r="D15" s="98">
        <v>98.8</v>
      </c>
      <c r="E15" s="100">
        <v>30</v>
      </c>
      <c r="F15" s="98">
        <v>75</v>
      </c>
      <c r="G15" s="17">
        <v>23</v>
      </c>
      <c r="H15" s="101">
        <v>153</v>
      </c>
      <c r="I15" s="102">
        <v>66000</v>
      </c>
      <c r="J15" s="102" t="s">
        <v>1978</v>
      </c>
      <c r="K15" s="102">
        <v>42000</v>
      </c>
      <c r="L15" s="102" t="s">
        <v>1947</v>
      </c>
      <c r="M15" s="103">
        <f t="shared" si="8"/>
        <v>24000</v>
      </c>
      <c r="N15" s="4">
        <f t="shared" si="9"/>
        <v>0.63636363636363635</v>
      </c>
      <c r="O15" s="99">
        <f t="shared" si="10"/>
        <v>2200</v>
      </c>
      <c r="P15" s="99">
        <f t="shared" si="11"/>
        <v>1400</v>
      </c>
      <c r="Q15" s="74">
        <v>3</v>
      </c>
      <c r="R15" s="74">
        <v>2</v>
      </c>
      <c r="S15" s="74" t="s">
        <v>1941</v>
      </c>
      <c r="T15" s="5" t="s">
        <v>376</v>
      </c>
      <c r="U15" s="9"/>
      <c r="W15" s="98">
        <f t="shared" si="12"/>
        <v>98.8</v>
      </c>
      <c r="X15" s="100">
        <f t="shared" si="13"/>
        <v>30</v>
      </c>
      <c r="Y15" s="96">
        <f t="shared" si="14"/>
        <v>153</v>
      </c>
      <c r="Z15" s="103">
        <f t="shared" si="15"/>
        <v>66000</v>
      </c>
      <c r="AA15" s="103">
        <f t="shared" si="16"/>
        <v>42000</v>
      </c>
      <c r="AB15" s="103">
        <f t="shared" si="17"/>
        <v>24000</v>
      </c>
      <c r="AC15" s="4">
        <f t="shared" si="18"/>
        <v>0.63636363636363635</v>
      </c>
      <c r="AD15" s="99">
        <f t="shared" si="19"/>
        <v>2200</v>
      </c>
      <c r="AE15" s="74" t="str">
        <f t="shared" si="20"/>
        <v>계</v>
      </c>
      <c r="AF15" s="74" t="str">
        <f t="shared" si="21"/>
        <v>3/2</v>
      </c>
      <c r="AH15" s="20" t="str">
        <f t="shared" si="1"/>
        <v>은계어반리더스</v>
      </c>
      <c r="AI15" s="100">
        <f t="shared" si="0"/>
        <v>30</v>
      </c>
      <c r="AJ15" s="74" t="str">
        <f t="shared" si="22"/>
        <v>A-</v>
      </c>
      <c r="AK15" s="74" t="s">
        <v>13</v>
      </c>
      <c r="AL15" s="74" t="s">
        <v>1937</v>
      </c>
      <c r="AM15" s="74" t="s">
        <v>1938</v>
      </c>
      <c r="AN15" s="74" t="str">
        <f t="shared" si="23"/>
        <v>C</v>
      </c>
      <c r="AO15" s="74" t="str">
        <f t="shared" si="24"/>
        <v>X</v>
      </c>
      <c r="AP15" s="74" t="str">
        <f t="shared" si="25"/>
        <v>X</v>
      </c>
      <c r="AQ15" s="74" t="str">
        <f t="shared" si="26"/>
        <v>X</v>
      </c>
      <c r="AR15" s="74" t="str">
        <f t="shared" si="27"/>
        <v>X</v>
      </c>
      <c r="AS15" s="74" t="s">
        <v>2</v>
      </c>
      <c r="AT15" s="74" t="str">
        <f t="shared" si="28"/>
        <v>O</v>
      </c>
      <c r="AU15" s="74" t="str">
        <f t="shared" si="29"/>
        <v>O</v>
      </c>
      <c r="AV15" s="74" t="str">
        <f t="shared" si="30"/>
        <v>X</v>
      </c>
    </row>
    <row r="16" spans="1:48" x14ac:dyDescent="0.3">
      <c r="A16" s="9" t="s">
        <v>370</v>
      </c>
      <c r="B16" s="10" t="s">
        <v>1977</v>
      </c>
      <c r="C16" s="101">
        <v>1198</v>
      </c>
      <c r="D16" s="98">
        <v>98.8</v>
      </c>
      <c r="E16" s="100">
        <v>30</v>
      </c>
      <c r="F16" s="98">
        <v>75</v>
      </c>
      <c r="G16" s="17">
        <v>23</v>
      </c>
      <c r="H16" s="101">
        <v>109</v>
      </c>
      <c r="I16" s="102">
        <v>66000</v>
      </c>
      <c r="J16" s="102" t="s">
        <v>1978</v>
      </c>
      <c r="K16" s="102">
        <v>42000</v>
      </c>
      <c r="L16" s="102" t="s">
        <v>1947</v>
      </c>
      <c r="M16" s="103">
        <f t="shared" si="8"/>
        <v>24000</v>
      </c>
      <c r="N16" s="4">
        <f t="shared" si="9"/>
        <v>0.63636363636363635</v>
      </c>
      <c r="O16" s="99">
        <f t="shared" si="10"/>
        <v>2200</v>
      </c>
      <c r="P16" s="99">
        <f t="shared" si="11"/>
        <v>1400</v>
      </c>
      <c r="Q16" s="74">
        <v>3</v>
      </c>
      <c r="R16" s="74">
        <v>2</v>
      </c>
      <c r="S16" s="74" t="s">
        <v>1941</v>
      </c>
      <c r="T16" s="5" t="s">
        <v>226</v>
      </c>
      <c r="U16" s="9"/>
      <c r="W16" s="98">
        <f t="shared" si="12"/>
        <v>98.8</v>
      </c>
      <c r="X16" s="100">
        <f t="shared" si="13"/>
        <v>30</v>
      </c>
      <c r="Y16" s="96">
        <f t="shared" si="14"/>
        <v>109</v>
      </c>
      <c r="Z16" s="103">
        <f t="shared" si="15"/>
        <v>66000</v>
      </c>
      <c r="AA16" s="103">
        <f t="shared" si="16"/>
        <v>42000</v>
      </c>
      <c r="AB16" s="103">
        <f t="shared" si="17"/>
        <v>24000</v>
      </c>
      <c r="AC16" s="4">
        <f t="shared" si="18"/>
        <v>0.63636363636363635</v>
      </c>
      <c r="AD16" s="99">
        <f t="shared" si="19"/>
        <v>2200</v>
      </c>
      <c r="AE16" s="74" t="str">
        <f t="shared" si="20"/>
        <v>계</v>
      </c>
      <c r="AF16" s="74" t="str">
        <f t="shared" si="21"/>
        <v>3/2</v>
      </c>
      <c r="AH16" s="20" t="str">
        <f t="shared" si="1"/>
        <v>은계어반리더스</v>
      </c>
      <c r="AI16" s="100">
        <f t="shared" si="0"/>
        <v>30</v>
      </c>
      <c r="AJ16" s="74" t="str">
        <f t="shared" si="22"/>
        <v>A-</v>
      </c>
      <c r="AK16" s="74" t="s">
        <v>13</v>
      </c>
      <c r="AL16" s="74" t="s">
        <v>1937</v>
      </c>
      <c r="AM16" s="74" t="s">
        <v>1938</v>
      </c>
      <c r="AN16" s="74" t="str">
        <f t="shared" si="23"/>
        <v>C</v>
      </c>
      <c r="AO16" s="74" t="str">
        <f t="shared" si="24"/>
        <v>X</v>
      </c>
      <c r="AP16" s="74" t="str">
        <f t="shared" si="25"/>
        <v>X</v>
      </c>
      <c r="AQ16" s="74" t="str">
        <f t="shared" si="26"/>
        <v>X</v>
      </c>
      <c r="AR16" s="74" t="str">
        <f t="shared" si="27"/>
        <v>X</v>
      </c>
      <c r="AS16" s="74" t="s">
        <v>2</v>
      </c>
      <c r="AT16" s="74" t="str">
        <f t="shared" si="28"/>
        <v>O</v>
      </c>
      <c r="AU16" s="74" t="str">
        <f t="shared" si="29"/>
        <v>O</v>
      </c>
      <c r="AV16" s="74" t="str">
        <f t="shared" si="30"/>
        <v>X</v>
      </c>
    </row>
    <row r="17" spans="1:48" x14ac:dyDescent="0.3">
      <c r="A17" s="9" t="s">
        <v>370</v>
      </c>
      <c r="B17" s="10" t="s">
        <v>1977</v>
      </c>
      <c r="C17" s="101">
        <v>1198</v>
      </c>
      <c r="D17" s="98">
        <v>111.7</v>
      </c>
      <c r="E17" s="100">
        <v>34</v>
      </c>
      <c r="F17" s="98">
        <v>84.7</v>
      </c>
      <c r="G17" s="17">
        <v>26</v>
      </c>
      <c r="H17" s="101">
        <v>181</v>
      </c>
      <c r="I17" s="102">
        <v>75000</v>
      </c>
      <c r="J17" s="102" t="s">
        <v>1947</v>
      </c>
      <c r="K17" s="102">
        <v>45000</v>
      </c>
      <c r="L17" s="102" t="s">
        <v>1978</v>
      </c>
      <c r="M17" s="103">
        <f t="shared" si="8"/>
        <v>30000</v>
      </c>
      <c r="N17" s="4">
        <f t="shared" si="9"/>
        <v>0.6</v>
      </c>
      <c r="O17" s="99">
        <f t="shared" si="10"/>
        <v>2205.8823529411766</v>
      </c>
      <c r="P17" s="99">
        <f t="shared" si="11"/>
        <v>1323.5294117647059</v>
      </c>
      <c r="Q17" s="74">
        <v>3</v>
      </c>
      <c r="R17" s="74">
        <v>2</v>
      </c>
      <c r="S17" s="74" t="s">
        <v>1941</v>
      </c>
      <c r="T17" s="5" t="s">
        <v>377</v>
      </c>
      <c r="U17" s="9"/>
      <c r="W17" s="98">
        <f t="shared" si="12"/>
        <v>111.7</v>
      </c>
      <c r="X17" s="100">
        <f t="shared" si="13"/>
        <v>34</v>
      </c>
      <c r="Y17" s="96">
        <f t="shared" si="14"/>
        <v>181</v>
      </c>
      <c r="Z17" s="103">
        <f t="shared" si="15"/>
        <v>75000</v>
      </c>
      <c r="AA17" s="103">
        <f t="shared" si="16"/>
        <v>45000</v>
      </c>
      <c r="AB17" s="103">
        <f t="shared" si="17"/>
        <v>30000</v>
      </c>
      <c r="AC17" s="4">
        <f t="shared" si="18"/>
        <v>0.6</v>
      </c>
      <c r="AD17" s="99">
        <f t="shared" si="19"/>
        <v>2205.8823529411766</v>
      </c>
      <c r="AE17" s="74" t="str">
        <f t="shared" si="20"/>
        <v>계</v>
      </c>
      <c r="AF17" s="74" t="str">
        <f t="shared" si="21"/>
        <v>3/2</v>
      </c>
      <c r="AH17" s="20" t="str">
        <f t="shared" si="1"/>
        <v>은계어반리더스</v>
      </c>
      <c r="AI17" s="100">
        <f t="shared" si="0"/>
        <v>34</v>
      </c>
      <c r="AJ17" s="74" t="str">
        <f t="shared" si="22"/>
        <v>A-</v>
      </c>
      <c r="AK17" s="74" t="s">
        <v>13</v>
      </c>
      <c r="AL17" s="74" t="s">
        <v>1937</v>
      </c>
      <c r="AM17" s="74" t="s">
        <v>1938</v>
      </c>
      <c r="AN17" s="74" t="str">
        <f t="shared" si="23"/>
        <v>C</v>
      </c>
      <c r="AO17" s="74" t="str">
        <f t="shared" si="24"/>
        <v>X</v>
      </c>
      <c r="AP17" s="74" t="str">
        <f t="shared" si="25"/>
        <v>X</v>
      </c>
      <c r="AQ17" s="74" t="str">
        <f t="shared" si="26"/>
        <v>X</v>
      </c>
      <c r="AR17" s="74" t="str">
        <f t="shared" si="27"/>
        <v>X</v>
      </c>
      <c r="AS17" s="74" t="s">
        <v>2</v>
      </c>
      <c r="AT17" s="74" t="str">
        <f t="shared" si="28"/>
        <v>O</v>
      </c>
      <c r="AU17" s="74" t="str">
        <f t="shared" si="29"/>
        <v>O</v>
      </c>
      <c r="AV17" s="74" t="str">
        <f t="shared" si="30"/>
        <v>X</v>
      </c>
    </row>
    <row r="18" spans="1:48" x14ac:dyDescent="0.3">
      <c r="A18" s="9" t="s">
        <v>370</v>
      </c>
      <c r="B18" s="10" t="s">
        <v>1977</v>
      </c>
      <c r="C18" s="101">
        <v>1198</v>
      </c>
      <c r="D18" s="98">
        <v>111.7</v>
      </c>
      <c r="E18" s="100">
        <v>34</v>
      </c>
      <c r="F18" s="98">
        <v>84.7</v>
      </c>
      <c r="G18" s="17">
        <v>26</v>
      </c>
      <c r="H18" s="101">
        <v>152</v>
      </c>
      <c r="I18" s="102">
        <v>75000</v>
      </c>
      <c r="J18" s="102" t="s">
        <v>1947</v>
      </c>
      <c r="K18" s="102">
        <v>45000</v>
      </c>
      <c r="L18" s="102" t="s">
        <v>1978</v>
      </c>
      <c r="M18" s="103">
        <f t="shared" si="8"/>
        <v>30000</v>
      </c>
      <c r="N18" s="4">
        <f t="shared" si="9"/>
        <v>0.6</v>
      </c>
      <c r="O18" s="99">
        <f t="shared" si="10"/>
        <v>2205.8823529411766</v>
      </c>
      <c r="P18" s="99">
        <f t="shared" si="11"/>
        <v>1323.5294117647059</v>
      </c>
      <c r="Q18" s="74">
        <v>3</v>
      </c>
      <c r="R18" s="74">
        <v>2</v>
      </c>
      <c r="S18" s="74" t="s">
        <v>1941</v>
      </c>
      <c r="T18" s="5" t="s">
        <v>378</v>
      </c>
      <c r="U18" s="9"/>
      <c r="W18" s="98">
        <f t="shared" si="12"/>
        <v>111.7</v>
      </c>
      <c r="X18" s="100">
        <f t="shared" si="13"/>
        <v>34</v>
      </c>
      <c r="Y18" s="96">
        <f t="shared" si="14"/>
        <v>152</v>
      </c>
      <c r="Z18" s="103">
        <f t="shared" si="15"/>
        <v>75000</v>
      </c>
      <c r="AA18" s="103">
        <f t="shared" si="16"/>
        <v>45000</v>
      </c>
      <c r="AB18" s="103">
        <f t="shared" si="17"/>
        <v>30000</v>
      </c>
      <c r="AC18" s="4">
        <f t="shared" si="18"/>
        <v>0.6</v>
      </c>
      <c r="AD18" s="99">
        <f t="shared" si="19"/>
        <v>2205.8823529411766</v>
      </c>
      <c r="AE18" s="74" t="str">
        <f t="shared" si="20"/>
        <v>계</v>
      </c>
      <c r="AF18" s="74" t="str">
        <f t="shared" si="21"/>
        <v>3/2</v>
      </c>
      <c r="AH18" s="20" t="str">
        <f t="shared" si="1"/>
        <v>은계어반리더스</v>
      </c>
      <c r="AI18" s="100">
        <f t="shared" si="0"/>
        <v>34</v>
      </c>
      <c r="AJ18" s="74" t="str">
        <f t="shared" si="22"/>
        <v>A-</v>
      </c>
      <c r="AK18" s="74" t="s">
        <v>13</v>
      </c>
      <c r="AL18" s="74" t="s">
        <v>1937</v>
      </c>
      <c r="AM18" s="74" t="s">
        <v>1938</v>
      </c>
      <c r="AN18" s="74" t="str">
        <f t="shared" si="23"/>
        <v>C</v>
      </c>
      <c r="AO18" s="74" t="str">
        <f t="shared" si="24"/>
        <v>X</v>
      </c>
      <c r="AP18" s="74" t="str">
        <f t="shared" si="25"/>
        <v>X</v>
      </c>
      <c r="AQ18" s="74" t="str">
        <f t="shared" si="26"/>
        <v>X</v>
      </c>
      <c r="AR18" s="74" t="str">
        <f t="shared" si="27"/>
        <v>X</v>
      </c>
      <c r="AS18" s="74" t="s">
        <v>2</v>
      </c>
      <c r="AT18" s="74" t="str">
        <f t="shared" si="28"/>
        <v>O</v>
      </c>
      <c r="AU18" s="74" t="str">
        <f t="shared" si="29"/>
        <v>O</v>
      </c>
      <c r="AV18" s="74" t="str">
        <f t="shared" si="30"/>
        <v>X</v>
      </c>
    </row>
    <row r="19" spans="1:48" x14ac:dyDescent="0.3">
      <c r="A19" s="9" t="s">
        <v>370</v>
      </c>
      <c r="B19" s="10" t="s">
        <v>1977</v>
      </c>
      <c r="C19" s="101">
        <v>1198</v>
      </c>
      <c r="D19" s="98">
        <v>111.7</v>
      </c>
      <c r="E19" s="100">
        <v>34</v>
      </c>
      <c r="F19" s="98">
        <v>84.7</v>
      </c>
      <c r="G19" s="17">
        <v>26</v>
      </c>
      <c r="H19" s="101">
        <v>127</v>
      </c>
      <c r="I19" s="102">
        <v>75000</v>
      </c>
      <c r="J19" s="102" t="s">
        <v>1947</v>
      </c>
      <c r="K19" s="102">
        <v>45000</v>
      </c>
      <c r="L19" s="102" t="s">
        <v>1978</v>
      </c>
      <c r="M19" s="103">
        <f t="shared" si="8"/>
        <v>30000</v>
      </c>
      <c r="N19" s="4">
        <f t="shared" si="9"/>
        <v>0.6</v>
      </c>
      <c r="O19" s="99">
        <f t="shared" si="10"/>
        <v>2205.8823529411766</v>
      </c>
      <c r="P19" s="99">
        <f t="shared" si="11"/>
        <v>1323.5294117647059</v>
      </c>
      <c r="Q19" s="74">
        <v>3</v>
      </c>
      <c r="R19" s="74">
        <v>2</v>
      </c>
      <c r="S19" s="74" t="s">
        <v>1941</v>
      </c>
      <c r="T19" s="5" t="s">
        <v>379</v>
      </c>
      <c r="U19" s="9"/>
      <c r="W19" s="98">
        <f t="shared" si="12"/>
        <v>111.7</v>
      </c>
      <c r="X19" s="100">
        <f t="shared" si="13"/>
        <v>34</v>
      </c>
      <c r="Y19" s="96">
        <f t="shared" si="14"/>
        <v>127</v>
      </c>
      <c r="Z19" s="103">
        <f t="shared" si="15"/>
        <v>75000</v>
      </c>
      <c r="AA19" s="103">
        <f t="shared" si="16"/>
        <v>45000</v>
      </c>
      <c r="AB19" s="103">
        <f t="shared" si="17"/>
        <v>30000</v>
      </c>
      <c r="AC19" s="4">
        <f t="shared" si="18"/>
        <v>0.6</v>
      </c>
      <c r="AD19" s="99">
        <f t="shared" si="19"/>
        <v>2205.8823529411766</v>
      </c>
      <c r="AE19" s="74" t="str">
        <f t="shared" si="20"/>
        <v>계</v>
      </c>
      <c r="AF19" s="74" t="str">
        <f t="shared" si="21"/>
        <v>3/2</v>
      </c>
      <c r="AH19" s="20" t="str">
        <f t="shared" si="1"/>
        <v>은계어반리더스</v>
      </c>
      <c r="AI19" s="100">
        <f t="shared" si="0"/>
        <v>34</v>
      </c>
      <c r="AJ19" s="74" t="str">
        <f t="shared" si="22"/>
        <v>A-</v>
      </c>
      <c r="AK19" s="74" t="s">
        <v>13</v>
      </c>
      <c r="AL19" s="74" t="s">
        <v>1937</v>
      </c>
      <c r="AM19" s="74" t="s">
        <v>1938</v>
      </c>
      <c r="AN19" s="74" t="str">
        <f t="shared" si="23"/>
        <v>C</v>
      </c>
      <c r="AO19" s="74" t="str">
        <f t="shared" si="24"/>
        <v>X</v>
      </c>
      <c r="AP19" s="74" t="str">
        <f t="shared" si="25"/>
        <v>X</v>
      </c>
      <c r="AQ19" s="74" t="str">
        <f t="shared" si="26"/>
        <v>X</v>
      </c>
      <c r="AR19" s="74" t="str">
        <f t="shared" si="27"/>
        <v>X</v>
      </c>
      <c r="AS19" s="74" t="s">
        <v>2</v>
      </c>
      <c r="AT19" s="74" t="str">
        <f t="shared" si="28"/>
        <v>O</v>
      </c>
      <c r="AU19" s="74" t="str">
        <f t="shared" si="29"/>
        <v>O</v>
      </c>
      <c r="AV19" s="74" t="str">
        <f t="shared" si="30"/>
        <v>X</v>
      </c>
    </row>
    <row r="20" spans="1:48" x14ac:dyDescent="0.3">
      <c r="A20" s="9" t="s">
        <v>370</v>
      </c>
      <c r="B20" s="10" t="s">
        <v>1977</v>
      </c>
      <c r="C20" s="101">
        <v>1198</v>
      </c>
      <c r="D20" s="98">
        <v>111.7</v>
      </c>
      <c r="E20" s="100">
        <v>34</v>
      </c>
      <c r="F20" s="98">
        <v>84.7</v>
      </c>
      <c r="G20" s="17">
        <v>26</v>
      </c>
      <c r="H20" s="101">
        <v>83</v>
      </c>
      <c r="I20" s="102">
        <v>75000</v>
      </c>
      <c r="J20" s="102" t="s">
        <v>1947</v>
      </c>
      <c r="K20" s="102">
        <v>45000</v>
      </c>
      <c r="L20" s="102" t="s">
        <v>1978</v>
      </c>
      <c r="M20" s="103">
        <f t="shared" si="8"/>
        <v>30000</v>
      </c>
      <c r="N20" s="4">
        <f t="shared" si="9"/>
        <v>0.6</v>
      </c>
      <c r="O20" s="99">
        <f t="shared" si="10"/>
        <v>2205.8823529411766</v>
      </c>
      <c r="P20" s="99">
        <f t="shared" si="11"/>
        <v>1323.5294117647059</v>
      </c>
      <c r="Q20" s="74">
        <v>3</v>
      </c>
      <c r="R20" s="74">
        <v>2</v>
      </c>
      <c r="S20" s="74" t="s">
        <v>1941</v>
      </c>
      <c r="T20" s="5" t="s">
        <v>380</v>
      </c>
      <c r="U20" s="9"/>
      <c r="W20" s="98">
        <f t="shared" si="12"/>
        <v>111.7</v>
      </c>
      <c r="X20" s="100">
        <f t="shared" si="13"/>
        <v>34</v>
      </c>
      <c r="Y20" s="96">
        <f t="shared" si="14"/>
        <v>83</v>
      </c>
      <c r="Z20" s="103">
        <f t="shared" si="15"/>
        <v>75000</v>
      </c>
      <c r="AA20" s="103">
        <f t="shared" si="16"/>
        <v>45000</v>
      </c>
      <c r="AB20" s="103">
        <f t="shared" si="17"/>
        <v>30000</v>
      </c>
      <c r="AC20" s="4">
        <f t="shared" si="18"/>
        <v>0.6</v>
      </c>
      <c r="AD20" s="99">
        <f t="shared" si="19"/>
        <v>2205.8823529411766</v>
      </c>
      <c r="AE20" s="74" t="str">
        <f t="shared" si="20"/>
        <v>계</v>
      </c>
      <c r="AF20" s="74" t="str">
        <f t="shared" si="21"/>
        <v>3/2</v>
      </c>
      <c r="AH20" s="20" t="str">
        <f t="shared" si="1"/>
        <v>은계어반리더스</v>
      </c>
      <c r="AI20" s="100">
        <f t="shared" si="0"/>
        <v>34</v>
      </c>
      <c r="AJ20" s="74" t="str">
        <f t="shared" si="22"/>
        <v>A-</v>
      </c>
      <c r="AK20" s="74" t="s">
        <v>13</v>
      </c>
      <c r="AL20" s="74" t="s">
        <v>1937</v>
      </c>
      <c r="AM20" s="74" t="s">
        <v>1938</v>
      </c>
      <c r="AN20" s="74" t="str">
        <f t="shared" si="23"/>
        <v>C</v>
      </c>
      <c r="AO20" s="74" t="str">
        <f t="shared" si="24"/>
        <v>X</v>
      </c>
      <c r="AP20" s="74" t="str">
        <f t="shared" si="25"/>
        <v>X</v>
      </c>
      <c r="AQ20" s="74" t="str">
        <f t="shared" si="26"/>
        <v>X</v>
      </c>
      <c r="AR20" s="74" t="str">
        <f t="shared" si="27"/>
        <v>X</v>
      </c>
      <c r="AS20" s="74" t="s">
        <v>2</v>
      </c>
      <c r="AT20" s="74" t="str">
        <f t="shared" si="28"/>
        <v>O</v>
      </c>
      <c r="AU20" s="74" t="str">
        <f t="shared" si="29"/>
        <v>O</v>
      </c>
      <c r="AV20" s="74" t="str">
        <f t="shared" si="30"/>
        <v>X</v>
      </c>
    </row>
    <row r="21" spans="1:48" x14ac:dyDescent="0.3">
      <c r="A21" s="9" t="s">
        <v>370</v>
      </c>
      <c r="B21" s="10" t="s">
        <v>1977</v>
      </c>
      <c r="C21" s="101">
        <v>1198</v>
      </c>
      <c r="D21" s="98">
        <v>111.7</v>
      </c>
      <c r="E21" s="100">
        <v>34</v>
      </c>
      <c r="F21" s="98">
        <v>84.7</v>
      </c>
      <c r="G21" s="17">
        <v>26</v>
      </c>
      <c r="H21" s="101">
        <v>23</v>
      </c>
      <c r="I21" s="102">
        <v>75000</v>
      </c>
      <c r="J21" s="102" t="s">
        <v>1947</v>
      </c>
      <c r="K21" s="102">
        <v>45000</v>
      </c>
      <c r="L21" s="102" t="s">
        <v>1978</v>
      </c>
      <c r="M21" s="103">
        <f t="shared" si="8"/>
        <v>30000</v>
      </c>
      <c r="N21" s="4">
        <f t="shared" si="9"/>
        <v>0.6</v>
      </c>
      <c r="O21" s="99">
        <f t="shared" si="10"/>
        <v>2205.8823529411766</v>
      </c>
      <c r="P21" s="99">
        <f t="shared" si="11"/>
        <v>1323.5294117647059</v>
      </c>
      <c r="Q21" s="74">
        <v>3</v>
      </c>
      <c r="R21" s="74">
        <v>2</v>
      </c>
      <c r="S21" s="74" t="s">
        <v>1941</v>
      </c>
      <c r="T21" s="5" t="s">
        <v>160</v>
      </c>
      <c r="U21" s="9"/>
      <c r="W21" s="98">
        <f t="shared" si="12"/>
        <v>111.7</v>
      </c>
      <c r="X21" s="100">
        <f t="shared" si="13"/>
        <v>34</v>
      </c>
      <c r="Y21" s="96">
        <f t="shared" si="14"/>
        <v>23</v>
      </c>
      <c r="Z21" s="103">
        <f t="shared" si="15"/>
        <v>75000</v>
      </c>
      <c r="AA21" s="103">
        <f t="shared" si="16"/>
        <v>45000</v>
      </c>
      <c r="AB21" s="103">
        <f t="shared" si="17"/>
        <v>30000</v>
      </c>
      <c r="AC21" s="4">
        <f t="shared" si="18"/>
        <v>0.6</v>
      </c>
      <c r="AD21" s="99">
        <f t="shared" si="19"/>
        <v>2205.8823529411766</v>
      </c>
      <c r="AE21" s="74" t="str">
        <f t="shared" si="20"/>
        <v>계</v>
      </c>
      <c r="AF21" s="74" t="str">
        <f t="shared" si="21"/>
        <v>3/2</v>
      </c>
      <c r="AH21" s="20" t="str">
        <f t="shared" si="1"/>
        <v>은계어반리더스</v>
      </c>
      <c r="AI21" s="100">
        <f t="shared" si="0"/>
        <v>34</v>
      </c>
      <c r="AJ21" s="74" t="str">
        <f t="shared" si="22"/>
        <v>A-</v>
      </c>
      <c r="AK21" s="74" t="s">
        <v>13</v>
      </c>
      <c r="AL21" s="74" t="s">
        <v>1937</v>
      </c>
      <c r="AM21" s="74" t="s">
        <v>1938</v>
      </c>
      <c r="AN21" s="74" t="str">
        <f t="shared" si="23"/>
        <v>C</v>
      </c>
      <c r="AO21" s="74" t="str">
        <f t="shared" si="24"/>
        <v>X</v>
      </c>
      <c r="AP21" s="74" t="str">
        <f t="shared" si="25"/>
        <v>X</v>
      </c>
      <c r="AQ21" s="74" t="str">
        <f t="shared" si="26"/>
        <v>X</v>
      </c>
      <c r="AR21" s="74" t="str">
        <f t="shared" si="27"/>
        <v>X</v>
      </c>
      <c r="AS21" s="74" t="s">
        <v>2</v>
      </c>
      <c r="AT21" s="74" t="str">
        <f t="shared" si="28"/>
        <v>O</v>
      </c>
      <c r="AU21" s="74" t="str">
        <f t="shared" si="29"/>
        <v>O</v>
      </c>
      <c r="AV21" s="74" t="str">
        <f t="shared" si="30"/>
        <v>X</v>
      </c>
    </row>
    <row r="22" spans="1:48" x14ac:dyDescent="0.3">
      <c r="A22" s="9" t="s">
        <v>370</v>
      </c>
      <c r="B22" s="10" t="s">
        <v>1977</v>
      </c>
      <c r="C22" s="101">
        <v>1198</v>
      </c>
      <c r="D22" s="98">
        <v>111.7</v>
      </c>
      <c r="E22" s="100">
        <v>34</v>
      </c>
      <c r="F22" s="98">
        <v>84.7</v>
      </c>
      <c r="G22" s="17">
        <v>26</v>
      </c>
      <c r="H22" s="101">
        <v>22</v>
      </c>
      <c r="I22" s="102">
        <v>75000</v>
      </c>
      <c r="J22" s="102" t="s">
        <v>1947</v>
      </c>
      <c r="K22" s="102">
        <v>45000</v>
      </c>
      <c r="L22" s="102" t="s">
        <v>1978</v>
      </c>
      <c r="M22" s="103">
        <f t="shared" si="8"/>
        <v>30000</v>
      </c>
      <c r="N22" s="4">
        <f t="shared" si="9"/>
        <v>0.6</v>
      </c>
      <c r="O22" s="99">
        <f t="shared" si="10"/>
        <v>2205.8823529411766</v>
      </c>
      <c r="P22" s="99">
        <f t="shared" si="11"/>
        <v>1323.5294117647059</v>
      </c>
      <c r="Q22" s="74">
        <v>3</v>
      </c>
      <c r="R22" s="74">
        <v>2</v>
      </c>
      <c r="S22" s="74" t="s">
        <v>1941</v>
      </c>
      <c r="T22" s="5" t="s">
        <v>139</v>
      </c>
      <c r="U22" s="9"/>
      <c r="W22" s="98">
        <f t="shared" si="12"/>
        <v>111.7</v>
      </c>
      <c r="X22" s="100">
        <f t="shared" si="13"/>
        <v>34</v>
      </c>
      <c r="Y22" s="96">
        <f t="shared" si="14"/>
        <v>22</v>
      </c>
      <c r="Z22" s="103">
        <f t="shared" si="15"/>
        <v>75000</v>
      </c>
      <c r="AA22" s="103">
        <f t="shared" si="16"/>
        <v>45000</v>
      </c>
      <c r="AB22" s="103">
        <f t="shared" si="17"/>
        <v>30000</v>
      </c>
      <c r="AC22" s="4">
        <f t="shared" si="18"/>
        <v>0.6</v>
      </c>
      <c r="AD22" s="99">
        <f t="shared" si="19"/>
        <v>2205.8823529411766</v>
      </c>
      <c r="AE22" s="74" t="str">
        <f t="shared" si="20"/>
        <v>계</v>
      </c>
      <c r="AF22" s="74" t="str">
        <f t="shared" si="21"/>
        <v>3/2</v>
      </c>
      <c r="AH22" s="20" t="str">
        <f t="shared" si="1"/>
        <v>은계어반리더스</v>
      </c>
      <c r="AI22" s="100">
        <f t="shared" si="0"/>
        <v>34</v>
      </c>
      <c r="AJ22" s="74" t="str">
        <f t="shared" si="22"/>
        <v>A-</v>
      </c>
      <c r="AK22" s="74" t="s">
        <v>13</v>
      </c>
      <c r="AL22" s="74" t="s">
        <v>1937</v>
      </c>
      <c r="AM22" s="74" t="s">
        <v>1938</v>
      </c>
      <c r="AN22" s="74" t="str">
        <f t="shared" si="23"/>
        <v>C</v>
      </c>
      <c r="AO22" s="74" t="str">
        <f t="shared" si="24"/>
        <v>X</v>
      </c>
      <c r="AP22" s="74" t="str">
        <f t="shared" si="25"/>
        <v>X</v>
      </c>
      <c r="AQ22" s="74" t="str">
        <f t="shared" si="26"/>
        <v>X</v>
      </c>
      <c r="AR22" s="74" t="str">
        <f t="shared" si="27"/>
        <v>X</v>
      </c>
      <c r="AS22" s="74" t="s">
        <v>2</v>
      </c>
      <c r="AT22" s="74" t="str">
        <f t="shared" si="28"/>
        <v>O</v>
      </c>
      <c r="AU22" s="74" t="str">
        <f t="shared" si="29"/>
        <v>O</v>
      </c>
      <c r="AV22" s="74" t="str">
        <f t="shared" si="30"/>
        <v>X</v>
      </c>
    </row>
    <row r="23" spans="1:48" x14ac:dyDescent="0.3">
      <c r="A23" s="9"/>
      <c r="B23" s="74"/>
      <c r="C23" s="6"/>
      <c r="D23" s="9"/>
      <c r="E23" s="14"/>
      <c r="F23" s="98"/>
      <c r="G23" s="9"/>
      <c r="H23" s="9"/>
      <c r="I23" s="9"/>
      <c r="J23" s="9"/>
      <c r="K23" s="9"/>
      <c r="L23" s="9"/>
      <c r="M23" s="9"/>
      <c r="N23" s="9"/>
      <c r="O23" s="99"/>
      <c r="P23" s="99"/>
      <c r="Q23" s="100"/>
      <c r="R23" s="100"/>
      <c r="S23" s="9"/>
      <c r="T23" s="48"/>
      <c r="U23" s="9"/>
      <c r="W23" s="69" t="str">
        <f>$A$4&amp;" "&amp;A24&amp;"("&amp;B24&amp;","&amp;C24&amp;"^)"</f>
        <v>대야동 시흥은계우미린레이크('18.09.,448^)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7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381</v>
      </c>
      <c r="B24" s="10" t="s">
        <v>1979</v>
      </c>
      <c r="C24" s="101">
        <v>448</v>
      </c>
      <c r="D24" s="98">
        <v>114.2</v>
      </c>
      <c r="E24" s="100">
        <v>35</v>
      </c>
      <c r="F24" s="98">
        <v>85</v>
      </c>
      <c r="G24" s="17">
        <v>26</v>
      </c>
      <c r="H24" s="101">
        <v>448</v>
      </c>
      <c r="I24" s="102">
        <v>75000</v>
      </c>
      <c r="J24" s="102" t="s">
        <v>1980</v>
      </c>
      <c r="K24" s="102">
        <v>47000</v>
      </c>
      <c r="L24" s="102" t="s">
        <v>1951</v>
      </c>
      <c r="M24" s="103">
        <f>I24-K24</f>
        <v>28000</v>
      </c>
      <c r="N24" s="4">
        <f>IF(ISERROR(K24/I24),"",K24/I24)</f>
        <v>0.62666666666666671</v>
      </c>
      <c r="O24" s="99">
        <f>I24/E24</f>
        <v>2142.8571428571427</v>
      </c>
      <c r="P24" s="99">
        <f>K24/E24</f>
        <v>1342.8571428571429</v>
      </c>
      <c r="Q24" s="74">
        <v>3</v>
      </c>
      <c r="R24" s="74">
        <v>2</v>
      </c>
      <c r="S24" s="74" t="s">
        <v>1941</v>
      </c>
      <c r="T24" s="5">
        <v>114</v>
      </c>
      <c r="U24" s="9"/>
      <c r="W24" s="98">
        <f>D24</f>
        <v>114.2</v>
      </c>
      <c r="X24" s="100">
        <f>E24</f>
        <v>35</v>
      </c>
      <c r="Y24" s="96">
        <f>H24</f>
        <v>448</v>
      </c>
      <c r="Z24" s="103">
        <f>I24</f>
        <v>75000</v>
      </c>
      <c r="AA24" s="103">
        <f>K24</f>
        <v>47000</v>
      </c>
      <c r="AB24" s="103">
        <f>M24</f>
        <v>28000</v>
      </c>
      <c r="AC24" s="4">
        <f>N24</f>
        <v>0.62666666666666671</v>
      </c>
      <c r="AD24" s="99">
        <f>O24</f>
        <v>2142.8571428571427</v>
      </c>
      <c r="AE24" s="74" t="str">
        <f>S24</f>
        <v>계</v>
      </c>
      <c r="AF24" s="74" t="str">
        <f>Q24&amp;"/"&amp;R24</f>
        <v>3/2</v>
      </c>
      <c r="AH24" s="20" t="str">
        <f t="shared" si="1"/>
        <v>시흥은계우미린레이크</v>
      </c>
      <c r="AI24" s="100">
        <f t="shared" si="0"/>
        <v>35</v>
      </c>
      <c r="AJ24" s="74" t="str">
        <f>IF(AI24="","",$AJ$2)</f>
        <v>A-</v>
      </c>
      <c r="AK24" s="74" t="s">
        <v>13</v>
      </c>
      <c r="AL24" s="74" t="s">
        <v>1937</v>
      </c>
      <c r="AM24" s="74" t="s">
        <v>1938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98"/>
      <c r="G25" s="9"/>
      <c r="H25" s="9"/>
      <c r="I25" s="9"/>
      <c r="J25" s="9"/>
      <c r="K25" s="9"/>
      <c r="L25" s="9"/>
      <c r="M25" s="9"/>
      <c r="N25" s="9"/>
      <c r="O25" s="99"/>
      <c r="P25" s="99"/>
      <c r="Q25" s="100"/>
      <c r="R25" s="100"/>
      <c r="S25" s="9"/>
      <c r="T25" s="48"/>
      <c r="U25" s="9"/>
      <c r="W25" s="69" t="str">
        <f>$A$4&amp;" "&amp;A26&amp;"("&amp;B26&amp;","&amp;C26&amp;"^)"</f>
        <v>대야동 동신('04.06.,229^)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7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386</v>
      </c>
      <c r="B26" s="10" t="s">
        <v>1981</v>
      </c>
      <c r="C26" s="101">
        <v>229</v>
      </c>
      <c r="D26" s="98">
        <v>78.8</v>
      </c>
      <c r="E26" s="100">
        <v>24</v>
      </c>
      <c r="F26" s="98">
        <v>59.8</v>
      </c>
      <c r="G26" s="17">
        <v>18</v>
      </c>
      <c r="H26" s="101">
        <v>40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3</v>
      </c>
      <c r="R26" s="74">
        <v>2</v>
      </c>
      <c r="S26" s="74" t="s">
        <v>1941</v>
      </c>
      <c r="T26" s="5">
        <v>78</v>
      </c>
      <c r="U26" s="9"/>
      <c r="W26" s="98">
        <f t="shared" ref="W26:X29" si="31">D26</f>
        <v>78.8</v>
      </c>
      <c r="X26" s="100">
        <f t="shared" si="31"/>
        <v>24</v>
      </c>
      <c r="Y26" s="96">
        <f t="shared" ref="Y26:Z29" si="32">H26</f>
        <v>40</v>
      </c>
      <c r="Z26" s="103">
        <f t="shared" si="32"/>
        <v>0</v>
      </c>
      <c r="AA26" s="103">
        <f>K26</f>
        <v>0</v>
      </c>
      <c r="AB26" s="103">
        <f t="shared" ref="AB26:AD29" si="33">M26</f>
        <v>0</v>
      </c>
      <c r="AC26" s="4" t="str">
        <f t="shared" si="33"/>
        <v/>
      </c>
      <c r="AD26" s="99">
        <f t="shared" si="33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동신</v>
      </c>
      <c r="AI26" s="100">
        <f t="shared" si="0"/>
        <v>24</v>
      </c>
      <c r="AJ26" s="74" t="str">
        <f>IF(AI26="","",$AJ$2)</f>
        <v>A-</v>
      </c>
      <c r="AK26" s="74" t="s">
        <v>13</v>
      </c>
      <c r="AL26" s="74" t="s">
        <v>1937</v>
      </c>
      <c r="AM26" s="74" t="s">
        <v>1938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X</v>
      </c>
      <c r="AV26" s="74" t="str">
        <f>IF(AO26="","",IF(AND(AO26="O",AP26="O",AR26="O",AT26="O",AU26="O"),"후보","X"))</f>
        <v/>
      </c>
    </row>
    <row r="27" spans="1:48" x14ac:dyDescent="0.3">
      <c r="A27" s="9" t="s">
        <v>386</v>
      </c>
      <c r="B27" s="10" t="s">
        <v>1981</v>
      </c>
      <c r="C27" s="101">
        <v>229</v>
      </c>
      <c r="D27" s="98">
        <v>103.8</v>
      </c>
      <c r="E27" s="100">
        <v>31</v>
      </c>
      <c r="F27" s="98">
        <v>82.7</v>
      </c>
      <c r="G27" s="17">
        <v>25</v>
      </c>
      <c r="H27" s="101">
        <v>120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3</v>
      </c>
      <c r="R27" s="74">
        <v>2</v>
      </c>
      <c r="S27" s="74" t="s">
        <v>1941</v>
      </c>
      <c r="T27" s="5">
        <v>103</v>
      </c>
      <c r="U27" s="9"/>
      <c r="W27" s="98">
        <f t="shared" si="31"/>
        <v>103.8</v>
      </c>
      <c r="X27" s="100">
        <f t="shared" si="31"/>
        <v>31</v>
      </c>
      <c r="Y27" s="96">
        <f t="shared" si="32"/>
        <v>120</v>
      </c>
      <c r="Z27" s="103">
        <f t="shared" si="32"/>
        <v>0</v>
      </c>
      <c r="AA27" s="103">
        <f>K27</f>
        <v>0</v>
      </c>
      <c r="AB27" s="103">
        <f t="shared" si="33"/>
        <v>0</v>
      </c>
      <c r="AC27" s="4" t="str">
        <f t="shared" si="33"/>
        <v/>
      </c>
      <c r="AD27" s="99">
        <f t="shared" si="33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동신</v>
      </c>
      <c r="AI27" s="100">
        <f t="shared" si="0"/>
        <v>31</v>
      </c>
      <c r="AJ27" s="74" t="str">
        <f>IF(AI27="","",$AJ$2)</f>
        <v>A-</v>
      </c>
      <c r="AK27" s="74" t="s">
        <v>13</v>
      </c>
      <c r="AL27" s="74" t="s">
        <v>1937</v>
      </c>
      <c r="AM27" s="74" t="s">
        <v>1938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386</v>
      </c>
      <c r="B28" s="10" t="s">
        <v>1981</v>
      </c>
      <c r="C28" s="101">
        <v>229</v>
      </c>
      <c r="D28" s="98">
        <v>125.1</v>
      </c>
      <c r="E28" s="100">
        <v>38</v>
      </c>
      <c r="F28" s="98">
        <v>101.7</v>
      </c>
      <c r="G28" s="17">
        <v>31</v>
      </c>
      <c r="H28" s="101">
        <v>68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4</v>
      </c>
      <c r="R28" s="74">
        <v>2</v>
      </c>
      <c r="S28" s="74" t="s">
        <v>1941</v>
      </c>
      <c r="T28" s="5" t="s">
        <v>391</v>
      </c>
      <c r="U28" s="9"/>
      <c r="W28" s="98">
        <f t="shared" si="31"/>
        <v>125.1</v>
      </c>
      <c r="X28" s="100">
        <f t="shared" si="31"/>
        <v>38</v>
      </c>
      <c r="Y28" s="96">
        <f t="shared" si="32"/>
        <v>68</v>
      </c>
      <c r="Z28" s="103">
        <f t="shared" si="32"/>
        <v>0</v>
      </c>
      <c r="AA28" s="103">
        <f>K28</f>
        <v>0</v>
      </c>
      <c r="AB28" s="103">
        <f t="shared" si="33"/>
        <v>0</v>
      </c>
      <c r="AC28" s="4" t="str">
        <f t="shared" si="33"/>
        <v/>
      </c>
      <c r="AD28" s="99">
        <f t="shared" si="33"/>
        <v>0</v>
      </c>
      <c r="AE28" s="74" t="str">
        <f>S28</f>
        <v>계</v>
      </c>
      <c r="AF28" s="74" t="str">
        <f>Q28&amp;"/"&amp;R28</f>
        <v>4/2</v>
      </c>
      <c r="AH28" s="20" t="str">
        <f t="shared" si="1"/>
        <v>동신</v>
      </c>
      <c r="AI28" s="100">
        <f t="shared" si="0"/>
        <v>38</v>
      </c>
      <c r="AJ28" s="74" t="str">
        <f>IF(AI28="","",$AJ$2)</f>
        <v>A-</v>
      </c>
      <c r="AK28" s="74" t="s">
        <v>13</v>
      </c>
      <c r="AL28" s="74" t="s">
        <v>1937</v>
      </c>
      <c r="AM28" s="74" t="s">
        <v>1938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 t="s">
        <v>386</v>
      </c>
      <c r="B29" s="10" t="s">
        <v>1981</v>
      </c>
      <c r="C29" s="101">
        <v>229</v>
      </c>
      <c r="D29" s="98">
        <v>125.1</v>
      </c>
      <c r="E29" s="100">
        <v>38</v>
      </c>
      <c r="F29" s="98">
        <v>101.7</v>
      </c>
      <c r="G29" s="17">
        <v>31</v>
      </c>
      <c r="H29" s="101">
        <v>1</v>
      </c>
      <c r="I29" s="102"/>
      <c r="J29" s="102"/>
      <c r="K29" s="102"/>
      <c r="L29" s="102"/>
      <c r="M29" s="103">
        <f>I29-K29</f>
        <v>0</v>
      </c>
      <c r="N29" s="4" t="str">
        <f>IF(ISERROR(K29/I29),"",K29/I29)</f>
        <v/>
      </c>
      <c r="O29" s="99">
        <f>I29/E29</f>
        <v>0</v>
      </c>
      <c r="P29" s="99">
        <f>K29/E29</f>
        <v>0</v>
      </c>
      <c r="Q29" s="74">
        <v>4</v>
      </c>
      <c r="R29" s="74">
        <v>2</v>
      </c>
      <c r="S29" s="74" t="s">
        <v>1941</v>
      </c>
      <c r="T29" s="5" t="s">
        <v>392</v>
      </c>
      <c r="U29" s="9"/>
      <c r="W29" s="98">
        <f t="shared" si="31"/>
        <v>125.1</v>
      </c>
      <c r="X29" s="100">
        <f t="shared" si="31"/>
        <v>38</v>
      </c>
      <c r="Y29" s="96">
        <f t="shared" si="32"/>
        <v>1</v>
      </c>
      <c r="Z29" s="103">
        <f t="shared" si="32"/>
        <v>0</v>
      </c>
      <c r="AA29" s="103">
        <f>K29</f>
        <v>0</v>
      </c>
      <c r="AB29" s="103">
        <f t="shared" si="33"/>
        <v>0</v>
      </c>
      <c r="AC29" s="4" t="str">
        <f t="shared" si="33"/>
        <v/>
      </c>
      <c r="AD29" s="99">
        <f t="shared" si="33"/>
        <v>0</v>
      </c>
      <c r="AE29" s="74" t="str">
        <f>S29</f>
        <v>계</v>
      </c>
      <c r="AF29" s="74" t="str">
        <f>Q29&amp;"/"&amp;R29</f>
        <v>4/2</v>
      </c>
      <c r="AH29" s="20" t="str">
        <f t="shared" si="1"/>
        <v>동신</v>
      </c>
      <c r="AI29" s="100">
        <f t="shared" si="0"/>
        <v>38</v>
      </c>
      <c r="AJ29" s="74" t="str">
        <f>IF(AI29="","",$AJ$2)</f>
        <v>A-</v>
      </c>
      <c r="AK29" s="74" t="s">
        <v>13</v>
      </c>
      <c r="AL29" s="74" t="s">
        <v>1937</v>
      </c>
      <c r="AM29" s="74" t="s">
        <v>1938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X</v>
      </c>
      <c r="AV29" s="74" t="str">
        <f>IF(AO29="","",IF(AND(AO29="O",AP29="O",AR29="O",AT29="O",AU29="O"),"후보","X"))</f>
        <v/>
      </c>
    </row>
    <row r="30" spans="1:48" x14ac:dyDescent="0.3">
      <c r="A30" s="9"/>
      <c r="B30" s="74"/>
      <c r="C30" s="6"/>
      <c r="D30" s="9"/>
      <c r="E30" s="14"/>
      <c r="F30" s="98"/>
      <c r="G30" s="9"/>
      <c r="H30" s="9"/>
      <c r="I30" s="9"/>
      <c r="J30" s="9"/>
      <c r="K30" s="9"/>
      <c r="L30" s="9"/>
      <c r="M30" s="9"/>
      <c r="N30" s="9"/>
      <c r="O30" s="99"/>
      <c r="P30" s="99"/>
      <c r="Q30" s="100"/>
      <c r="R30" s="100"/>
      <c r="S30" s="9"/>
      <c r="T30" s="48"/>
      <c r="U30" s="9"/>
      <c r="W30" s="69" t="str">
        <f>$A$4&amp;" "&amp;A31&amp;"("&amp;B31&amp;","&amp;C31&amp;"^)"</f>
        <v>대야동 시흥센트럴푸르지오('20.05.,2003^)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7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393</v>
      </c>
      <c r="B31" s="10" t="s">
        <v>1982</v>
      </c>
      <c r="C31" s="101">
        <v>2003</v>
      </c>
      <c r="D31" s="98">
        <v>82.5</v>
      </c>
      <c r="E31" s="100">
        <v>25</v>
      </c>
      <c r="F31" s="98">
        <v>59.9</v>
      </c>
      <c r="G31" s="17">
        <v>18</v>
      </c>
      <c r="H31" s="101">
        <v>180</v>
      </c>
      <c r="I31" s="102"/>
      <c r="J31" s="102"/>
      <c r="K31" s="102"/>
      <c r="L31" s="102"/>
      <c r="M31" s="103">
        <f t="shared" ref="M31:M38" si="34">I31-K31</f>
        <v>0</v>
      </c>
      <c r="N31" s="4" t="str">
        <f t="shared" ref="N31:N38" si="35">IF(ISERROR(K31/I31),"",K31/I31)</f>
        <v/>
      </c>
      <c r="O31" s="99">
        <f t="shared" ref="O31:O38" si="36">I31/E31</f>
        <v>0</v>
      </c>
      <c r="P31" s="99">
        <f t="shared" ref="P31:P38" si="37">K31/E31</f>
        <v>0</v>
      </c>
      <c r="Q31" s="74">
        <v>3</v>
      </c>
      <c r="R31" s="74">
        <v>2</v>
      </c>
      <c r="S31" s="74" t="s">
        <v>1941</v>
      </c>
      <c r="T31" s="5" t="s">
        <v>395</v>
      </c>
      <c r="U31" s="9"/>
      <c r="W31" s="98">
        <f t="shared" ref="W31:X38" si="38">D31</f>
        <v>82.5</v>
      </c>
      <c r="X31" s="100">
        <f t="shared" si="38"/>
        <v>25</v>
      </c>
      <c r="Y31" s="96">
        <f t="shared" ref="Y31:Z38" si="39">H31</f>
        <v>180</v>
      </c>
      <c r="Z31" s="103">
        <f t="shared" si="39"/>
        <v>0</v>
      </c>
      <c r="AA31" s="103">
        <f t="shared" ref="AA31:AA38" si="40">K31</f>
        <v>0</v>
      </c>
      <c r="AB31" s="103">
        <f t="shared" ref="AB31:AD38" si="41">M31</f>
        <v>0</v>
      </c>
      <c r="AC31" s="4" t="str">
        <f t="shared" si="41"/>
        <v/>
      </c>
      <c r="AD31" s="99">
        <f t="shared" si="41"/>
        <v>0</v>
      </c>
      <c r="AE31" s="74" t="str">
        <f t="shared" ref="AE31:AE38" si="42">S31</f>
        <v>계</v>
      </c>
      <c r="AF31" s="74" t="str">
        <f t="shared" ref="AF31:AF38" si="43">Q31&amp;"/"&amp;R31</f>
        <v>3/2</v>
      </c>
      <c r="AH31" s="20" t="str">
        <f t="shared" si="1"/>
        <v>시흥센트럴푸르지오</v>
      </c>
      <c r="AI31" s="100">
        <f t="shared" si="0"/>
        <v>25</v>
      </c>
      <c r="AJ31" s="74" t="str">
        <f t="shared" ref="AJ31:AJ38" si="44">IF(AI31="","",$AJ$2)</f>
        <v>A-</v>
      </c>
      <c r="AK31" s="74" t="s">
        <v>13</v>
      </c>
      <c r="AL31" s="74" t="s">
        <v>1937</v>
      </c>
      <c r="AM31" s="74" t="s">
        <v>1938</v>
      </c>
      <c r="AN31" s="74" t="str">
        <f t="shared" ref="AN31:AN38" si="45">IF(AI31="","",$AN$2)</f>
        <v>C</v>
      </c>
      <c r="AO31" s="74" t="str">
        <f t="shared" ref="AO31:AO38" si="46">IF(N31="","",IF(N31&gt;=$AO$1/100,"O","X"))</f>
        <v/>
      </c>
      <c r="AP31" s="74" t="str">
        <f t="shared" ref="AP31:AP38" si="47">IF(I31="","",IF(I31&lt;=$AP$1,"O","X"))</f>
        <v/>
      </c>
      <c r="AQ31" s="74" t="str">
        <f t="shared" ref="AQ31:AQ38" si="48">IF(O31="","",IF(O31&lt;=$AQ$1,"O","X"))</f>
        <v>O</v>
      </c>
      <c r="AR31" s="74" t="str">
        <f t="shared" ref="AR31:AR38" si="49">IF(M31="","",IF(M31&lt;=$AR$1,"O","X"))</f>
        <v>O</v>
      </c>
      <c r="AS31" s="74" t="s">
        <v>2</v>
      </c>
      <c r="AT31" s="74" t="str">
        <f t="shared" ref="AT31:AT38" si="50">IF(OR(F31="",AI31=""),"",IF(AND((F31&lt;=85),(AI31&gt;=15)),"O","X"))</f>
        <v>O</v>
      </c>
      <c r="AU31" s="74" t="str">
        <f t="shared" ref="AU31:AU38" si="51">IF(C31="","",IF(C31&gt;=$AU$1,"O","X"))</f>
        <v>O</v>
      </c>
      <c r="AV31" s="74" t="str">
        <f t="shared" ref="AV31:AV38" si="52">IF(AO31="","",IF(AND(AO31="O",AP31="O",AR31="O",AT31="O",AU31="O"),"후보","X"))</f>
        <v/>
      </c>
    </row>
    <row r="32" spans="1:48" x14ac:dyDescent="0.3">
      <c r="A32" s="9" t="s">
        <v>393</v>
      </c>
      <c r="B32" s="10" t="s">
        <v>1982</v>
      </c>
      <c r="C32" s="101">
        <v>2003</v>
      </c>
      <c r="D32" s="98">
        <v>83</v>
      </c>
      <c r="E32" s="100">
        <v>25</v>
      </c>
      <c r="F32" s="98">
        <v>59.9</v>
      </c>
      <c r="G32" s="17">
        <v>18</v>
      </c>
      <c r="H32" s="101">
        <v>84</v>
      </c>
      <c r="I32" s="102"/>
      <c r="J32" s="102"/>
      <c r="K32" s="102"/>
      <c r="L32" s="102"/>
      <c r="M32" s="103">
        <f t="shared" si="34"/>
        <v>0</v>
      </c>
      <c r="N32" s="4" t="str">
        <f t="shared" si="35"/>
        <v/>
      </c>
      <c r="O32" s="99">
        <f t="shared" si="36"/>
        <v>0</v>
      </c>
      <c r="P32" s="99">
        <f t="shared" si="37"/>
        <v>0</v>
      </c>
      <c r="Q32" s="74">
        <v>3</v>
      </c>
      <c r="R32" s="74">
        <v>2</v>
      </c>
      <c r="S32" s="74" t="s">
        <v>1941</v>
      </c>
      <c r="T32" s="5" t="s">
        <v>399</v>
      </c>
      <c r="U32" s="9"/>
      <c r="W32" s="98">
        <f t="shared" si="38"/>
        <v>83</v>
      </c>
      <c r="X32" s="100">
        <f t="shared" si="38"/>
        <v>25</v>
      </c>
      <c r="Y32" s="96">
        <f t="shared" si="39"/>
        <v>84</v>
      </c>
      <c r="Z32" s="103">
        <f t="shared" si="39"/>
        <v>0</v>
      </c>
      <c r="AA32" s="103">
        <f t="shared" si="40"/>
        <v>0</v>
      </c>
      <c r="AB32" s="103">
        <f t="shared" si="41"/>
        <v>0</v>
      </c>
      <c r="AC32" s="4" t="str">
        <f t="shared" si="41"/>
        <v/>
      </c>
      <c r="AD32" s="99">
        <f t="shared" si="41"/>
        <v>0</v>
      </c>
      <c r="AE32" s="74" t="str">
        <f t="shared" si="42"/>
        <v>계</v>
      </c>
      <c r="AF32" s="74" t="str">
        <f t="shared" si="43"/>
        <v>3/2</v>
      </c>
      <c r="AH32" s="20" t="str">
        <f t="shared" si="1"/>
        <v>시흥센트럴푸르지오</v>
      </c>
      <c r="AI32" s="100">
        <f t="shared" si="0"/>
        <v>25</v>
      </c>
      <c r="AJ32" s="74" t="str">
        <f t="shared" si="44"/>
        <v>A-</v>
      </c>
      <c r="AK32" s="74" t="s">
        <v>13</v>
      </c>
      <c r="AL32" s="74" t="s">
        <v>1937</v>
      </c>
      <c r="AM32" s="74" t="s">
        <v>1938</v>
      </c>
      <c r="AN32" s="74" t="str">
        <f t="shared" si="45"/>
        <v>C</v>
      </c>
      <c r="AO32" s="74" t="str">
        <f t="shared" si="46"/>
        <v/>
      </c>
      <c r="AP32" s="74" t="str">
        <f t="shared" si="47"/>
        <v/>
      </c>
      <c r="AQ32" s="74" t="str">
        <f t="shared" si="48"/>
        <v>O</v>
      </c>
      <c r="AR32" s="74" t="str">
        <f t="shared" si="49"/>
        <v>O</v>
      </c>
      <c r="AS32" s="74" t="s">
        <v>2</v>
      </c>
      <c r="AT32" s="74" t="str">
        <f t="shared" si="50"/>
        <v>O</v>
      </c>
      <c r="AU32" s="74" t="str">
        <f t="shared" si="51"/>
        <v>O</v>
      </c>
      <c r="AV32" s="74" t="str">
        <f t="shared" si="52"/>
        <v/>
      </c>
    </row>
    <row r="33" spans="1:48" x14ac:dyDescent="0.3">
      <c r="A33" s="9" t="s">
        <v>393</v>
      </c>
      <c r="B33" s="10" t="s">
        <v>1982</v>
      </c>
      <c r="C33" s="101">
        <v>2003</v>
      </c>
      <c r="D33" s="98">
        <v>104</v>
      </c>
      <c r="E33" s="100">
        <v>31</v>
      </c>
      <c r="F33" s="98">
        <v>76</v>
      </c>
      <c r="G33" s="17">
        <v>23</v>
      </c>
      <c r="H33" s="101">
        <v>260</v>
      </c>
      <c r="I33" s="102"/>
      <c r="J33" s="102"/>
      <c r="K33" s="102"/>
      <c r="L33" s="102"/>
      <c r="M33" s="103">
        <f t="shared" si="34"/>
        <v>0</v>
      </c>
      <c r="N33" s="4" t="str">
        <f t="shared" si="35"/>
        <v/>
      </c>
      <c r="O33" s="99">
        <f t="shared" si="36"/>
        <v>0</v>
      </c>
      <c r="P33" s="99">
        <f t="shared" si="37"/>
        <v>0</v>
      </c>
      <c r="Q33" s="74">
        <v>3</v>
      </c>
      <c r="R33" s="74">
        <v>2</v>
      </c>
      <c r="S33" s="74" t="s">
        <v>1941</v>
      </c>
      <c r="T33" s="5" t="s">
        <v>400</v>
      </c>
      <c r="U33" s="9"/>
      <c r="W33" s="98">
        <f t="shared" si="38"/>
        <v>104</v>
      </c>
      <c r="X33" s="100">
        <f t="shared" si="38"/>
        <v>31</v>
      </c>
      <c r="Y33" s="96">
        <f t="shared" si="39"/>
        <v>260</v>
      </c>
      <c r="Z33" s="103">
        <f t="shared" si="39"/>
        <v>0</v>
      </c>
      <c r="AA33" s="103">
        <f t="shared" si="40"/>
        <v>0</v>
      </c>
      <c r="AB33" s="103">
        <f t="shared" si="41"/>
        <v>0</v>
      </c>
      <c r="AC33" s="4" t="str">
        <f t="shared" si="41"/>
        <v/>
      </c>
      <c r="AD33" s="99">
        <f t="shared" si="41"/>
        <v>0</v>
      </c>
      <c r="AE33" s="74" t="str">
        <f t="shared" si="42"/>
        <v>계</v>
      </c>
      <c r="AF33" s="74" t="str">
        <f t="shared" si="43"/>
        <v>3/2</v>
      </c>
      <c r="AH33" s="20" t="str">
        <f t="shared" si="1"/>
        <v>시흥센트럴푸르지오</v>
      </c>
      <c r="AI33" s="100">
        <f t="shared" si="0"/>
        <v>31</v>
      </c>
      <c r="AJ33" s="74" t="str">
        <f t="shared" si="44"/>
        <v>A-</v>
      </c>
      <c r="AK33" s="74" t="s">
        <v>13</v>
      </c>
      <c r="AL33" s="74" t="s">
        <v>1937</v>
      </c>
      <c r="AM33" s="74" t="s">
        <v>1938</v>
      </c>
      <c r="AN33" s="74" t="str">
        <f t="shared" si="45"/>
        <v>C</v>
      </c>
      <c r="AO33" s="74" t="str">
        <f t="shared" si="46"/>
        <v/>
      </c>
      <c r="AP33" s="74" t="str">
        <f t="shared" si="47"/>
        <v/>
      </c>
      <c r="AQ33" s="74" t="str">
        <f t="shared" si="48"/>
        <v>O</v>
      </c>
      <c r="AR33" s="74" t="str">
        <f t="shared" si="49"/>
        <v>O</v>
      </c>
      <c r="AS33" s="74" t="s">
        <v>2</v>
      </c>
      <c r="AT33" s="74" t="str">
        <f t="shared" si="50"/>
        <v>O</v>
      </c>
      <c r="AU33" s="74" t="str">
        <f t="shared" si="51"/>
        <v>O</v>
      </c>
      <c r="AV33" s="74" t="str">
        <f t="shared" si="52"/>
        <v/>
      </c>
    </row>
    <row r="34" spans="1:48" x14ac:dyDescent="0.3">
      <c r="A34" s="9" t="s">
        <v>393</v>
      </c>
      <c r="B34" s="10" t="s">
        <v>1982</v>
      </c>
      <c r="C34" s="101">
        <v>2003</v>
      </c>
      <c r="D34" s="98">
        <v>103.2</v>
      </c>
      <c r="E34" s="100">
        <v>31</v>
      </c>
      <c r="F34" s="98">
        <v>75.900000000000006</v>
      </c>
      <c r="G34" s="17">
        <v>23</v>
      </c>
      <c r="H34" s="101">
        <v>253</v>
      </c>
      <c r="I34" s="102"/>
      <c r="J34" s="102"/>
      <c r="K34" s="102"/>
      <c r="L34" s="102"/>
      <c r="M34" s="103">
        <f t="shared" si="34"/>
        <v>0</v>
      </c>
      <c r="N34" s="4" t="str">
        <f t="shared" si="35"/>
        <v/>
      </c>
      <c r="O34" s="99">
        <f t="shared" si="36"/>
        <v>0</v>
      </c>
      <c r="P34" s="99">
        <f t="shared" si="37"/>
        <v>0</v>
      </c>
      <c r="Q34" s="74">
        <v>3</v>
      </c>
      <c r="R34" s="74">
        <v>2</v>
      </c>
      <c r="S34" s="74" t="s">
        <v>1941</v>
      </c>
      <c r="T34" s="5" t="s">
        <v>401</v>
      </c>
      <c r="U34" s="9"/>
      <c r="W34" s="98">
        <f t="shared" si="38"/>
        <v>103.2</v>
      </c>
      <c r="X34" s="100">
        <f t="shared" si="38"/>
        <v>31</v>
      </c>
      <c r="Y34" s="96">
        <f t="shared" si="39"/>
        <v>253</v>
      </c>
      <c r="Z34" s="103">
        <f t="shared" si="39"/>
        <v>0</v>
      </c>
      <c r="AA34" s="103">
        <f t="shared" si="40"/>
        <v>0</v>
      </c>
      <c r="AB34" s="103">
        <f t="shared" si="41"/>
        <v>0</v>
      </c>
      <c r="AC34" s="4" t="str">
        <f t="shared" si="41"/>
        <v/>
      </c>
      <c r="AD34" s="99">
        <f t="shared" si="41"/>
        <v>0</v>
      </c>
      <c r="AE34" s="74" t="str">
        <f t="shared" si="42"/>
        <v>계</v>
      </c>
      <c r="AF34" s="74" t="str">
        <f t="shared" si="43"/>
        <v>3/2</v>
      </c>
      <c r="AH34" s="20" t="str">
        <f t="shared" si="1"/>
        <v>시흥센트럴푸르지오</v>
      </c>
      <c r="AI34" s="100">
        <f t="shared" si="0"/>
        <v>31</v>
      </c>
      <c r="AJ34" s="74" t="str">
        <f t="shared" si="44"/>
        <v>A-</v>
      </c>
      <c r="AK34" s="74" t="s">
        <v>13</v>
      </c>
      <c r="AL34" s="74" t="s">
        <v>1937</v>
      </c>
      <c r="AM34" s="74" t="s">
        <v>1938</v>
      </c>
      <c r="AN34" s="74" t="str">
        <f t="shared" si="45"/>
        <v>C</v>
      </c>
      <c r="AO34" s="74" t="str">
        <f t="shared" si="46"/>
        <v/>
      </c>
      <c r="AP34" s="74" t="str">
        <f t="shared" si="47"/>
        <v/>
      </c>
      <c r="AQ34" s="74" t="str">
        <f t="shared" si="48"/>
        <v>O</v>
      </c>
      <c r="AR34" s="74" t="str">
        <f t="shared" si="49"/>
        <v>O</v>
      </c>
      <c r="AS34" s="74" t="s">
        <v>2</v>
      </c>
      <c r="AT34" s="74" t="str">
        <f t="shared" si="50"/>
        <v>O</v>
      </c>
      <c r="AU34" s="74" t="str">
        <f t="shared" si="51"/>
        <v>O</v>
      </c>
      <c r="AV34" s="74" t="str">
        <f t="shared" si="52"/>
        <v/>
      </c>
    </row>
    <row r="35" spans="1:48" x14ac:dyDescent="0.3">
      <c r="A35" s="9" t="s">
        <v>393</v>
      </c>
      <c r="B35" s="10" t="s">
        <v>1982</v>
      </c>
      <c r="C35" s="101">
        <v>2003</v>
      </c>
      <c r="D35" s="98">
        <v>114.9</v>
      </c>
      <c r="E35" s="100">
        <v>35</v>
      </c>
      <c r="F35" s="98">
        <v>84.9</v>
      </c>
      <c r="G35" s="17">
        <v>26</v>
      </c>
      <c r="H35" s="101">
        <v>423</v>
      </c>
      <c r="I35" s="102"/>
      <c r="J35" s="102"/>
      <c r="K35" s="102"/>
      <c r="L35" s="102"/>
      <c r="M35" s="103">
        <f t="shared" si="34"/>
        <v>0</v>
      </c>
      <c r="N35" s="4" t="str">
        <f t="shared" si="35"/>
        <v/>
      </c>
      <c r="O35" s="99">
        <f t="shared" si="36"/>
        <v>0</v>
      </c>
      <c r="P35" s="99">
        <f t="shared" si="37"/>
        <v>0</v>
      </c>
      <c r="Q35" s="74">
        <v>3</v>
      </c>
      <c r="R35" s="74">
        <v>2</v>
      </c>
      <c r="S35" s="74" t="s">
        <v>1941</v>
      </c>
      <c r="T35" s="5" t="s">
        <v>402</v>
      </c>
      <c r="U35" s="9"/>
      <c r="W35" s="98">
        <f t="shared" si="38"/>
        <v>114.9</v>
      </c>
      <c r="X35" s="100">
        <f t="shared" si="38"/>
        <v>35</v>
      </c>
      <c r="Y35" s="96">
        <f t="shared" si="39"/>
        <v>423</v>
      </c>
      <c r="Z35" s="103">
        <f t="shared" si="39"/>
        <v>0</v>
      </c>
      <c r="AA35" s="103">
        <f t="shared" si="40"/>
        <v>0</v>
      </c>
      <c r="AB35" s="103">
        <f t="shared" si="41"/>
        <v>0</v>
      </c>
      <c r="AC35" s="4" t="str">
        <f t="shared" si="41"/>
        <v/>
      </c>
      <c r="AD35" s="99">
        <f t="shared" si="41"/>
        <v>0</v>
      </c>
      <c r="AE35" s="74" t="str">
        <f t="shared" si="42"/>
        <v>계</v>
      </c>
      <c r="AF35" s="74" t="str">
        <f t="shared" si="43"/>
        <v>3/2</v>
      </c>
      <c r="AH35" s="20" t="str">
        <f t="shared" si="1"/>
        <v>시흥센트럴푸르지오</v>
      </c>
      <c r="AI35" s="100">
        <f t="shared" ref="AI35:AI66" si="53">IF(E35="","",E35)</f>
        <v>35</v>
      </c>
      <c r="AJ35" s="74" t="str">
        <f t="shared" si="44"/>
        <v>A-</v>
      </c>
      <c r="AK35" s="74" t="s">
        <v>13</v>
      </c>
      <c r="AL35" s="74" t="s">
        <v>1937</v>
      </c>
      <c r="AM35" s="74" t="s">
        <v>1938</v>
      </c>
      <c r="AN35" s="74" t="str">
        <f t="shared" si="45"/>
        <v>C</v>
      </c>
      <c r="AO35" s="74" t="str">
        <f t="shared" si="46"/>
        <v/>
      </c>
      <c r="AP35" s="74" t="str">
        <f t="shared" si="47"/>
        <v/>
      </c>
      <c r="AQ35" s="74" t="str">
        <f t="shared" si="48"/>
        <v>O</v>
      </c>
      <c r="AR35" s="74" t="str">
        <f t="shared" si="49"/>
        <v>O</v>
      </c>
      <c r="AS35" s="74" t="s">
        <v>2</v>
      </c>
      <c r="AT35" s="74" t="str">
        <f t="shared" si="50"/>
        <v>O</v>
      </c>
      <c r="AU35" s="74" t="str">
        <f t="shared" si="51"/>
        <v>O</v>
      </c>
      <c r="AV35" s="74" t="str">
        <f t="shared" si="52"/>
        <v/>
      </c>
    </row>
    <row r="36" spans="1:48" x14ac:dyDescent="0.3">
      <c r="A36" s="9" t="s">
        <v>393</v>
      </c>
      <c r="B36" s="10" t="s">
        <v>1982</v>
      </c>
      <c r="C36" s="101">
        <v>2003</v>
      </c>
      <c r="D36" s="98">
        <v>116.3</v>
      </c>
      <c r="E36" s="100">
        <v>35</v>
      </c>
      <c r="F36" s="98">
        <v>85</v>
      </c>
      <c r="G36" s="17">
        <v>26</v>
      </c>
      <c r="H36" s="101">
        <v>260</v>
      </c>
      <c r="I36" s="102"/>
      <c r="J36" s="102"/>
      <c r="K36" s="102"/>
      <c r="L36" s="102"/>
      <c r="M36" s="103">
        <f t="shared" si="34"/>
        <v>0</v>
      </c>
      <c r="N36" s="4" t="str">
        <f t="shared" si="35"/>
        <v/>
      </c>
      <c r="O36" s="99">
        <f t="shared" si="36"/>
        <v>0</v>
      </c>
      <c r="P36" s="99">
        <f t="shared" si="37"/>
        <v>0</v>
      </c>
      <c r="Q36" s="74">
        <v>3</v>
      </c>
      <c r="R36" s="74">
        <v>2</v>
      </c>
      <c r="S36" s="74" t="s">
        <v>1941</v>
      </c>
      <c r="T36" s="5" t="s">
        <v>403</v>
      </c>
      <c r="U36" s="9"/>
      <c r="W36" s="98">
        <f t="shared" si="38"/>
        <v>116.3</v>
      </c>
      <c r="X36" s="100">
        <f t="shared" si="38"/>
        <v>35</v>
      </c>
      <c r="Y36" s="96">
        <f t="shared" si="39"/>
        <v>260</v>
      </c>
      <c r="Z36" s="103">
        <f t="shared" si="39"/>
        <v>0</v>
      </c>
      <c r="AA36" s="103">
        <f t="shared" si="40"/>
        <v>0</v>
      </c>
      <c r="AB36" s="103">
        <f t="shared" si="41"/>
        <v>0</v>
      </c>
      <c r="AC36" s="4" t="str">
        <f t="shared" si="41"/>
        <v/>
      </c>
      <c r="AD36" s="99">
        <f t="shared" si="41"/>
        <v>0</v>
      </c>
      <c r="AE36" s="74" t="str">
        <f t="shared" si="42"/>
        <v>계</v>
      </c>
      <c r="AF36" s="74" t="str">
        <f t="shared" si="43"/>
        <v>3/2</v>
      </c>
      <c r="AH36" s="20" t="str">
        <f t="shared" si="1"/>
        <v>시흥센트럴푸르지오</v>
      </c>
      <c r="AI36" s="100">
        <f t="shared" si="53"/>
        <v>35</v>
      </c>
      <c r="AJ36" s="74" t="str">
        <f t="shared" si="44"/>
        <v>A-</v>
      </c>
      <c r="AK36" s="74" t="s">
        <v>13</v>
      </c>
      <c r="AL36" s="74" t="s">
        <v>1937</v>
      </c>
      <c r="AM36" s="74" t="s">
        <v>1938</v>
      </c>
      <c r="AN36" s="74" t="str">
        <f t="shared" si="45"/>
        <v>C</v>
      </c>
      <c r="AO36" s="74" t="str">
        <f t="shared" si="46"/>
        <v/>
      </c>
      <c r="AP36" s="74" t="str">
        <f t="shared" si="47"/>
        <v/>
      </c>
      <c r="AQ36" s="74" t="str">
        <f t="shared" si="48"/>
        <v>O</v>
      </c>
      <c r="AR36" s="74" t="str">
        <f t="shared" si="49"/>
        <v>O</v>
      </c>
      <c r="AS36" s="74" t="s">
        <v>2</v>
      </c>
      <c r="AT36" s="74" t="str">
        <f t="shared" si="50"/>
        <v>O</v>
      </c>
      <c r="AU36" s="74" t="str">
        <f t="shared" si="51"/>
        <v>O</v>
      </c>
      <c r="AV36" s="74" t="str">
        <f t="shared" si="52"/>
        <v/>
      </c>
    </row>
    <row r="37" spans="1:48" x14ac:dyDescent="0.3">
      <c r="A37" s="9" t="s">
        <v>393</v>
      </c>
      <c r="B37" s="10" t="s">
        <v>1982</v>
      </c>
      <c r="C37" s="101">
        <v>2003</v>
      </c>
      <c r="D37" s="98">
        <v>116.5</v>
      </c>
      <c r="E37" s="100">
        <v>35</v>
      </c>
      <c r="F37" s="98">
        <v>85</v>
      </c>
      <c r="G37" s="17">
        <v>26</v>
      </c>
      <c r="H37" s="101">
        <v>207</v>
      </c>
      <c r="I37" s="102"/>
      <c r="J37" s="102"/>
      <c r="K37" s="102"/>
      <c r="L37" s="102"/>
      <c r="M37" s="103">
        <f t="shared" si="34"/>
        <v>0</v>
      </c>
      <c r="N37" s="4" t="str">
        <f t="shared" si="35"/>
        <v/>
      </c>
      <c r="O37" s="99">
        <f t="shared" si="36"/>
        <v>0</v>
      </c>
      <c r="P37" s="99">
        <f t="shared" si="37"/>
        <v>0</v>
      </c>
      <c r="Q37" s="74">
        <v>3</v>
      </c>
      <c r="R37" s="74">
        <v>2</v>
      </c>
      <c r="S37" s="74" t="s">
        <v>1941</v>
      </c>
      <c r="T37" s="5" t="s">
        <v>404</v>
      </c>
      <c r="U37" s="9"/>
      <c r="W37" s="98">
        <f t="shared" si="38"/>
        <v>116.5</v>
      </c>
      <c r="X37" s="100">
        <f t="shared" si="38"/>
        <v>35</v>
      </c>
      <c r="Y37" s="96">
        <f t="shared" si="39"/>
        <v>207</v>
      </c>
      <c r="Z37" s="103">
        <f t="shared" si="39"/>
        <v>0</v>
      </c>
      <c r="AA37" s="103">
        <f t="shared" si="40"/>
        <v>0</v>
      </c>
      <c r="AB37" s="103">
        <f t="shared" si="41"/>
        <v>0</v>
      </c>
      <c r="AC37" s="4" t="str">
        <f t="shared" si="41"/>
        <v/>
      </c>
      <c r="AD37" s="99">
        <f t="shared" si="41"/>
        <v>0</v>
      </c>
      <c r="AE37" s="74" t="str">
        <f t="shared" si="42"/>
        <v>계</v>
      </c>
      <c r="AF37" s="74" t="str">
        <f t="shared" si="43"/>
        <v>3/2</v>
      </c>
      <c r="AH37" s="20" t="str">
        <f t="shared" ref="AH37:AH68" si="54">IF(A37="","",A37)</f>
        <v>시흥센트럴푸르지오</v>
      </c>
      <c r="AI37" s="100">
        <f t="shared" si="53"/>
        <v>35</v>
      </c>
      <c r="AJ37" s="74" t="str">
        <f t="shared" si="44"/>
        <v>A-</v>
      </c>
      <c r="AK37" s="74" t="s">
        <v>13</v>
      </c>
      <c r="AL37" s="74" t="s">
        <v>1937</v>
      </c>
      <c r="AM37" s="74" t="s">
        <v>1938</v>
      </c>
      <c r="AN37" s="74" t="str">
        <f t="shared" si="45"/>
        <v>C</v>
      </c>
      <c r="AO37" s="74" t="str">
        <f t="shared" si="46"/>
        <v/>
      </c>
      <c r="AP37" s="74" t="str">
        <f t="shared" si="47"/>
        <v/>
      </c>
      <c r="AQ37" s="74" t="str">
        <f t="shared" si="48"/>
        <v>O</v>
      </c>
      <c r="AR37" s="74" t="str">
        <f t="shared" si="49"/>
        <v>O</v>
      </c>
      <c r="AS37" s="74" t="s">
        <v>2</v>
      </c>
      <c r="AT37" s="74" t="str">
        <f t="shared" si="50"/>
        <v>O</v>
      </c>
      <c r="AU37" s="74" t="str">
        <f t="shared" si="51"/>
        <v>O</v>
      </c>
      <c r="AV37" s="74" t="str">
        <f t="shared" si="52"/>
        <v/>
      </c>
    </row>
    <row r="38" spans="1:48" x14ac:dyDescent="0.3">
      <c r="A38" s="9" t="s">
        <v>393</v>
      </c>
      <c r="B38" s="10" t="s">
        <v>1982</v>
      </c>
      <c r="C38" s="101">
        <v>2003</v>
      </c>
      <c r="D38" s="98">
        <v>144.4</v>
      </c>
      <c r="E38" s="100">
        <v>44</v>
      </c>
      <c r="F38" s="98">
        <v>106.9</v>
      </c>
      <c r="G38" s="17">
        <v>32</v>
      </c>
      <c r="H38" s="101">
        <v>336</v>
      </c>
      <c r="I38" s="102"/>
      <c r="J38" s="102"/>
      <c r="K38" s="102"/>
      <c r="L38" s="102"/>
      <c r="M38" s="103">
        <f t="shared" si="34"/>
        <v>0</v>
      </c>
      <c r="N38" s="4" t="str">
        <f t="shared" si="35"/>
        <v/>
      </c>
      <c r="O38" s="99">
        <f t="shared" si="36"/>
        <v>0</v>
      </c>
      <c r="P38" s="99">
        <f t="shared" si="37"/>
        <v>0</v>
      </c>
      <c r="Q38" s="74">
        <v>4</v>
      </c>
      <c r="R38" s="74">
        <v>2</v>
      </c>
      <c r="S38" s="74" t="s">
        <v>1941</v>
      </c>
      <c r="T38" s="5">
        <v>144</v>
      </c>
      <c r="U38" s="9"/>
      <c r="W38" s="98">
        <f t="shared" si="38"/>
        <v>144.4</v>
      </c>
      <c r="X38" s="100">
        <f t="shared" si="38"/>
        <v>44</v>
      </c>
      <c r="Y38" s="96">
        <f t="shared" si="39"/>
        <v>336</v>
      </c>
      <c r="Z38" s="103">
        <f t="shared" si="39"/>
        <v>0</v>
      </c>
      <c r="AA38" s="103">
        <f t="shared" si="40"/>
        <v>0</v>
      </c>
      <c r="AB38" s="103">
        <f t="shared" si="41"/>
        <v>0</v>
      </c>
      <c r="AC38" s="4" t="str">
        <f t="shared" si="41"/>
        <v/>
      </c>
      <c r="AD38" s="99">
        <f t="shared" si="41"/>
        <v>0</v>
      </c>
      <c r="AE38" s="74" t="str">
        <f t="shared" si="42"/>
        <v>계</v>
      </c>
      <c r="AF38" s="74" t="str">
        <f t="shared" si="43"/>
        <v>4/2</v>
      </c>
      <c r="AH38" s="20" t="str">
        <f t="shared" si="54"/>
        <v>시흥센트럴푸르지오</v>
      </c>
      <c r="AI38" s="100">
        <f t="shared" si="53"/>
        <v>44</v>
      </c>
      <c r="AJ38" s="74" t="str">
        <f t="shared" si="44"/>
        <v>A-</v>
      </c>
      <c r="AK38" s="74" t="s">
        <v>13</v>
      </c>
      <c r="AL38" s="74" t="s">
        <v>1937</v>
      </c>
      <c r="AM38" s="74" t="s">
        <v>1938</v>
      </c>
      <c r="AN38" s="74" t="str">
        <f t="shared" si="45"/>
        <v>C</v>
      </c>
      <c r="AO38" s="74" t="str">
        <f t="shared" si="46"/>
        <v/>
      </c>
      <c r="AP38" s="74" t="str">
        <f t="shared" si="47"/>
        <v/>
      </c>
      <c r="AQ38" s="74" t="str">
        <f t="shared" si="48"/>
        <v>O</v>
      </c>
      <c r="AR38" s="74" t="str">
        <f t="shared" si="49"/>
        <v>O</v>
      </c>
      <c r="AS38" s="74" t="s">
        <v>2</v>
      </c>
      <c r="AT38" s="74" t="str">
        <f t="shared" si="50"/>
        <v>X</v>
      </c>
      <c r="AU38" s="74" t="str">
        <f t="shared" si="51"/>
        <v>O</v>
      </c>
      <c r="AV38" s="74" t="str">
        <f t="shared" si="52"/>
        <v/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대야동 늘푸른벽산('95.06.,324^)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54"/>
        <v/>
      </c>
      <c r="AI39" s="97" t="str">
        <f t="shared" si="53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405</v>
      </c>
      <c r="B40" s="10" t="s">
        <v>1983</v>
      </c>
      <c r="C40" s="101">
        <v>324</v>
      </c>
      <c r="D40" s="98">
        <v>106.8</v>
      </c>
      <c r="E40" s="100">
        <v>32</v>
      </c>
      <c r="F40" s="98">
        <v>84.9</v>
      </c>
      <c r="G40" s="17">
        <v>26</v>
      </c>
      <c r="H40" s="101">
        <v>160</v>
      </c>
      <c r="I40" s="102">
        <v>59000</v>
      </c>
      <c r="J40" s="102" t="s">
        <v>1978</v>
      </c>
      <c r="K40" s="102"/>
      <c r="L40" s="102"/>
      <c r="M40" s="103">
        <f>I40-K40</f>
        <v>59000</v>
      </c>
      <c r="N40" s="4">
        <f>IF(ISERROR(K40/I40),"",K40/I40)</f>
        <v>0</v>
      </c>
      <c r="O40" s="99">
        <f>I40/E40</f>
        <v>1843.75</v>
      </c>
      <c r="P40" s="99">
        <f>K40/E40</f>
        <v>0</v>
      </c>
      <c r="Q40" s="74">
        <v>3</v>
      </c>
      <c r="R40" s="74">
        <v>2</v>
      </c>
      <c r="S40" s="74" t="s">
        <v>1941</v>
      </c>
      <c r="T40" s="5">
        <v>106</v>
      </c>
      <c r="U40" s="9"/>
      <c r="W40" s="98">
        <f t="shared" ref="W40:X42" si="55">D40</f>
        <v>106.8</v>
      </c>
      <c r="X40" s="100">
        <f t="shared" si="55"/>
        <v>32</v>
      </c>
      <c r="Y40" s="96">
        <f t="shared" ref="Y40:Z42" si="56">H40</f>
        <v>160</v>
      </c>
      <c r="Z40" s="103">
        <f t="shared" si="56"/>
        <v>59000</v>
      </c>
      <c r="AA40" s="103">
        <f>K40</f>
        <v>0</v>
      </c>
      <c r="AB40" s="103">
        <f t="shared" ref="AB40:AD42" si="57">M40</f>
        <v>59000</v>
      </c>
      <c r="AC40" s="4">
        <f t="shared" si="57"/>
        <v>0</v>
      </c>
      <c r="AD40" s="99">
        <f t="shared" si="57"/>
        <v>1843.75</v>
      </c>
      <c r="AE40" s="74" t="str">
        <f>S40</f>
        <v>계</v>
      </c>
      <c r="AF40" s="74" t="str">
        <f>Q40&amp;"/"&amp;R40</f>
        <v>3/2</v>
      </c>
      <c r="AH40" s="20" t="str">
        <f t="shared" si="54"/>
        <v>늘푸른벽산</v>
      </c>
      <c r="AI40" s="100">
        <f t="shared" si="53"/>
        <v>32</v>
      </c>
      <c r="AJ40" s="74" t="str">
        <f>IF(AI40="","",$AJ$2)</f>
        <v>A-</v>
      </c>
      <c r="AK40" s="74" t="s">
        <v>13</v>
      </c>
      <c r="AL40" s="74" t="s">
        <v>1937</v>
      </c>
      <c r="AM40" s="74" t="s">
        <v>1938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405</v>
      </c>
      <c r="B41" s="10" t="s">
        <v>1983</v>
      </c>
      <c r="C41" s="101">
        <v>324</v>
      </c>
      <c r="D41" s="98">
        <v>123.1</v>
      </c>
      <c r="E41" s="100">
        <v>37</v>
      </c>
      <c r="F41" s="98">
        <v>99.9</v>
      </c>
      <c r="G41" s="17">
        <v>30</v>
      </c>
      <c r="H41" s="101">
        <v>128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3</v>
      </c>
      <c r="R41" s="74">
        <v>2</v>
      </c>
      <c r="S41" s="74" t="s">
        <v>1941</v>
      </c>
      <c r="T41" s="5">
        <v>123</v>
      </c>
      <c r="U41" s="9"/>
      <c r="W41" s="98">
        <f t="shared" si="55"/>
        <v>123.1</v>
      </c>
      <c r="X41" s="100">
        <f t="shared" si="55"/>
        <v>37</v>
      </c>
      <c r="Y41" s="96">
        <f t="shared" si="56"/>
        <v>128</v>
      </c>
      <c r="Z41" s="103">
        <f t="shared" si="56"/>
        <v>0</v>
      </c>
      <c r="AA41" s="103">
        <f>K41</f>
        <v>0</v>
      </c>
      <c r="AB41" s="103">
        <f t="shared" si="57"/>
        <v>0</v>
      </c>
      <c r="AC41" s="4" t="str">
        <f t="shared" si="57"/>
        <v/>
      </c>
      <c r="AD41" s="99">
        <f t="shared" si="57"/>
        <v>0</v>
      </c>
      <c r="AE41" s="74" t="str">
        <f>S41</f>
        <v>계</v>
      </c>
      <c r="AF41" s="74" t="str">
        <f>Q41&amp;"/"&amp;R41</f>
        <v>3/2</v>
      </c>
      <c r="AH41" s="20" t="str">
        <f t="shared" si="54"/>
        <v>늘푸른벽산</v>
      </c>
      <c r="AI41" s="100">
        <f t="shared" si="53"/>
        <v>37</v>
      </c>
      <c r="AJ41" s="74" t="str">
        <f>IF(AI41="","",$AJ$2)</f>
        <v>A-</v>
      </c>
      <c r="AK41" s="74" t="s">
        <v>13</v>
      </c>
      <c r="AL41" s="74" t="s">
        <v>1937</v>
      </c>
      <c r="AM41" s="74" t="s">
        <v>1938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 t="s">
        <v>405</v>
      </c>
      <c r="B42" s="10" t="s">
        <v>1983</v>
      </c>
      <c r="C42" s="101">
        <v>324</v>
      </c>
      <c r="D42" s="98">
        <v>163.4</v>
      </c>
      <c r="E42" s="100">
        <v>49</v>
      </c>
      <c r="F42" s="98">
        <v>134.9</v>
      </c>
      <c r="G42" s="17">
        <v>41</v>
      </c>
      <c r="H42" s="101">
        <v>36</v>
      </c>
      <c r="I42" s="102"/>
      <c r="J42" s="102"/>
      <c r="K42" s="102"/>
      <c r="L42" s="102"/>
      <c r="M42" s="103">
        <f>I42-K42</f>
        <v>0</v>
      </c>
      <c r="N42" s="4" t="str">
        <f>IF(ISERROR(K42/I42),"",K42/I42)</f>
        <v/>
      </c>
      <c r="O42" s="99">
        <f>I42/E42</f>
        <v>0</v>
      </c>
      <c r="P42" s="99">
        <f>K42/E42</f>
        <v>0</v>
      </c>
      <c r="Q42" s="74">
        <v>4</v>
      </c>
      <c r="R42" s="74">
        <v>2</v>
      </c>
      <c r="S42" s="74" t="s">
        <v>1941</v>
      </c>
      <c r="T42" s="5">
        <v>163</v>
      </c>
      <c r="U42" s="9"/>
      <c r="W42" s="98">
        <f t="shared" si="55"/>
        <v>163.4</v>
      </c>
      <c r="X42" s="100">
        <f t="shared" si="55"/>
        <v>49</v>
      </c>
      <c r="Y42" s="96">
        <f t="shared" si="56"/>
        <v>36</v>
      </c>
      <c r="Z42" s="103">
        <f t="shared" si="56"/>
        <v>0</v>
      </c>
      <c r="AA42" s="103">
        <f>K42</f>
        <v>0</v>
      </c>
      <c r="AB42" s="103">
        <f t="shared" si="57"/>
        <v>0</v>
      </c>
      <c r="AC42" s="4" t="str">
        <f t="shared" si="57"/>
        <v/>
      </c>
      <c r="AD42" s="99">
        <f t="shared" si="57"/>
        <v>0</v>
      </c>
      <c r="AE42" s="74" t="str">
        <f>S42</f>
        <v>계</v>
      </c>
      <c r="AF42" s="74" t="str">
        <f>Q42&amp;"/"&amp;R42</f>
        <v>4/2</v>
      </c>
      <c r="AH42" s="20" t="str">
        <f t="shared" si="54"/>
        <v>늘푸른벽산</v>
      </c>
      <c r="AI42" s="100">
        <f t="shared" si="53"/>
        <v>49</v>
      </c>
      <c r="AJ42" s="74" t="str">
        <f>IF(AI42="","",$AJ$2)</f>
        <v>A-</v>
      </c>
      <c r="AK42" s="74" t="s">
        <v>13</v>
      </c>
      <c r="AL42" s="74" t="s">
        <v>1937</v>
      </c>
      <c r="AM42" s="74" t="s">
        <v>1938</v>
      </c>
      <c r="AN42" s="74" t="str">
        <f>IF(AI42="","",$AN$2)</f>
        <v>C</v>
      </c>
      <c r="AO42" s="74" t="str">
        <f>IF(N42="","",IF(N42&gt;=$AO$1/100,"O","X"))</f>
        <v/>
      </c>
      <c r="AP42" s="74" t="str">
        <f>IF(I42="","",IF(I42&lt;=$AP$1,"O","X"))</f>
        <v/>
      </c>
      <c r="AQ42" s="74" t="str">
        <f>IF(O42="","",IF(O42&lt;=$AQ$1,"O","X"))</f>
        <v>O</v>
      </c>
      <c r="AR42" s="74" t="str">
        <f>IF(M42="","",IF(M42&lt;=$AR$1,"O","X"))</f>
        <v>O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/>
      </c>
    </row>
    <row r="43" spans="1:48" x14ac:dyDescent="0.3">
      <c r="A43" s="9"/>
      <c r="B43" s="74"/>
      <c r="C43" s="6"/>
      <c r="D43" s="9"/>
      <c r="E43" s="14"/>
      <c r="F43" s="98"/>
      <c r="G43" s="9"/>
      <c r="H43" s="9"/>
      <c r="I43" s="9"/>
      <c r="J43" s="9"/>
      <c r="K43" s="9"/>
      <c r="L43" s="9"/>
      <c r="M43" s="9"/>
      <c r="N43" s="9"/>
      <c r="O43" s="99"/>
      <c r="P43" s="99"/>
      <c r="Q43" s="100"/>
      <c r="R43" s="100"/>
      <c r="S43" s="9"/>
      <c r="T43" s="48"/>
      <c r="U43" s="9"/>
      <c r="W43" s="69" t="str">
        <f>$A$4&amp;" "&amp;A44&amp;"("&amp;B44&amp;","&amp;C44&amp;"^)"</f>
        <v>대야동 극동('00.07.,350^)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54"/>
        <v/>
      </c>
      <c r="AI43" s="97" t="str">
        <f t="shared" si="53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419</v>
      </c>
      <c r="B44" s="10" t="s">
        <v>1984</v>
      </c>
      <c r="C44" s="101">
        <v>350</v>
      </c>
      <c r="D44" s="98">
        <v>81</v>
      </c>
      <c r="E44" s="100">
        <v>25</v>
      </c>
      <c r="F44" s="98">
        <v>59.8</v>
      </c>
      <c r="G44" s="17">
        <v>18</v>
      </c>
      <c r="H44" s="101">
        <v>142</v>
      </c>
      <c r="I44" s="102">
        <v>39000</v>
      </c>
      <c r="J44" s="102" t="s">
        <v>1968</v>
      </c>
      <c r="K44" s="102"/>
      <c r="L44" s="102"/>
      <c r="M44" s="103">
        <f>I44-K44</f>
        <v>39000</v>
      </c>
      <c r="N44" s="4">
        <f>IF(ISERROR(K44/I44),"",K44/I44)</f>
        <v>0</v>
      </c>
      <c r="O44" s="99">
        <f>I44/E44</f>
        <v>1560</v>
      </c>
      <c r="P44" s="99">
        <f>K44/E44</f>
        <v>0</v>
      </c>
      <c r="Q44" s="74">
        <v>3</v>
      </c>
      <c r="R44" s="74">
        <v>2</v>
      </c>
      <c r="S44" s="74" t="s">
        <v>1941</v>
      </c>
      <c r="T44" s="5">
        <v>81</v>
      </c>
      <c r="U44" s="9"/>
      <c r="W44" s="98">
        <f t="shared" ref="W44:X46" si="58">D44</f>
        <v>81</v>
      </c>
      <c r="X44" s="100">
        <f t="shared" si="58"/>
        <v>25</v>
      </c>
      <c r="Y44" s="96">
        <f t="shared" ref="Y44:Z46" si="59">H44</f>
        <v>142</v>
      </c>
      <c r="Z44" s="103">
        <f t="shared" si="59"/>
        <v>39000</v>
      </c>
      <c r="AA44" s="103">
        <f>K44</f>
        <v>0</v>
      </c>
      <c r="AB44" s="103">
        <f t="shared" ref="AB44:AD46" si="60">M44</f>
        <v>39000</v>
      </c>
      <c r="AC44" s="4">
        <f t="shared" si="60"/>
        <v>0</v>
      </c>
      <c r="AD44" s="99">
        <f t="shared" si="60"/>
        <v>1560</v>
      </c>
      <c r="AE44" s="74" t="str">
        <f>S44</f>
        <v>계</v>
      </c>
      <c r="AF44" s="74" t="str">
        <f>Q44&amp;"/"&amp;R44</f>
        <v>3/2</v>
      </c>
      <c r="AH44" s="20" t="str">
        <f t="shared" si="54"/>
        <v>극동</v>
      </c>
      <c r="AI44" s="100">
        <f t="shared" si="53"/>
        <v>25</v>
      </c>
      <c r="AJ44" s="74" t="str">
        <f>IF(AI44="","",$AJ$2)</f>
        <v>A-</v>
      </c>
      <c r="AK44" s="74" t="s">
        <v>13</v>
      </c>
      <c r="AL44" s="74" t="s">
        <v>1937</v>
      </c>
      <c r="AM44" s="74" t="s">
        <v>1938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419</v>
      </c>
      <c r="B45" s="10" t="s">
        <v>1984</v>
      </c>
      <c r="C45" s="101">
        <v>350</v>
      </c>
      <c r="D45" s="98">
        <v>107.6</v>
      </c>
      <c r="E45" s="100">
        <v>33</v>
      </c>
      <c r="F45" s="98">
        <v>84.6</v>
      </c>
      <c r="G45" s="17">
        <v>26</v>
      </c>
      <c r="H45" s="101">
        <v>160</v>
      </c>
      <c r="I45" s="102">
        <v>53000</v>
      </c>
      <c r="J45" s="102" t="s">
        <v>1968</v>
      </c>
      <c r="K45" s="102"/>
      <c r="L45" s="102"/>
      <c r="M45" s="103">
        <f>I45-K45</f>
        <v>53000</v>
      </c>
      <c r="N45" s="4">
        <f>IF(ISERROR(K45/I45),"",K45/I45)</f>
        <v>0</v>
      </c>
      <c r="O45" s="99">
        <f>I45/E45</f>
        <v>1606.060606060606</v>
      </c>
      <c r="P45" s="99">
        <f>K45/E45</f>
        <v>0</v>
      </c>
      <c r="Q45" s="74">
        <v>3</v>
      </c>
      <c r="R45" s="74">
        <v>2</v>
      </c>
      <c r="S45" s="74" t="s">
        <v>1941</v>
      </c>
      <c r="T45" s="5">
        <v>107</v>
      </c>
      <c r="U45" s="9"/>
      <c r="W45" s="98">
        <f t="shared" si="58"/>
        <v>107.6</v>
      </c>
      <c r="X45" s="100">
        <f t="shared" si="58"/>
        <v>33</v>
      </c>
      <c r="Y45" s="96">
        <f t="shared" si="59"/>
        <v>160</v>
      </c>
      <c r="Z45" s="103">
        <f t="shared" si="59"/>
        <v>53000</v>
      </c>
      <c r="AA45" s="103">
        <f>K45</f>
        <v>0</v>
      </c>
      <c r="AB45" s="103">
        <f t="shared" si="60"/>
        <v>53000</v>
      </c>
      <c r="AC45" s="4">
        <f t="shared" si="60"/>
        <v>0</v>
      </c>
      <c r="AD45" s="99">
        <f t="shared" si="60"/>
        <v>1606.060606060606</v>
      </c>
      <c r="AE45" s="74" t="str">
        <f>S45</f>
        <v>계</v>
      </c>
      <c r="AF45" s="74" t="str">
        <f>Q45&amp;"/"&amp;R45</f>
        <v>3/2</v>
      </c>
      <c r="AH45" s="20" t="str">
        <f t="shared" si="54"/>
        <v>극동</v>
      </c>
      <c r="AI45" s="100">
        <f t="shared" si="53"/>
        <v>33</v>
      </c>
      <c r="AJ45" s="74" t="str">
        <f>IF(AI45="","",$AJ$2)</f>
        <v>A-</v>
      </c>
      <c r="AK45" s="74" t="s">
        <v>13</v>
      </c>
      <c r="AL45" s="74" t="s">
        <v>1937</v>
      </c>
      <c r="AM45" s="74" t="s">
        <v>1938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419</v>
      </c>
      <c r="B46" s="10" t="s">
        <v>1984</v>
      </c>
      <c r="C46" s="101">
        <v>350</v>
      </c>
      <c r="D46" s="98">
        <v>144.19999999999999</v>
      </c>
      <c r="E46" s="100">
        <v>44</v>
      </c>
      <c r="F46" s="98">
        <v>118.7</v>
      </c>
      <c r="G46" s="17">
        <v>36</v>
      </c>
      <c r="H46" s="101">
        <v>48</v>
      </c>
      <c r="I46" s="102"/>
      <c r="J46" s="102"/>
      <c r="K46" s="102"/>
      <c r="L46" s="102"/>
      <c r="M46" s="103">
        <f>I46-K46</f>
        <v>0</v>
      </c>
      <c r="N46" s="4" t="str">
        <f>IF(ISERROR(K46/I46),"",K46/I46)</f>
        <v/>
      </c>
      <c r="O46" s="99">
        <f>I46/E46</f>
        <v>0</v>
      </c>
      <c r="P46" s="99">
        <f>K46/E46</f>
        <v>0</v>
      </c>
      <c r="Q46" s="74">
        <v>4</v>
      </c>
      <c r="R46" s="74">
        <v>2</v>
      </c>
      <c r="S46" s="74" t="s">
        <v>1941</v>
      </c>
      <c r="T46" s="5">
        <v>144</v>
      </c>
      <c r="U46" s="9"/>
      <c r="W46" s="98">
        <f t="shared" si="58"/>
        <v>144.19999999999999</v>
      </c>
      <c r="X46" s="100">
        <f t="shared" si="58"/>
        <v>44</v>
      </c>
      <c r="Y46" s="96">
        <f t="shared" si="59"/>
        <v>48</v>
      </c>
      <c r="Z46" s="103">
        <f t="shared" si="59"/>
        <v>0</v>
      </c>
      <c r="AA46" s="103">
        <f>K46</f>
        <v>0</v>
      </c>
      <c r="AB46" s="103">
        <f t="shared" si="60"/>
        <v>0</v>
      </c>
      <c r="AC46" s="4" t="str">
        <f t="shared" si="60"/>
        <v/>
      </c>
      <c r="AD46" s="99">
        <f t="shared" si="60"/>
        <v>0</v>
      </c>
      <c r="AE46" s="74" t="str">
        <f>S46</f>
        <v>계</v>
      </c>
      <c r="AF46" s="74" t="str">
        <f>Q46&amp;"/"&amp;R46</f>
        <v>4/2</v>
      </c>
      <c r="AH46" s="20" t="str">
        <f t="shared" si="54"/>
        <v>극동</v>
      </c>
      <c r="AI46" s="100">
        <f t="shared" si="53"/>
        <v>44</v>
      </c>
      <c r="AJ46" s="74" t="str">
        <f>IF(AI46="","",$AJ$2)</f>
        <v>A-</v>
      </c>
      <c r="AK46" s="74" t="s">
        <v>13</v>
      </c>
      <c r="AL46" s="74" t="s">
        <v>1937</v>
      </c>
      <c r="AM46" s="74" t="s">
        <v>1938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/>
      <c r="B47" s="74"/>
      <c r="C47" s="6"/>
      <c r="D47" s="9"/>
      <c r="E47" s="14"/>
      <c r="F47" s="98"/>
      <c r="G47" s="9"/>
      <c r="H47" s="9"/>
      <c r="I47" s="9"/>
      <c r="J47" s="9"/>
      <c r="K47" s="9"/>
      <c r="L47" s="9"/>
      <c r="M47" s="9"/>
      <c r="N47" s="9"/>
      <c r="O47" s="99"/>
      <c r="P47" s="99"/>
      <c r="Q47" s="100"/>
      <c r="R47" s="100"/>
      <c r="S47" s="9"/>
      <c r="T47" s="48"/>
      <c r="U47" s="9"/>
      <c r="W47" s="69" t="str">
        <f>$A$4&amp;" "&amp;A48&amp;"("&amp;B48&amp;","&amp;C48&amp;"^)"</f>
        <v>대야동 영남2차('87.10.,580^)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54"/>
        <v/>
      </c>
      <c r="AI47" s="97" t="str">
        <f t="shared" si="53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424</v>
      </c>
      <c r="B48" s="10" t="s">
        <v>1985</v>
      </c>
      <c r="C48" s="101">
        <v>580</v>
      </c>
      <c r="D48" s="98">
        <v>46.5</v>
      </c>
      <c r="E48" s="100">
        <v>14</v>
      </c>
      <c r="F48" s="98">
        <v>37.5</v>
      </c>
      <c r="G48" s="17">
        <v>11</v>
      </c>
      <c r="H48" s="101">
        <v>396</v>
      </c>
      <c r="I48" s="102"/>
      <c r="J48" s="102"/>
      <c r="K48" s="102"/>
      <c r="L48" s="102"/>
      <c r="M48" s="103">
        <f>I48-K48</f>
        <v>0</v>
      </c>
      <c r="N48" s="4" t="str">
        <f>IF(ISERROR(K48/I48),"",K48/I48)</f>
        <v/>
      </c>
      <c r="O48" s="99">
        <f>I48/E48</f>
        <v>0</v>
      </c>
      <c r="P48" s="99">
        <f>K48/E48</f>
        <v>0</v>
      </c>
      <c r="Q48" s="74">
        <v>2</v>
      </c>
      <c r="R48" s="74">
        <v>1</v>
      </c>
      <c r="S48" s="74" t="s">
        <v>1936</v>
      </c>
      <c r="T48" s="5">
        <v>46</v>
      </c>
      <c r="U48" s="9"/>
      <c r="W48" s="98">
        <f t="shared" ref="W48:X51" si="61">D48</f>
        <v>46.5</v>
      </c>
      <c r="X48" s="100">
        <f t="shared" si="61"/>
        <v>14</v>
      </c>
      <c r="Y48" s="96">
        <f t="shared" ref="Y48:Z51" si="62">H48</f>
        <v>396</v>
      </c>
      <c r="Z48" s="103">
        <f t="shared" si="62"/>
        <v>0</v>
      </c>
      <c r="AA48" s="103">
        <f>K48</f>
        <v>0</v>
      </c>
      <c r="AB48" s="103">
        <f t="shared" ref="AB48:AD51" si="63">M48</f>
        <v>0</v>
      </c>
      <c r="AC48" s="4" t="str">
        <f t="shared" si="63"/>
        <v/>
      </c>
      <c r="AD48" s="99">
        <f t="shared" si="63"/>
        <v>0</v>
      </c>
      <c r="AE48" s="74" t="str">
        <f>S48</f>
        <v>복</v>
      </c>
      <c r="AF48" s="74" t="str">
        <f>Q48&amp;"/"&amp;R48</f>
        <v>2/1</v>
      </c>
      <c r="AH48" s="20" t="str">
        <f t="shared" si="54"/>
        <v>영남2차</v>
      </c>
      <c r="AI48" s="100">
        <f t="shared" si="53"/>
        <v>14</v>
      </c>
      <c r="AJ48" s="74" t="str">
        <f>IF(AI48="","",$AJ$2)</f>
        <v>A-</v>
      </c>
      <c r="AK48" s="74" t="s">
        <v>13</v>
      </c>
      <c r="AL48" s="74" t="s">
        <v>1937</v>
      </c>
      <c r="AM48" s="74" t="s">
        <v>1938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424</v>
      </c>
      <c r="B49" s="10" t="s">
        <v>1985</v>
      </c>
      <c r="C49" s="101">
        <v>580</v>
      </c>
      <c r="D49" s="98">
        <v>50.8</v>
      </c>
      <c r="E49" s="100">
        <v>15</v>
      </c>
      <c r="F49" s="98">
        <v>39.4</v>
      </c>
      <c r="G49" s="17">
        <v>12</v>
      </c>
      <c r="H49" s="101">
        <v>35</v>
      </c>
      <c r="I49" s="102"/>
      <c r="J49" s="102"/>
      <c r="K49" s="102"/>
      <c r="L49" s="102"/>
      <c r="M49" s="103">
        <f>I49-K49</f>
        <v>0</v>
      </c>
      <c r="N49" s="4" t="str">
        <f>IF(ISERROR(K49/I49),"",K49/I49)</f>
        <v/>
      </c>
      <c r="O49" s="99">
        <f>I49/E49</f>
        <v>0</v>
      </c>
      <c r="P49" s="99">
        <f>K49/E49</f>
        <v>0</v>
      </c>
      <c r="Q49" s="74">
        <v>2</v>
      </c>
      <c r="R49" s="74">
        <v>1</v>
      </c>
      <c r="S49" s="74" t="s">
        <v>1936</v>
      </c>
      <c r="T49" s="5">
        <v>50</v>
      </c>
      <c r="U49" s="9"/>
      <c r="W49" s="98">
        <f t="shared" si="61"/>
        <v>50.8</v>
      </c>
      <c r="X49" s="100">
        <f t="shared" si="61"/>
        <v>15</v>
      </c>
      <c r="Y49" s="96">
        <f t="shared" si="62"/>
        <v>35</v>
      </c>
      <c r="Z49" s="103">
        <f t="shared" si="62"/>
        <v>0</v>
      </c>
      <c r="AA49" s="103">
        <f>K49</f>
        <v>0</v>
      </c>
      <c r="AB49" s="103">
        <f t="shared" si="63"/>
        <v>0</v>
      </c>
      <c r="AC49" s="4" t="str">
        <f t="shared" si="63"/>
        <v/>
      </c>
      <c r="AD49" s="99">
        <f t="shared" si="63"/>
        <v>0</v>
      </c>
      <c r="AE49" s="74" t="str">
        <f>S49</f>
        <v>복</v>
      </c>
      <c r="AF49" s="74" t="str">
        <f>Q49&amp;"/"&amp;R49</f>
        <v>2/1</v>
      </c>
      <c r="AH49" s="20" t="str">
        <f t="shared" si="54"/>
        <v>영남2차</v>
      </c>
      <c r="AI49" s="100">
        <f t="shared" si="53"/>
        <v>15</v>
      </c>
      <c r="AJ49" s="74" t="str">
        <f>IF(AI49="","",$AJ$2)</f>
        <v>A-</v>
      </c>
      <c r="AK49" s="74" t="s">
        <v>13</v>
      </c>
      <c r="AL49" s="74" t="s">
        <v>1937</v>
      </c>
      <c r="AM49" s="74" t="s">
        <v>1938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 t="s">
        <v>424</v>
      </c>
      <c r="B50" s="10" t="s">
        <v>1985</v>
      </c>
      <c r="C50" s="101">
        <v>580</v>
      </c>
      <c r="D50" s="98">
        <v>52.6</v>
      </c>
      <c r="E50" s="100">
        <v>16</v>
      </c>
      <c r="F50" s="98">
        <v>43</v>
      </c>
      <c r="G50" s="17">
        <v>13</v>
      </c>
      <c r="H50" s="101">
        <v>144</v>
      </c>
      <c r="I50" s="102"/>
      <c r="J50" s="102"/>
      <c r="K50" s="102"/>
      <c r="L50" s="102"/>
      <c r="M50" s="103">
        <f>I50-K50</f>
        <v>0</v>
      </c>
      <c r="N50" s="4" t="str">
        <f>IF(ISERROR(K50/I50),"",K50/I50)</f>
        <v/>
      </c>
      <c r="O50" s="99">
        <f>I50/E50</f>
        <v>0</v>
      </c>
      <c r="P50" s="99">
        <f>K50/E50</f>
        <v>0</v>
      </c>
      <c r="Q50" s="74">
        <v>2</v>
      </c>
      <c r="R50" s="74">
        <v>1</v>
      </c>
      <c r="S50" s="74" t="s">
        <v>1936</v>
      </c>
      <c r="T50" s="5">
        <v>52</v>
      </c>
      <c r="U50" s="9"/>
      <c r="W50" s="98">
        <f t="shared" si="61"/>
        <v>52.6</v>
      </c>
      <c r="X50" s="100">
        <f t="shared" si="61"/>
        <v>16</v>
      </c>
      <c r="Y50" s="96">
        <f t="shared" si="62"/>
        <v>144</v>
      </c>
      <c r="Z50" s="103">
        <f t="shared" si="62"/>
        <v>0</v>
      </c>
      <c r="AA50" s="103">
        <f>K50</f>
        <v>0</v>
      </c>
      <c r="AB50" s="103">
        <f t="shared" si="63"/>
        <v>0</v>
      </c>
      <c r="AC50" s="4" t="str">
        <f t="shared" si="63"/>
        <v/>
      </c>
      <c r="AD50" s="99">
        <f t="shared" si="63"/>
        <v>0</v>
      </c>
      <c r="AE50" s="74" t="str">
        <f>S50</f>
        <v>복</v>
      </c>
      <c r="AF50" s="74" t="str">
        <f>Q50&amp;"/"&amp;R50</f>
        <v>2/1</v>
      </c>
      <c r="AH50" s="20" t="str">
        <f t="shared" si="54"/>
        <v>영남2차</v>
      </c>
      <c r="AI50" s="100">
        <f t="shared" si="53"/>
        <v>16</v>
      </c>
      <c r="AJ50" s="74" t="str">
        <f>IF(AI50="","",$AJ$2)</f>
        <v>A-</v>
      </c>
      <c r="AK50" s="74" t="s">
        <v>13</v>
      </c>
      <c r="AL50" s="74" t="s">
        <v>1937</v>
      </c>
      <c r="AM50" s="74" t="s">
        <v>1938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424</v>
      </c>
      <c r="B51" s="10" t="s">
        <v>1985</v>
      </c>
      <c r="C51" s="101">
        <v>580</v>
      </c>
      <c r="D51" s="98">
        <v>55.3</v>
      </c>
      <c r="E51" s="100">
        <v>17</v>
      </c>
      <c r="F51" s="98">
        <v>43.4</v>
      </c>
      <c r="G51" s="17">
        <v>13</v>
      </c>
      <c r="H51" s="101">
        <v>5</v>
      </c>
      <c r="I51" s="102"/>
      <c r="J51" s="102"/>
      <c r="K51" s="102"/>
      <c r="L51" s="102"/>
      <c r="M51" s="103">
        <f>I51-K51</f>
        <v>0</v>
      </c>
      <c r="N51" s="4" t="str">
        <f>IF(ISERROR(K51/I51),"",K51/I51)</f>
        <v/>
      </c>
      <c r="O51" s="99">
        <f>I51/E51</f>
        <v>0</v>
      </c>
      <c r="P51" s="99">
        <f>K51/E51</f>
        <v>0</v>
      </c>
      <c r="Q51" s="74">
        <v>2</v>
      </c>
      <c r="R51" s="74">
        <v>1</v>
      </c>
      <c r="S51" s="74" t="s">
        <v>1936</v>
      </c>
      <c r="T51" s="5">
        <v>55</v>
      </c>
      <c r="U51" s="9"/>
      <c r="W51" s="98">
        <f t="shared" si="61"/>
        <v>55.3</v>
      </c>
      <c r="X51" s="100">
        <f t="shared" si="61"/>
        <v>17</v>
      </c>
      <c r="Y51" s="96">
        <f t="shared" si="62"/>
        <v>5</v>
      </c>
      <c r="Z51" s="103">
        <f t="shared" si="62"/>
        <v>0</v>
      </c>
      <c r="AA51" s="103">
        <f>K51</f>
        <v>0</v>
      </c>
      <c r="AB51" s="103">
        <f t="shared" si="63"/>
        <v>0</v>
      </c>
      <c r="AC51" s="4" t="str">
        <f t="shared" si="63"/>
        <v/>
      </c>
      <c r="AD51" s="99">
        <f t="shared" si="63"/>
        <v>0</v>
      </c>
      <c r="AE51" s="74" t="str">
        <f>S51</f>
        <v>복</v>
      </c>
      <c r="AF51" s="74" t="str">
        <f>Q51&amp;"/"&amp;R51</f>
        <v>2/1</v>
      </c>
      <c r="AH51" s="20" t="str">
        <f t="shared" si="54"/>
        <v>영남2차</v>
      </c>
      <c r="AI51" s="100">
        <f t="shared" si="53"/>
        <v>17</v>
      </c>
      <c r="AJ51" s="74" t="str">
        <f>IF(AI51="","",$AJ$2)</f>
        <v>A-</v>
      </c>
      <c r="AK51" s="74" t="s">
        <v>13</v>
      </c>
      <c r="AL51" s="74" t="s">
        <v>1937</v>
      </c>
      <c r="AM51" s="74" t="s">
        <v>1938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x14ac:dyDescent="0.3">
      <c r="A52" s="9"/>
      <c r="B52" s="74"/>
      <c r="C52" s="6"/>
      <c r="D52" s="9"/>
      <c r="E52" s="14"/>
      <c r="F52" s="98"/>
      <c r="G52" s="9"/>
      <c r="H52" s="9"/>
      <c r="I52" s="9"/>
      <c r="J52" s="9"/>
      <c r="K52" s="9"/>
      <c r="L52" s="9"/>
      <c r="M52" s="9"/>
      <c r="N52" s="9"/>
      <c r="O52" s="99"/>
      <c r="P52" s="99"/>
      <c r="Q52" s="100"/>
      <c r="R52" s="100"/>
      <c r="S52" s="9"/>
      <c r="T52" s="48"/>
      <c r="U52" s="9"/>
      <c r="W52" s="69" t="str">
        <f>$A$4&amp;" "&amp;A53&amp;"("&amp;B53&amp;","&amp;C53&amp;"^)"</f>
        <v>대야동 삼호('86.11.,333^)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54"/>
        <v/>
      </c>
      <c r="AI52" s="97" t="str">
        <f t="shared" si="53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428</v>
      </c>
      <c r="B53" s="10" t="s">
        <v>1976</v>
      </c>
      <c r="C53" s="101">
        <v>333</v>
      </c>
      <c r="D53" s="98">
        <v>44.5</v>
      </c>
      <c r="E53" s="100">
        <v>13</v>
      </c>
      <c r="F53" s="98">
        <v>38.6</v>
      </c>
      <c r="G53" s="17">
        <v>12</v>
      </c>
      <c r="H53" s="101">
        <v>120</v>
      </c>
      <c r="I53" s="102"/>
      <c r="J53" s="102"/>
      <c r="K53" s="102"/>
      <c r="L53" s="102"/>
      <c r="M53" s="103">
        <f t="shared" ref="M53:M62" si="64">I53-K53</f>
        <v>0</v>
      </c>
      <c r="N53" s="4" t="str">
        <f t="shared" ref="N53:N62" si="65">IF(ISERROR(K53/I53),"",K53/I53)</f>
        <v/>
      </c>
      <c r="O53" s="99">
        <f t="shared" ref="O53:O62" si="66">I53/E53</f>
        <v>0</v>
      </c>
      <c r="P53" s="99">
        <f t="shared" ref="P53:P62" si="67">K53/E53</f>
        <v>0</v>
      </c>
      <c r="Q53" s="74">
        <v>2</v>
      </c>
      <c r="R53" s="74">
        <v>1</v>
      </c>
      <c r="S53" s="74" t="s">
        <v>1941</v>
      </c>
      <c r="T53" s="5">
        <v>44</v>
      </c>
      <c r="U53" s="9"/>
      <c r="W53" s="98">
        <f t="shared" ref="W53:W62" si="68">D53</f>
        <v>44.5</v>
      </c>
      <c r="X53" s="100">
        <f t="shared" ref="X53:X62" si="69">E53</f>
        <v>13</v>
      </c>
      <c r="Y53" s="96">
        <f t="shared" ref="Y53:Y62" si="70">H53</f>
        <v>120</v>
      </c>
      <c r="Z53" s="103">
        <f t="shared" ref="Z53:Z62" si="71">I53</f>
        <v>0</v>
      </c>
      <c r="AA53" s="103">
        <f t="shared" ref="AA53:AA62" si="72">K53</f>
        <v>0</v>
      </c>
      <c r="AB53" s="103">
        <f t="shared" ref="AB53:AB62" si="73">M53</f>
        <v>0</v>
      </c>
      <c r="AC53" s="4" t="str">
        <f t="shared" ref="AC53:AC62" si="74">N53</f>
        <v/>
      </c>
      <c r="AD53" s="99">
        <f t="shared" ref="AD53:AD62" si="75">O53</f>
        <v>0</v>
      </c>
      <c r="AE53" s="74" t="str">
        <f t="shared" ref="AE53:AE62" si="76">S53</f>
        <v>계</v>
      </c>
      <c r="AF53" s="74" t="str">
        <f t="shared" ref="AF53:AF62" si="77">Q53&amp;"/"&amp;R53</f>
        <v>2/1</v>
      </c>
      <c r="AH53" s="20" t="str">
        <f t="shared" si="54"/>
        <v>삼호</v>
      </c>
      <c r="AI53" s="100">
        <f t="shared" si="53"/>
        <v>13</v>
      </c>
      <c r="AJ53" s="74" t="str">
        <f t="shared" ref="AJ53:AJ62" si="78">IF(AI53="","",$AJ$2)</f>
        <v>A-</v>
      </c>
      <c r="AK53" s="74" t="s">
        <v>13</v>
      </c>
      <c r="AL53" s="74" t="s">
        <v>1937</v>
      </c>
      <c r="AM53" s="74" t="s">
        <v>1938</v>
      </c>
      <c r="AN53" s="74" t="str">
        <f t="shared" ref="AN53:AN62" si="79">IF(AI53="","",$AN$2)</f>
        <v>C</v>
      </c>
      <c r="AO53" s="74" t="str">
        <f t="shared" ref="AO53:AO62" si="80">IF(N53="","",IF(N53&gt;=$AO$1/100,"O","X"))</f>
        <v/>
      </c>
      <c r="AP53" s="74" t="str">
        <f t="shared" ref="AP53:AP62" si="81">IF(I53="","",IF(I53&lt;=$AP$1,"O","X"))</f>
        <v/>
      </c>
      <c r="AQ53" s="74" t="str">
        <f t="shared" ref="AQ53:AQ62" si="82">IF(O53="","",IF(O53&lt;=$AQ$1,"O","X"))</f>
        <v>O</v>
      </c>
      <c r="AR53" s="74" t="str">
        <f t="shared" ref="AR53:AR62" si="83">IF(M53="","",IF(M53&lt;=$AR$1,"O","X"))</f>
        <v>O</v>
      </c>
      <c r="AS53" s="74" t="s">
        <v>2</v>
      </c>
      <c r="AT53" s="74" t="str">
        <f t="shared" ref="AT53:AT62" si="84">IF(OR(F53="",AI53=""),"",IF(AND((F53&lt;=85),(AI53&gt;=15)),"O","X"))</f>
        <v>X</v>
      </c>
      <c r="AU53" s="74" t="str">
        <f t="shared" ref="AU53:AU62" si="85">IF(C53="","",IF(C53&gt;=$AU$1,"O","X"))</f>
        <v>O</v>
      </c>
      <c r="AV53" s="74" t="str">
        <f t="shared" ref="AV53:AV62" si="86">IF(AO53="","",IF(AND(AO53="O",AP53="O",AR53="O",AT53="O",AU53="O"),"후보","X"))</f>
        <v/>
      </c>
    </row>
    <row r="54" spans="1:48" x14ac:dyDescent="0.3">
      <c r="A54" s="9" t="s">
        <v>428</v>
      </c>
      <c r="B54" s="10" t="s">
        <v>1976</v>
      </c>
      <c r="C54" s="101">
        <v>333</v>
      </c>
      <c r="D54" s="98">
        <v>46.3</v>
      </c>
      <c r="E54" s="100">
        <v>14</v>
      </c>
      <c r="F54" s="98">
        <v>33.5</v>
      </c>
      <c r="G54" s="17">
        <v>10</v>
      </c>
      <c r="H54" s="101">
        <v>40</v>
      </c>
      <c r="I54" s="102">
        <v>15300</v>
      </c>
      <c r="J54" s="102" t="s">
        <v>1968</v>
      </c>
      <c r="K54" s="102"/>
      <c r="L54" s="102"/>
      <c r="M54" s="103">
        <f t="shared" si="64"/>
        <v>15300</v>
      </c>
      <c r="N54" s="4">
        <f t="shared" si="65"/>
        <v>0</v>
      </c>
      <c r="O54" s="99">
        <f t="shared" si="66"/>
        <v>1092.8571428571429</v>
      </c>
      <c r="P54" s="99">
        <f t="shared" si="67"/>
        <v>0</v>
      </c>
      <c r="Q54" s="74">
        <v>2</v>
      </c>
      <c r="R54" s="74">
        <v>1</v>
      </c>
      <c r="S54" s="74" t="s">
        <v>1941</v>
      </c>
      <c r="T54" s="5" t="s">
        <v>432</v>
      </c>
      <c r="U54" s="9"/>
      <c r="W54" s="98">
        <f t="shared" si="68"/>
        <v>46.3</v>
      </c>
      <c r="X54" s="100">
        <f t="shared" si="69"/>
        <v>14</v>
      </c>
      <c r="Y54" s="96">
        <f t="shared" si="70"/>
        <v>40</v>
      </c>
      <c r="Z54" s="103">
        <f t="shared" si="71"/>
        <v>15300</v>
      </c>
      <c r="AA54" s="103">
        <f t="shared" si="72"/>
        <v>0</v>
      </c>
      <c r="AB54" s="103">
        <f t="shared" si="73"/>
        <v>15300</v>
      </c>
      <c r="AC54" s="4">
        <f t="shared" si="74"/>
        <v>0</v>
      </c>
      <c r="AD54" s="99">
        <f t="shared" si="75"/>
        <v>1092.8571428571429</v>
      </c>
      <c r="AE54" s="74" t="str">
        <f t="shared" si="76"/>
        <v>계</v>
      </c>
      <c r="AF54" s="74" t="str">
        <f t="shared" si="77"/>
        <v>2/1</v>
      </c>
      <c r="AH54" s="20" t="str">
        <f t="shared" si="54"/>
        <v>삼호</v>
      </c>
      <c r="AI54" s="100">
        <f t="shared" si="53"/>
        <v>14</v>
      </c>
      <c r="AJ54" s="74" t="str">
        <f t="shared" si="78"/>
        <v>A-</v>
      </c>
      <c r="AK54" s="74" t="s">
        <v>13</v>
      </c>
      <c r="AL54" s="74" t="s">
        <v>1937</v>
      </c>
      <c r="AM54" s="74" t="s">
        <v>1938</v>
      </c>
      <c r="AN54" s="74" t="str">
        <f t="shared" si="79"/>
        <v>C</v>
      </c>
      <c r="AO54" s="74" t="str">
        <f t="shared" si="80"/>
        <v>X</v>
      </c>
      <c r="AP54" s="74" t="str">
        <f t="shared" si="81"/>
        <v>O</v>
      </c>
      <c r="AQ54" s="74" t="str">
        <f t="shared" si="82"/>
        <v>X</v>
      </c>
      <c r="AR54" s="74" t="str">
        <f t="shared" si="83"/>
        <v>X</v>
      </c>
      <c r="AS54" s="74" t="s">
        <v>2</v>
      </c>
      <c r="AT54" s="74" t="str">
        <f t="shared" si="84"/>
        <v>X</v>
      </c>
      <c r="AU54" s="74" t="str">
        <f t="shared" si="85"/>
        <v>O</v>
      </c>
      <c r="AV54" s="74" t="str">
        <f t="shared" si="86"/>
        <v>X</v>
      </c>
    </row>
    <row r="55" spans="1:48" x14ac:dyDescent="0.3">
      <c r="A55" s="9" t="s">
        <v>428</v>
      </c>
      <c r="B55" s="10" t="s">
        <v>1976</v>
      </c>
      <c r="C55" s="101">
        <v>333</v>
      </c>
      <c r="D55" s="98">
        <v>47.4</v>
      </c>
      <c r="E55" s="100">
        <v>14</v>
      </c>
      <c r="F55" s="98">
        <v>34.5</v>
      </c>
      <c r="G55" s="17">
        <v>10</v>
      </c>
      <c r="H55" s="101">
        <v>5</v>
      </c>
      <c r="I55" s="102"/>
      <c r="J55" s="102"/>
      <c r="K55" s="102"/>
      <c r="L55" s="102"/>
      <c r="M55" s="103">
        <f t="shared" si="64"/>
        <v>0</v>
      </c>
      <c r="N55" s="4" t="str">
        <f t="shared" si="65"/>
        <v/>
      </c>
      <c r="O55" s="99">
        <f t="shared" si="66"/>
        <v>0</v>
      </c>
      <c r="P55" s="99">
        <f t="shared" si="67"/>
        <v>0</v>
      </c>
      <c r="Q55" s="74">
        <v>2</v>
      </c>
      <c r="R55" s="74">
        <v>1</v>
      </c>
      <c r="S55" s="74" t="s">
        <v>1941</v>
      </c>
      <c r="T55" s="5" t="s">
        <v>433</v>
      </c>
      <c r="U55" s="9"/>
      <c r="W55" s="98">
        <f t="shared" si="68"/>
        <v>47.4</v>
      </c>
      <c r="X55" s="100">
        <f t="shared" si="69"/>
        <v>14</v>
      </c>
      <c r="Y55" s="96">
        <f t="shared" si="70"/>
        <v>5</v>
      </c>
      <c r="Z55" s="103">
        <f t="shared" si="71"/>
        <v>0</v>
      </c>
      <c r="AA55" s="103">
        <f t="shared" si="72"/>
        <v>0</v>
      </c>
      <c r="AB55" s="103">
        <f t="shared" si="73"/>
        <v>0</v>
      </c>
      <c r="AC55" s="4" t="str">
        <f t="shared" si="74"/>
        <v/>
      </c>
      <c r="AD55" s="99">
        <f t="shared" si="75"/>
        <v>0</v>
      </c>
      <c r="AE55" s="74" t="str">
        <f t="shared" si="76"/>
        <v>계</v>
      </c>
      <c r="AF55" s="74" t="str">
        <f t="shared" si="77"/>
        <v>2/1</v>
      </c>
      <c r="AH55" s="20" t="str">
        <f t="shared" si="54"/>
        <v>삼호</v>
      </c>
      <c r="AI55" s="100">
        <f t="shared" si="53"/>
        <v>14</v>
      </c>
      <c r="AJ55" s="74" t="str">
        <f t="shared" si="78"/>
        <v>A-</v>
      </c>
      <c r="AK55" s="74" t="s">
        <v>13</v>
      </c>
      <c r="AL55" s="74" t="s">
        <v>1937</v>
      </c>
      <c r="AM55" s="74" t="s">
        <v>1938</v>
      </c>
      <c r="AN55" s="74" t="str">
        <f t="shared" si="79"/>
        <v>C</v>
      </c>
      <c r="AO55" s="74" t="str">
        <f t="shared" si="80"/>
        <v/>
      </c>
      <c r="AP55" s="74" t="str">
        <f t="shared" si="81"/>
        <v/>
      </c>
      <c r="AQ55" s="74" t="str">
        <f t="shared" si="82"/>
        <v>O</v>
      </c>
      <c r="AR55" s="74" t="str">
        <f t="shared" si="83"/>
        <v>O</v>
      </c>
      <c r="AS55" s="74" t="s">
        <v>2</v>
      </c>
      <c r="AT55" s="74" t="str">
        <f t="shared" si="84"/>
        <v>X</v>
      </c>
      <c r="AU55" s="74" t="str">
        <f t="shared" si="85"/>
        <v>O</v>
      </c>
      <c r="AV55" s="74" t="str">
        <f t="shared" si="86"/>
        <v/>
      </c>
    </row>
    <row r="56" spans="1:48" x14ac:dyDescent="0.3">
      <c r="A56" s="9" t="s">
        <v>428</v>
      </c>
      <c r="B56" s="10" t="s">
        <v>1976</v>
      </c>
      <c r="C56" s="101">
        <v>333</v>
      </c>
      <c r="D56" s="98">
        <v>48.4</v>
      </c>
      <c r="E56" s="100">
        <v>15</v>
      </c>
      <c r="F56" s="98">
        <v>36.5</v>
      </c>
      <c r="G56" s="17">
        <v>11</v>
      </c>
      <c r="H56" s="101">
        <v>42</v>
      </c>
      <c r="I56" s="102">
        <v>15000</v>
      </c>
      <c r="J56" s="102" t="s">
        <v>1956</v>
      </c>
      <c r="K56" s="102"/>
      <c r="L56" s="102"/>
      <c r="M56" s="103">
        <f t="shared" si="64"/>
        <v>15000</v>
      </c>
      <c r="N56" s="4">
        <f t="shared" si="65"/>
        <v>0</v>
      </c>
      <c r="O56" s="99">
        <f t="shared" si="66"/>
        <v>1000</v>
      </c>
      <c r="P56" s="99">
        <f t="shared" si="67"/>
        <v>0</v>
      </c>
      <c r="Q56" s="74">
        <v>2</v>
      </c>
      <c r="R56" s="74">
        <v>1</v>
      </c>
      <c r="S56" s="74" t="s">
        <v>1941</v>
      </c>
      <c r="T56" s="5" t="s">
        <v>193</v>
      </c>
      <c r="U56" s="9"/>
      <c r="W56" s="98">
        <f t="shared" si="68"/>
        <v>48.4</v>
      </c>
      <c r="X56" s="100">
        <f t="shared" si="69"/>
        <v>15</v>
      </c>
      <c r="Y56" s="96">
        <f t="shared" si="70"/>
        <v>42</v>
      </c>
      <c r="Z56" s="103">
        <f t="shared" si="71"/>
        <v>15000</v>
      </c>
      <c r="AA56" s="103">
        <f t="shared" si="72"/>
        <v>0</v>
      </c>
      <c r="AB56" s="103">
        <f t="shared" si="73"/>
        <v>15000</v>
      </c>
      <c r="AC56" s="4">
        <f t="shared" si="74"/>
        <v>0</v>
      </c>
      <c r="AD56" s="99">
        <f t="shared" si="75"/>
        <v>1000</v>
      </c>
      <c r="AE56" s="74" t="str">
        <f t="shared" si="76"/>
        <v>계</v>
      </c>
      <c r="AF56" s="74" t="str">
        <f t="shared" si="77"/>
        <v>2/1</v>
      </c>
      <c r="AH56" s="20" t="str">
        <f t="shared" si="54"/>
        <v>삼호</v>
      </c>
      <c r="AI56" s="100">
        <f t="shared" si="53"/>
        <v>15</v>
      </c>
      <c r="AJ56" s="74" t="str">
        <f t="shared" si="78"/>
        <v>A-</v>
      </c>
      <c r="AK56" s="74" t="s">
        <v>13</v>
      </c>
      <c r="AL56" s="74" t="s">
        <v>1937</v>
      </c>
      <c r="AM56" s="74" t="s">
        <v>1938</v>
      </c>
      <c r="AN56" s="74" t="str">
        <f t="shared" si="79"/>
        <v>C</v>
      </c>
      <c r="AO56" s="74" t="str">
        <f t="shared" si="80"/>
        <v>X</v>
      </c>
      <c r="AP56" s="74" t="str">
        <f t="shared" si="81"/>
        <v>O</v>
      </c>
      <c r="AQ56" s="74" t="str">
        <f t="shared" si="82"/>
        <v>O</v>
      </c>
      <c r="AR56" s="74" t="str">
        <f t="shared" si="83"/>
        <v>X</v>
      </c>
      <c r="AS56" s="74" t="s">
        <v>2</v>
      </c>
      <c r="AT56" s="74" t="str">
        <f t="shared" si="84"/>
        <v>O</v>
      </c>
      <c r="AU56" s="74" t="str">
        <f t="shared" si="85"/>
        <v>O</v>
      </c>
      <c r="AV56" s="74" t="str">
        <f t="shared" si="86"/>
        <v>X</v>
      </c>
    </row>
    <row r="57" spans="1:48" x14ac:dyDescent="0.3">
      <c r="A57" s="9" t="s">
        <v>428</v>
      </c>
      <c r="B57" s="10" t="s">
        <v>1976</v>
      </c>
      <c r="C57" s="101">
        <v>333</v>
      </c>
      <c r="D57" s="98">
        <v>52.6</v>
      </c>
      <c r="E57" s="100">
        <v>16</v>
      </c>
      <c r="F57" s="98">
        <v>38.6</v>
      </c>
      <c r="G57" s="17">
        <v>12</v>
      </c>
      <c r="H57" s="101">
        <v>50</v>
      </c>
      <c r="I57" s="102">
        <v>16000</v>
      </c>
      <c r="J57" s="102" t="s">
        <v>1968</v>
      </c>
      <c r="K57" s="102"/>
      <c r="L57" s="102"/>
      <c r="M57" s="103">
        <f t="shared" si="64"/>
        <v>16000</v>
      </c>
      <c r="N57" s="4">
        <f t="shared" si="65"/>
        <v>0</v>
      </c>
      <c r="O57" s="99">
        <f t="shared" si="66"/>
        <v>1000</v>
      </c>
      <c r="P57" s="99">
        <f t="shared" si="67"/>
        <v>0</v>
      </c>
      <c r="Q57" s="74">
        <v>2</v>
      </c>
      <c r="R57" s="74">
        <v>1</v>
      </c>
      <c r="S57" s="74" t="s">
        <v>1941</v>
      </c>
      <c r="T57" s="5">
        <v>52</v>
      </c>
      <c r="U57" s="9"/>
      <c r="W57" s="98">
        <f t="shared" si="68"/>
        <v>52.6</v>
      </c>
      <c r="X57" s="100">
        <f t="shared" si="69"/>
        <v>16</v>
      </c>
      <c r="Y57" s="96">
        <f t="shared" si="70"/>
        <v>50</v>
      </c>
      <c r="Z57" s="103">
        <f t="shared" si="71"/>
        <v>16000</v>
      </c>
      <c r="AA57" s="103">
        <f t="shared" si="72"/>
        <v>0</v>
      </c>
      <c r="AB57" s="103">
        <f t="shared" si="73"/>
        <v>16000</v>
      </c>
      <c r="AC57" s="4">
        <f t="shared" si="74"/>
        <v>0</v>
      </c>
      <c r="AD57" s="99">
        <f t="shared" si="75"/>
        <v>1000</v>
      </c>
      <c r="AE57" s="74" t="str">
        <f t="shared" si="76"/>
        <v>계</v>
      </c>
      <c r="AF57" s="74" t="str">
        <f t="shared" si="77"/>
        <v>2/1</v>
      </c>
      <c r="AH57" s="20" t="str">
        <f t="shared" si="54"/>
        <v>삼호</v>
      </c>
      <c r="AI57" s="100">
        <f t="shared" si="53"/>
        <v>16</v>
      </c>
      <c r="AJ57" s="74" t="str">
        <f t="shared" si="78"/>
        <v>A-</v>
      </c>
      <c r="AK57" s="74" t="s">
        <v>13</v>
      </c>
      <c r="AL57" s="74" t="s">
        <v>1937</v>
      </c>
      <c r="AM57" s="74" t="s">
        <v>1938</v>
      </c>
      <c r="AN57" s="74" t="str">
        <f t="shared" si="79"/>
        <v>C</v>
      </c>
      <c r="AO57" s="74" t="str">
        <f t="shared" si="80"/>
        <v>X</v>
      </c>
      <c r="AP57" s="74" t="str">
        <f t="shared" si="81"/>
        <v>O</v>
      </c>
      <c r="AQ57" s="74" t="str">
        <f t="shared" si="82"/>
        <v>O</v>
      </c>
      <c r="AR57" s="74" t="str">
        <f t="shared" si="83"/>
        <v>X</v>
      </c>
      <c r="AS57" s="74" t="s">
        <v>2</v>
      </c>
      <c r="AT57" s="74" t="str">
        <f t="shared" si="84"/>
        <v>O</v>
      </c>
      <c r="AU57" s="74" t="str">
        <f t="shared" si="85"/>
        <v>O</v>
      </c>
      <c r="AV57" s="74" t="str">
        <f t="shared" si="86"/>
        <v>X</v>
      </c>
    </row>
    <row r="58" spans="1:48" x14ac:dyDescent="0.3">
      <c r="A58" s="9" t="s">
        <v>428</v>
      </c>
      <c r="B58" s="10" t="s">
        <v>1976</v>
      </c>
      <c r="C58" s="101">
        <v>333</v>
      </c>
      <c r="D58" s="98">
        <v>55.2</v>
      </c>
      <c r="E58" s="100">
        <v>17</v>
      </c>
      <c r="F58" s="98">
        <v>40.799999999999997</v>
      </c>
      <c r="G58" s="17">
        <v>12</v>
      </c>
      <c r="H58" s="101">
        <v>5</v>
      </c>
      <c r="I58" s="102"/>
      <c r="J58" s="102"/>
      <c r="K58" s="102"/>
      <c r="L58" s="102"/>
      <c r="M58" s="103">
        <f t="shared" si="64"/>
        <v>0</v>
      </c>
      <c r="N58" s="4" t="str">
        <f t="shared" si="65"/>
        <v/>
      </c>
      <c r="O58" s="99">
        <f t="shared" si="66"/>
        <v>0</v>
      </c>
      <c r="P58" s="99">
        <f t="shared" si="67"/>
        <v>0</v>
      </c>
      <c r="Q58" s="74">
        <v>2</v>
      </c>
      <c r="R58" s="74">
        <v>1</v>
      </c>
      <c r="S58" s="74" t="s">
        <v>1941</v>
      </c>
      <c r="T58" s="5" t="s">
        <v>434</v>
      </c>
      <c r="U58" s="9"/>
      <c r="W58" s="98">
        <f t="shared" si="68"/>
        <v>55.2</v>
      </c>
      <c r="X58" s="100">
        <f t="shared" si="69"/>
        <v>17</v>
      </c>
      <c r="Y58" s="96">
        <f t="shared" si="70"/>
        <v>5</v>
      </c>
      <c r="Z58" s="103">
        <f t="shared" si="71"/>
        <v>0</v>
      </c>
      <c r="AA58" s="103">
        <f t="shared" si="72"/>
        <v>0</v>
      </c>
      <c r="AB58" s="103">
        <f t="shared" si="73"/>
        <v>0</v>
      </c>
      <c r="AC58" s="4" t="str">
        <f t="shared" si="74"/>
        <v/>
      </c>
      <c r="AD58" s="99">
        <f t="shared" si="75"/>
        <v>0</v>
      </c>
      <c r="AE58" s="74" t="str">
        <f t="shared" si="76"/>
        <v>계</v>
      </c>
      <c r="AF58" s="74" t="str">
        <f t="shared" si="77"/>
        <v>2/1</v>
      </c>
      <c r="AH58" s="20" t="str">
        <f t="shared" si="54"/>
        <v>삼호</v>
      </c>
      <c r="AI58" s="100">
        <f t="shared" si="53"/>
        <v>17</v>
      </c>
      <c r="AJ58" s="74" t="str">
        <f t="shared" si="78"/>
        <v>A-</v>
      </c>
      <c r="AK58" s="74" t="s">
        <v>13</v>
      </c>
      <c r="AL58" s="74" t="s">
        <v>1937</v>
      </c>
      <c r="AM58" s="74" t="s">
        <v>1938</v>
      </c>
      <c r="AN58" s="74" t="str">
        <f t="shared" si="79"/>
        <v>C</v>
      </c>
      <c r="AO58" s="74" t="str">
        <f t="shared" si="80"/>
        <v/>
      </c>
      <c r="AP58" s="74" t="str">
        <f t="shared" si="81"/>
        <v/>
      </c>
      <c r="AQ58" s="74" t="str">
        <f t="shared" si="82"/>
        <v>O</v>
      </c>
      <c r="AR58" s="74" t="str">
        <f t="shared" si="83"/>
        <v>O</v>
      </c>
      <c r="AS58" s="74" t="s">
        <v>2</v>
      </c>
      <c r="AT58" s="74" t="str">
        <f t="shared" si="84"/>
        <v>O</v>
      </c>
      <c r="AU58" s="74" t="str">
        <f t="shared" si="85"/>
        <v>O</v>
      </c>
      <c r="AV58" s="74" t="str">
        <f t="shared" si="86"/>
        <v/>
      </c>
    </row>
    <row r="59" spans="1:48" x14ac:dyDescent="0.3">
      <c r="A59" s="9" t="s">
        <v>428</v>
      </c>
      <c r="B59" s="10" t="s">
        <v>1976</v>
      </c>
      <c r="C59" s="101">
        <v>333</v>
      </c>
      <c r="D59" s="98">
        <v>56</v>
      </c>
      <c r="E59" s="100">
        <v>17</v>
      </c>
      <c r="F59" s="98">
        <v>38.1</v>
      </c>
      <c r="G59" s="17">
        <v>12</v>
      </c>
      <c r="H59" s="101">
        <v>5</v>
      </c>
      <c r="I59" s="102"/>
      <c r="J59" s="102"/>
      <c r="K59" s="102"/>
      <c r="L59" s="102"/>
      <c r="M59" s="103">
        <f t="shared" si="64"/>
        <v>0</v>
      </c>
      <c r="N59" s="4" t="str">
        <f t="shared" si="65"/>
        <v/>
      </c>
      <c r="O59" s="99">
        <f t="shared" si="66"/>
        <v>0</v>
      </c>
      <c r="P59" s="99">
        <f t="shared" si="67"/>
        <v>0</v>
      </c>
      <c r="Q59" s="74">
        <v>2</v>
      </c>
      <c r="R59" s="74">
        <v>1</v>
      </c>
      <c r="S59" s="74" t="s">
        <v>1941</v>
      </c>
      <c r="T59" s="5" t="s">
        <v>435</v>
      </c>
      <c r="U59" s="9"/>
      <c r="W59" s="98">
        <f t="shared" si="68"/>
        <v>56</v>
      </c>
      <c r="X59" s="100">
        <f t="shared" si="69"/>
        <v>17</v>
      </c>
      <c r="Y59" s="96">
        <f t="shared" si="70"/>
        <v>5</v>
      </c>
      <c r="Z59" s="103">
        <f t="shared" si="71"/>
        <v>0</v>
      </c>
      <c r="AA59" s="103">
        <f t="shared" si="72"/>
        <v>0</v>
      </c>
      <c r="AB59" s="103">
        <f t="shared" si="73"/>
        <v>0</v>
      </c>
      <c r="AC59" s="4" t="str">
        <f t="shared" si="74"/>
        <v/>
      </c>
      <c r="AD59" s="99">
        <f t="shared" si="75"/>
        <v>0</v>
      </c>
      <c r="AE59" s="74" t="str">
        <f t="shared" si="76"/>
        <v>계</v>
      </c>
      <c r="AF59" s="74" t="str">
        <f t="shared" si="77"/>
        <v>2/1</v>
      </c>
      <c r="AH59" s="20" t="str">
        <f t="shared" si="54"/>
        <v>삼호</v>
      </c>
      <c r="AI59" s="100">
        <f t="shared" si="53"/>
        <v>17</v>
      </c>
      <c r="AJ59" s="74" t="str">
        <f t="shared" si="78"/>
        <v>A-</v>
      </c>
      <c r="AK59" s="74" t="s">
        <v>13</v>
      </c>
      <c r="AL59" s="74" t="s">
        <v>1937</v>
      </c>
      <c r="AM59" s="74" t="s">
        <v>1938</v>
      </c>
      <c r="AN59" s="74" t="str">
        <f t="shared" si="79"/>
        <v>C</v>
      </c>
      <c r="AO59" s="74" t="str">
        <f t="shared" si="80"/>
        <v/>
      </c>
      <c r="AP59" s="74" t="str">
        <f t="shared" si="81"/>
        <v/>
      </c>
      <c r="AQ59" s="74" t="str">
        <f t="shared" si="82"/>
        <v>O</v>
      </c>
      <c r="AR59" s="74" t="str">
        <f t="shared" si="83"/>
        <v>O</v>
      </c>
      <c r="AS59" s="74" t="s">
        <v>2</v>
      </c>
      <c r="AT59" s="74" t="str">
        <f t="shared" si="84"/>
        <v>O</v>
      </c>
      <c r="AU59" s="74" t="str">
        <f t="shared" si="85"/>
        <v>O</v>
      </c>
      <c r="AV59" s="74" t="str">
        <f t="shared" si="86"/>
        <v/>
      </c>
    </row>
    <row r="60" spans="1:48" x14ac:dyDescent="0.3">
      <c r="A60" s="9" t="s">
        <v>428</v>
      </c>
      <c r="B60" s="10" t="s">
        <v>1976</v>
      </c>
      <c r="C60" s="101">
        <v>333</v>
      </c>
      <c r="D60" s="98">
        <v>57.8</v>
      </c>
      <c r="E60" s="100">
        <v>17</v>
      </c>
      <c r="F60" s="98">
        <v>44.6</v>
      </c>
      <c r="G60" s="17">
        <v>13</v>
      </c>
      <c r="H60" s="101">
        <v>12</v>
      </c>
      <c r="I60" s="102"/>
      <c r="J60" s="102"/>
      <c r="K60" s="102"/>
      <c r="L60" s="102"/>
      <c r="M60" s="103">
        <f t="shared" si="64"/>
        <v>0</v>
      </c>
      <c r="N60" s="4" t="str">
        <f t="shared" si="65"/>
        <v/>
      </c>
      <c r="O60" s="99">
        <f t="shared" si="66"/>
        <v>0</v>
      </c>
      <c r="P60" s="99">
        <f t="shared" si="67"/>
        <v>0</v>
      </c>
      <c r="Q60" s="74">
        <v>2</v>
      </c>
      <c r="R60" s="74">
        <v>1</v>
      </c>
      <c r="S60" s="74" t="s">
        <v>1941</v>
      </c>
      <c r="T60" s="5" t="s">
        <v>436</v>
      </c>
      <c r="U60" s="9"/>
      <c r="W60" s="98">
        <f t="shared" si="68"/>
        <v>57.8</v>
      </c>
      <c r="X60" s="100">
        <f t="shared" si="69"/>
        <v>17</v>
      </c>
      <c r="Y60" s="96">
        <f t="shared" si="70"/>
        <v>12</v>
      </c>
      <c r="Z60" s="103">
        <f t="shared" si="71"/>
        <v>0</v>
      </c>
      <c r="AA60" s="103">
        <f t="shared" si="72"/>
        <v>0</v>
      </c>
      <c r="AB60" s="103">
        <f t="shared" si="73"/>
        <v>0</v>
      </c>
      <c r="AC60" s="4" t="str">
        <f t="shared" si="74"/>
        <v/>
      </c>
      <c r="AD60" s="99">
        <f t="shared" si="75"/>
        <v>0</v>
      </c>
      <c r="AE60" s="74" t="str">
        <f t="shared" si="76"/>
        <v>계</v>
      </c>
      <c r="AF60" s="74" t="str">
        <f t="shared" si="77"/>
        <v>2/1</v>
      </c>
      <c r="AH60" s="20" t="str">
        <f t="shared" si="54"/>
        <v>삼호</v>
      </c>
      <c r="AI60" s="100">
        <f t="shared" si="53"/>
        <v>17</v>
      </c>
      <c r="AJ60" s="74" t="str">
        <f t="shared" si="78"/>
        <v>A-</v>
      </c>
      <c r="AK60" s="74" t="s">
        <v>13</v>
      </c>
      <c r="AL60" s="74" t="s">
        <v>1937</v>
      </c>
      <c r="AM60" s="74" t="s">
        <v>1938</v>
      </c>
      <c r="AN60" s="74" t="str">
        <f t="shared" si="79"/>
        <v>C</v>
      </c>
      <c r="AO60" s="74" t="str">
        <f t="shared" si="80"/>
        <v/>
      </c>
      <c r="AP60" s="74" t="str">
        <f t="shared" si="81"/>
        <v/>
      </c>
      <c r="AQ60" s="74" t="str">
        <f t="shared" si="82"/>
        <v>O</v>
      </c>
      <c r="AR60" s="74" t="str">
        <f t="shared" si="83"/>
        <v>O</v>
      </c>
      <c r="AS60" s="74" t="s">
        <v>2</v>
      </c>
      <c r="AT60" s="74" t="str">
        <f t="shared" si="84"/>
        <v>O</v>
      </c>
      <c r="AU60" s="74" t="str">
        <f t="shared" si="85"/>
        <v>O</v>
      </c>
      <c r="AV60" s="74" t="str">
        <f t="shared" si="86"/>
        <v/>
      </c>
    </row>
    <row r="61" spans="1:48" x14ac:dyDescent="0.3">
      <c r="A61" s="9" t="s">
        <v>428</v>
      </c>
      <c r="B61" s="10" t="s">
        <v>1976</v>
      </c>
      <c r="C61" s="101">
        <v>333</v>
      </c>
      <c r="D61" s="98">
        <v>58.2</v>
      </c>
      <c r="E61" s="100">
        <v>18</v>
      </c>
      <c r="F61" s="98">
        <v>45.2</v>
      </c>
      <c r="G61" s="17">
        <v>14</v>
      </c>
      <c r="H61" s="101">
        <v>48</v>
      </c>
      <c r="I61" s="102">
        <v>16000</v>
      </c>
      <c r="J61" s="102" t="s">
        <v>1940</v>
      </c>
      <c r="K61" s="102"/>
      <c r="L61" s="102"/>
      <c r="M61" s="103">
        <f t="shared" si="64"/>
        <v>16000</v>
      </c>
      <c r="N61" s="4">
        <f t="shared" si="65"/>
        <v>0</v>
      </c>
      <c r="O61" s="99">
        <f t="shared" si="66"/>
        <v>888.88888888888891</v>
      </c>
      <c r="P61" s="99">
        <f t="shared" si="67"/>
        <v>0</v>
      </c>
      <c r="Q61" s="74">
        <v>2</v>
      </c>
      <c r="R61" s="74">
        <v>1</v>
      </c>
      <c r="S61" s="74" t="s">
        <v>1941</v>
      </c>
      <c r="T61" s="5">
        <v>58</v>
      </c>
      <c r="U61" s="9"/>
      <c r="W61" s="98">
        <f t="shared" si="68"/>
        <v>58.2</v>
      </c>
      <c r="X61" s="100">
        <f t="shared" si="69"/>
        <v>18</v>
      </c>
      <c r="Y61" s="96">
        <f t="shared" si="70"/>
        <v>48</v>
      </c>
      <c r="Z61" s="103">
        <f t="shared" si="71"/>
        <v>16000</v>
      </c>
      <c r="AA61" s="103">
        <f t="shared" si="72"/>
        <v>0</v>
      </c>
      <c r="AB61" s="103">
        <f t="shared" si="73"/>
        <v>16000</v>
      </c>
      <c r="AC61" s="4">
        <f t="shared" si="74"/>
        <v>0</v>
      </c>
      <c r="AD61" s="99">
        <f t="shared" si="75"/>
        <v>888.88888888888891</v>
      </c>
      <c r="AE61" s="74" t="str">
        <f t="shared" si="76"/>
        <v>계</v>
      </c>
      <c r="AF61" s="74" t="str">
        <f t="shared" si="77"/>
        <v>2/1</v>
      </c>
      <c r="AH61" s="20" t="str">
        <f t="shared" si="54"/>
        <v>삼호</v>
      </c>
      <c r="AI61" s="100">
        <f t="shared" si="53"/>
        <v>18</v>
      </c>
      <c r="AJ61" s="74" t="str">
        <f t="shared" si="78"/>
        <v>A-</v>
      </c>
      <c r="AK61" s="74" t="s">
        <v>13</v>
      </c>
      <c r="AL61" s="74" t="s">
        <v>1937</v>
      </c>
      <c r="AM61" s="74" t="s">
        <v>1938</v>
      </c>
      <c r="AN61" s="74" t="str">
        <f t="shared" si="79"/>
        <v>C</v>
      </c>
      <c r="AO61" s="74" t="str">
        <f t="shared" si="80"/>
        <v>X</v>
      </c>
      <c r="AP61" s="74" t="str">
        <f t="shared" si="81"/>
        <v>O</v>
      </c>
      <c r="AQ61" s="74" t="str">
        <f t="shared" si="82"/>
        <v>O</v>
      </c>
      <c r="AR61" s="74" t="str">
        <f t="shared" si="83"/>
        <v>X</v>
      </c>
      <c r="AS61" s="74" t="s">
        <v>2</v>
      </c>
      <c r="AT61" s="74" t="str">
        <f t="shared" si="84"/>
        <v>O</v>
      </c>
      <c r="AU61" s="74" t="str">
        <f t="shared" si="85"/>
        <v>O</v>
      </c>
      <c r="AV61" s="74" t="str">
        <f t="shared" si="86"/>
        <v>X</v>
      </c>
    </row>
    <row r="62" spans="1:48" x14ac:dyDescent="0.3">
      <c r="A62" s="9" t="s">
        <v>428</v>
      </c>
      <c r="B62" s="10" t="s">
        <v>1976</v>
      </c>
      <c r="C62" s="101">
        <v>333</v>
      </c>
      <c r="D62" s="98">
        <v>76.5</v>
      </c>
      <c r="E62" s="100">
        <v>23</v>
      </c>
      <c r="F62" s="98">
        <v>60.7</v>
      </c>
      <c r="G62" s="17">
        <v>18</v>
      </c>
      <c r="H62" s="101">
        <v>6</v>
      </c>
      <c r="I62" s="102"/>
      <c r="J62" s="102"/>
      <c r="K62" s="102"/>
      <c r="L62" s="102"/>
      <c r="M62" s="103">
        <f t="shared" si="64"/>
        <v>0</v>
      </c>
      <c r="N62" s="4" t="str">
        <f t="shared" si="65"/>
        <v/>
      </c>
      <c r="O62" s="99">
        <f t="shared" si="66"/>
        <v>0</v>
      </c>
      <c r="P62" s="99">
        <f t="shared" si="67"/>
        <v>0</v>
      </c>
      <c r="Q62" s="74">
        <v>3</v>
      </c>
      <c r="R62" s="74">
        <v>2</v>
      </c>
      <c r="S62" s="74" t="s">
        <v>1941</v>
      </c>
      <c r="T62" s="5">
        <v>76</v>
      </c>
      <c r="U62" s="9"/>
      <c r="W62" s="98">
        <f t="shared" si="68"/>
        <v>76.5</v>
      </c>
      <c r="X62" s="100">
        <f t="shared" si="69"/>
        <v>23</v>
      </c>
      <c r="Y62" s="96">
        <f t="shared" si="70"/>
        <v>6</v>
      </c>
      <c r="Z62" s="103">
        <f t="shared" si="71"/>
        <v>0</v>
      </c>
      <c r="AA62" s="103">
        <f t="shared" si="72"/>
        <v>0</v>
      </c>
      <c r="AB62" s="103">
        <f t="shared" si="73"/>
        <v>0</v>
      </c>
      <c r="AC62" s="4" t="str">
        <f t="shared" si="74"/>
        <v/>
      </c>
      <c r="AD62" s="99">
        <f t="shared" si="75"/>
        <v>0</v>
      </c>
      <c r="AE62" s="74" t="str">
        <f t="shared" si="76"/>
        <v>계</v>
      </c>
      <c r="AF62" s="74" t="str">
        <f t="shared" si="77"/>
        <v>3/2</v>
      </c>
      <c r="AH62" s="20" t="str">
        <f t="shared" si="54"/>
        <v>삼호</v>
      </c>
      <c r="AI62" s="100">
        <f t="shared" si="53"/>
        <v>23</v>
      </c>
      <c r="AJ62" s="74" t="str">
        <f t="shared" si="78"/>
        <v>A-</v>
      </c>
      <c r="AK62" s="74" t="s">
        <v>13</v>
      </c>
      <c r="AL62" s="74" t="s">
        <v>1937</v>
      </c>
      <c r="AM62" s="74" t="s">
        <v>1938</v>
      </c>
      <c r="AN62" s="74" t="str">
        <f t="shared" si="79"/>
        <v>C</v>
      </c>
      <c r="AO62" s="74" t="str">
        <f t="shared" si="80"/>
        <v/>
      </c>
      <c r="AP62" s="74" t="str">
        <f t="shared" si="81"/>
        <v/>
      </c>
      <c r="AQ62" s="74" t="str">
        <f t="shared" si="82"/>
        <v>O</v>
      </c>
      <c r="AR62" s="74" t="str">
        <f t="shared" si="83"/>
        <v>O</v>
      </c>
      <c r="AS62" s="74" t="s">
        <v>2</v>
      </c>
      <c r="AT62" s="74" t="str">
        <f t="shared" si="84"/>
        <v>O</v>
      </c>
      <c r="AU62" s="74" t="str">
        <f t="shared" si="85"/>
        <v>O</v>
      </c>
      <c r="AV62" s="74" t="str">
        <f t="shared" si="86"/>
        <v/>
      </c>
    </row>
    <row r="63" spans="1:48" x14ac:dyDescent="0.3">
      <c r="A63" s="9"/>
      <c r="B63" s="74"/>
      <c r="C63" s="6"/>
      <c r="D63" s="9"/>
      <c r="E63" s="14"/>
      <c r="F63" s="98"/>
      <c r="G63" s="9"/>
      <c r="H63" s="9"/>
      <c r="I63" s="9"/>
      <c r="J63" s="9"/>
      <c r="K63" s="9"/>
      <c r="L63" s="9"/>
      <c r="M63" s="9"/>
      <c r="N63" s="9"/>
      <c r="O63" s="99"/>
      <c r="P63" s="99"/>
      <c r="Q63" s="100"/>
      <c r="R63" s="100"/>
      <c r="S63" s="9"/>
      <c r="T63" s="48"/>
      <c r="U63" s="9"/>
      <c r="W63" s="69" t="str">
        <f>$A$4&amp;" "&amp;A64&amp;"("&amp;B64&amp;","&amp;C64&amp;"^)"</f>
        <v>대야동 삼보('91.03.,335^)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54"/>
        <v/>
      </c>
      <c r="AI63" s="97" t="str">
        <f t="shared" si="53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437</v>
      </c>
      <c r="B64" s="10" t="s">
        <v>1986</v>
      </c>
      <c r="C64" s="101">
        <v>335</v>
      </c>
      <c r="D64" s="98">
        <v>79.900000000000006</v>
      </c>
      <c r="E64" s="100">
        <v>24</v>
      </c>
      <c r="F64" s="98">
        <v>63.4</v>
      </c>
      <c r="G64" s="17">
        <v>19</v>
      </c>
      <c r="H64" s="101">
        <v>47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3</v>
      </c>
      <c r="R64" s="74">
        <v>1</v>
      </c>
      <c r="S64" s="74" t="s">
        <v>1941</v>
      </c>
      <c r="T64" s="5">
        <v>79</v>
      </c>
      <c r="U64" s="9"/>
      <c r="W64" s="98">
        <f t="shared" ref="W64:X67" si="87">D64</f>
        <v>79.900000000000006</v>
      </c>
      <c r="X64" s="100">
        <f t="shared" si="87"/>
        <v>24</v>
      </c>
      <c r="Y64" s="96">
        <f t="shared" ref="Y64:Z67" si="88">H64</f>
        <v>47</v>
      </c>
      <c r="Z64" s="103">
        <f t="shared" si="88"/>
        <v>0</v>
      </c>
      <c r="AA64" s="103">
        <f>K64</f>
        <v>0</v>
      </c>
      <c r="AB64" s="103">
        <f t="shared" ref="AB64:AD67" si="89">M64</f>
        <v>0</v>
      </c>
      <c r="AC64" s="4" t="str">
        <f t="shared" si="89"/>
        <v/>
      </c>
      <c r="AD64" s="99">
        <f t="shared" si="89"/>
        <v>0</v>
      </c>
      <c r="AE64" s="74" t="str">
        <f>S64</f>
        <v>계</v>
      </c>
      <c r="AF64" s="74" t="str">
        <f>Q64&amp;"/"&amp;R64</f>
        <v>3/1</v>
      </c>
      <c r="AH64" s="20" t="str">
        <f t="shared" si="54"/>
        <v>삼보</v>
      </c>
      <c r="AI64" s="100">
        <f t="shared" si="53"/>
        <v>24</v>
      </c>
      <c r="AJ64" s="74" t="str">
        <f>IF(AI64="","",$AJ$2)</f>
        <v>A-</v>
      </c>
      <c r="AK64" s="74" t="s">
        <v>13</v>
      </c>
      <c r="AL64" s="74" t="s">
        <v>1937</v>
      </c>
      <c r="AM64" s="74" t="s">
        <v>1938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437</v>
      </c>
      <c r="B65" s="10" t="s">
        <v>1986</v>
      </c>
      <c r="C65" s="101">
        <v>335</v>
      </c>
      <c r="D65" s="98">
        <v>88</v>
      </c>
      <c r="E65" s="100">
        <v>27</v>
      </c>
      <c r="F65" s="98">
        <v>70.7</v>
      </c>
      <c r="G65" s="17">
        <v>21</v>
      </c>
      <c r="H65" s="101">
        <v>108</v>
      </c>
      <c r="I65" s="102">
        <v>59000</v>
      </c>
      <c r="J65" s="102" t="s">
        <v>1956</v>
      </c>
      <c r="K65" s="102"/>
      <c r="L65" s="102"/>
      <c r="M65" s="103">
        <f>I65-K65</f>
        <v>59000</v>
      </c>
      <c r="N65" s="4">
        <f>IF(ISERROR(K65/I65),"",K65/I65)</f>
        <v>0</v>
      </c>
      <c r="O65" s="99">
        <f>I65/E65</f>
        <v>2185.1851851851852</v>
      </c>
      <c r="P65" s="99">
        <f>K65/E65</f>
        <v>0</v>
      </c>
      <c r="Q65" s="74">
        <v>3</v>
      </c>
      <c r="R65" s="74">
        <v>1</v>
      </c>
      <c r="S65" s="74" t="s">
        <v>1936</v>
      </c>
      <c r="T65" s="5">
        <v>88</v>
      </c>
      <c r="U65" s="9"/>
      <c r="W65" s="98">
        <f t="shared" si="87"/>
        <v>88</v>
      </c>
      <c r="X65" s="100">
        <f t="shared" si="87"/>
        <v>27</v>
      </c>
      <c r="Y65" s="96">
        <f t="shared" si="88"/>
        <v>108</v>
      </c>
      <c r="Z65" s="103">
        <f t="shared" si="88"/>
        <v>59000</v>
      </c>
      <c r="AA65" s="103">
        <f>K65</f>
        <v>0</v>
      </c>
      <c r="AB65" s="103">
        <f t="shared" si="89"/>
        <v>59000</v>
      </c>
      <c r="AC65" s="4">
        <f t="shared" si="89"/>
        <v>0</v>
      </c>
      <c r="AD65" s="99">
        <f t="shared" si="89"/>
        <v>2185.1851851851852</v>
      </c>
      <c r="AE65" s="74" t="str">
        <f>S65</f>
        <v>복</v>
      </c>
      <c r="AF65" s="74" t="str">
        <f>Q65&amp;"/"&amp;R65</f>
        <v>3/1</v>
      </c>
      <c r="AH65" s="20" t="str">
        <f t="shared" si="54"/>
        <v>삼보</v>
      </c>
      <c r="AI65" s="100">
        <f t="shared" si="53"/>
        <v>27</v>
      </c>
      <c r="AJ65" s="74" t="str">
        <f>IF(AI65="","",$AJ$2)</f>
        <v>A-</v>
      </c>
      <c r="AK65" s="74" t="s">
        <v>13</v>
      </c>
      <c r="AL65" s="74" t="s">
        <v>1937</v>
      </c>
      <c r="AM65" s="74" t="s">
        <v>1938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437</v>
      </c>
      <c r="B66" s="10" t="s">
        <v>1986</v>
      </c>
      <c r="C66" s="101">
        <v>335</v>
      </c>
      <c r="D66" s="98">
        <v>96.8</v>
      </c>
      <c r="E66" s="100">
        <v>29</v>
      </c>
      <c r="F66" s="98">
        <v>78.2</v>
      </c>
      <c r="G66" s="17">
        <v>24</v>
      </c>
      <c r="H66" s="101">
        <v>96</v>
      </c>
      <c r="I66" s="102">
        <v>62500</v>
      </c>
      <c r="J66" s="102" t="s">
        <v>1968</v>
      </c>
      <c r="K66" s="102"/>
      <c r="L66" s="102"/>
      <c r="M66" s="103">
        <f>I66-K66</f>
        <v>62500</v>
      </c>
      <c r="N66" s="4">
        <f>IF(ISERROR(K66/I66),"",K66/I66)</f>
        <v>0</v>
      </c>
      <c r="O66" s="99">
        <f>I66/E66</f>
        <v>2155.1724137931033</v>
      </c>
      <c r="P66" s="99">
        <f>K66/E66</f>
        <v>0</v>
      </c>
      <c r="Q66" s="74">
        <v>3</v>
      </c>
      <c r="R66" s="74">
        <v>1</v>
      </c>
      <c r="S66" s="74" t="s">
        <v>1941</v>
      </c>
      <c r="T66" s="5">
        <v>96</v>
      </c>
      <c r="U66" s="9"/>
      <c r="W66" s="98">
        <f t="shared" si="87"/>
        <v>96.8</v>
      </c>
      <c r="X66" s="100">
        <f t="shared" si="87"/>
        <v>29</v>
      </c>
      <c r="Y66" s="96">
        <f t="shared" si="88"/>
        <v>96</v>
      </c>
      <c r="Z66" s="103">
        <f t="shared" si="88"/>
        <v>62500</v>
      </c>
      <c r="AA66" s="103">
        <f>K66</f>
        <v>0</v>
      </c>
      <c r="AB66" s="103">
        <f t="shared" si="89"/>
        <v>62500</v>
      </c>
      <c r="AC66" s="4">
        <f t="shared" si="89"/>
        <v>0</v>
      </c>
      <c r="AD66" s="99">
        <f t="shared" si="89"/>
        <v>2155.1724137931033</v>
      </c>
      <c r="AE66" s="74" t="str">
        <f>S66</f>
        <v>계</v>
      </c>
      <c r="AF66" s="74" t="str">
        <f>Q66&amp;"/"&amp;R66</f>
        <v>3/1</v>
      </c>
      <c r="AH66" s="20" t="str">
        <f t="shared" si="54"/>
        <v>삼보</v>
      </c>
      <c r="AI66" s="100">
        <f t="shared" si="53"/>
        <v>29</v>
      </c>
      <c r="AJ66" s="74" t="str">
        <f>IF(AI66="","",$AJ$2)</f>
        <v>A-</v>
      </c>
      <c r="AK66" s="74" t="s">
        <v>13</v>
      </c>
      <c r="AL66" s="74" t="s">
        <v>1937</v>
      </c>
      <c r="AM66" s="74" t="s">
        <v>1938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437</v>
      </c>
      <c r="B67" s="10" t="s">
        <v>1986</v>
      </c>
      <c r="C67" s="101">
        <v>335</v>
      </c>
      <c r="D67" s="98">
        <v>102.2</v>
      </c>
      <c r="E67" s="100">
        <v>31</v>
      </c>
      <c r="F67" s="98">
        <v>82.7</v>
      </c>
      <c r="G67" s="17">
        <v>25</v>
      </c>
      <c r="H67" s="101">
        <v>84</v>
      </c>
      <c r="I67" s="102">
        <v>65800</v>
      </c>
      <c r="J67" s="102" t="s">
        <v>1940</v>
      </c>
      <c r="K67" s="102"/>
      <c r="L67" s="102"/>
      <c r="M67" s="103">
        <f>I67-K67</f>
        <v>65800</v>
      </c>
      <c r="N67" s="4">
        <f>IF(ISERROR(K67/I67),"",K67/I67)</f>
        <v>0</v>
      </c>
      <c r="O67" s="99">
        <f>I67/E67</f>
        <v>2122.5806451612902</v>
      </c>
      <c r="P67" s="99">
        <f>K67/E67</f>
        <v>0</v>
      </c>
      <c r="Q67" s="74">
        <v>3</v>
      </c>
      <c r="R67" s="74">
        <v>1</v>
      </c>
      <c r="S67" s="74" t="s">
        <v>1941</v>
      </c>
      <c r="T67" s="5">
        <v>102</v>
      </c>
      <c r="U67" s="9"/>
      <c r="W67" s="98">
        <f t="shared" si="87"/>
        <v>102.2</v>
      </c>
      <c r="X67" s="100">
        <f t="shared" si="87"/>
        <v>31</v>
      </c>
      <c r="Y67" s="96">
        <f t="shared" si="88"/>
        <v>84</v>
      </c>
      <c r="Z67" s="103">
        <f t="shared" si="88"/>
        <v>65800</v>
      </c>
      <c r="AA67" s="103">
        <f>K67</f>
        <v>0</v>
      </c>
      <c r="AB67" s="103">
        <f t="shared" si="89"/>
        <v>65800</v>
      </c>
      <c r="AC67" s="4">
        <f t="shared" si="89"/>
        <v>0</v>
      </c>
      <c r="AD67" s="99">
        <f t="shared" si="89"/>
        <v>2122.5806451612902</v>
      </c>
      <c r="AE67" s="74" t="str">
        <f>S67</f>
        <v>계</v>
      </c>
      <c r="AF67" s="74" t="str">
        <f>Q67&amp;"/"&amp;R67</f>
        <v>3/1</v>
      </c>
      <c r="AH67" s="20" t="str">
        <f t="shared" si="54"/>
        <v>삼보</v>
      </c>
      <c r="AI67" s="100">
        <f t="shared" ref="AI67:AI103" si="90">IF(E67="","",E67)</f>
        <v>31</v>
      </c>
      <c r="AJ67" s="74" t="str">
        <f>IF(AI67="","",$AJ$2)</f>
        <v>A-</v>
      </c>
      <c r="AK67" s="74" t="s">
        <v>13</v>
      </c>
      <c r="AL67" s="74" t="s">
        <v>1937</v>
      </c>
      <c r="AM67" s="74" t="s">
        <v>1938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98"/>
      <c r="G68" s="9"/>
      <c r="H68" s="9"/>
      <c r="I68" s="9"/>
      <c r="J68" s="9"/>
      <c r="K68" s="9"/>
      <c r="L68" s="9"/>
      <c r="M68" s="9"/>
      <c r="N68" s="9"/>
      <c r="O68" s="99"/>
      <c r="P68" s="99"/>
      <c r="Q68" s="100"/>
      <c r="R68" s="100"/>
      <c r="S68" s="9"/>
      <c r="T68" s="48"/>
      <c r="U68" s="9"/>
      <c r="W68" s="69" t="str">
        <f>$A$4&amp;" "&amp;A69&amp;"("&amp;B69&amp;","&amp;C69&amp;"^)"</f>
        <v>대야동 우성2차('95.10.,541^)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54"/>
        <v/>
      </c>
      <c r="AI68" s="97" t="str">
        <f t="shared" si="90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442</v>
      </c>
      <c r="B69" s="10" t="s">
        <v>1987</v>
      </c>
      <c r="C69" s="101">
        <v>541</v>
      </c>
      <c r="D69" s="98">
        <v>57.7</v>
      </c>
      <c r="E69" s="100">
        <v>17</v>
      </c>
      <c r="F69" s="98">
        <v>41.6</v>
      </c>
      <c r="G69" s="17">
        <v>13</v>
      </c>
      <c r="H69" s="101">
        <v>199</v>
      </c>
      <c r="I69" s="102"/>
      <c r="J69" s="102"/>
      <c r="K69" s="102"/>
      <c r="L69" s="102"/>
      <c r="M69" s="103">
        <f>I69-K69</f>
        <v>0</v>
      </c>
      <c r="N69" s="4" t="str">
        <f>IF(ISERROR(K69/I69),"",K69/I69)</f>
        <v/>
      </c>
      <c r="O69" s="99">
        <f>I69/E69</f>
        <v>0</v>
      </c>
      <c r="P69" s="99">
        <f>K69/E69</f>
        <v>0</v>
      </c>
      <c r="Q69" s="74">
        <v>2</v>
      </c>
      <c r="R69" s="74">
        <v>1</v>
      </c>
      <c r="S69" s="74" t="s">
        <v>1936</v>
      </c>
      <c r="T69" s="5">
        <v>57</v>
      </c>
      <c r="U69" s="9"/>
      <c r="W69" s="98">
        <f>D69</f>
        <v>57.7</v>
      </c>
      <c r="X69" s="100">
        <f>E69</f>
        <v>17</v>
      </c>
      <c r="Y69" s="96">
        <f>H69</f>
        <v>199</v>
      </c>
      <c r="Z69" s="103">
        <f>I69</f>
        <v>0</v>
      </c>
      <c r="AA69" s="103">
        <f>K69</f>
        <v>0</v>
      </c>
      <c r="AB69" s="103">
        <f t="shared" ref="AB69:AD70" si="91">M69</f>
        <v>0</v>
      </c>
      <c r="AC69" s="4" t="str">
        <f t="shared" si="91"/>
        <v/>
      </c>
      <c r="AD69" s="99">
        <f t="shared" si="91"/>
        <v>0</v>
      </c>
      <c r="AE69" s="74" t="str">
        <f>S69</f>
        <v>복</v>
      </c>
      <c r="AF69" s="74" t="str">
        <f>Q69&amp;"/"&amp;R69</f>
        <v>2/1</v>
      </c>
      <c r="AH69" s="20" t="str">
        <f t="shared" ref="AH69:AH103" si="92">IF(A69="","",A69)</f>
        <v>우성2차</v>
      </c>
      <c r="AI69" s="100">
        <f t="shared" si="90"/>
        <v>17</v>
      </c>
      <c r="AJ69" s="74" t="str">
        <f>IF(AI69="","",$AJ$2)</f>
        <v>A-</v>
      </c>
      <c r="AK69" s="74" t="s">
        <v>13</v>
      </c>
      <c r="AL69" s="74" t="s">
        <v>1937</v>
      </c>
      <c r="AM69" s="74" t="s">
        <v>1938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 t="s">
        <v>442</v>
      </c>
      <c r="B70" s="10" t="s">
        <v>1987</v>
      </c>
      <c r="C70" s="101">
        <v>541</v>
      </c>
      <c r="D70" s="98">
        <v>78.7</v>
      </c>
      <c r="E70" s="100">
        <v>24</v>
      </c>
      <c r="F70" s="98">
        <v>60</v>
      </c>
      <c r="G70" s="17">
        <v>18</v>
      </c>
      <c r="H70" s="101">
        <v>342</v>
      </c>
      <c r="I70" s="102">
        <v>44000</v>
      </c>
      <c r="J70" s="102" t="s">
        <v>1949</v>
      </c>
      <c r="K70" s="102">
        <v>35000</v>
      </c>
      <c r="L70" s="102" t="s">
        <v>1971</v>
      </c>
      <c r="M70" s="103">
        <f>I70-K70</f>
        <v>9000</v>
      </c>
      <c r="N70" s="4">
        <f>IF(ISERROR(K70/I70),"",K70/I70)</f>
        <v>0.79545454545454541</v>
      </c>
      <c r="O70" s="99">
        <f>I70/E70</f>
        <v>1833.3333333333333</v>
      </c>
      <c r="P70" s="99">
        <f>K70/E70</f>
        <v>1458.3333333333333</v>
      </c>
      <c r="Q70" s="74">
        <v>3</v>
      </c>
      <c r="R70" s="74">
        <v>1</v>
      </c>
      <c r="S70" s="74" t="s">
        <v>1941</v>
      </c>
      <c r="T70" s="5">
        <v>78</v>
      </c>
      <c r="U70" s="9"/>
      <c r="W70" s="98">
        <f>D70</f>
        <v>78.7</v>
      </c>
      <c r="X70" s="100">
        <f>E70</f>
        <v>24</v>
      </c>
      <c r="Y70" s="96">
        <f>H70</f>
        <v>342</v>
      </c>
      <c r="Z70" s="103">
        <f>I70</f>
        <v>44000</v>
      </c>
      <c r="AA70" s="103">
        <f>K70</f>
        <v>35000</v>
      </c>
      <c r="AB70" s="103">
        <f t="shared" si="91"/>
        <v>9000</v>
      </c>
      <c r="AC70" s="4">
        <f t="shared" si="91"/>
        <v>0.79545454545454541</v>
      </c>
      <c r="AD70" s="99">
        <f t="shared" si="91"/>
        <v>1833.3333333333333</v>
      </c>
      <c r="AE70" s="74" t="str">
        <f>S70</f>
        <v>계</v>
      </c>
      <c r="AF70" s="74" t="str">
        <f>Q70&amp;"/"&amp;R70</f>
        <v>3/1</v>
      </c>
      <c r="AH70" s="20" t="str">
        <f t="shared" si="92"/>
        <v>우성2차</v>
      </c>
      <c r="AI70" s="100">
        <f t="shared" si="90"/>
        <v>24</v>
      </c>
      <c r="AJ70" s="74" t="str">
        <f>IF(AI70="","",$AJ$2)</f>
        <v>A-</v>
      </c>
      <c r="AK70" s="74" t="s">
        <v>13</v>
      </c>
      <c r="AL70" s="74" t="s">
        <v>1937</v>
      </c>
      <c r="AM70" s="74" t="s">
        <v>1938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/>
      <c r="B71" s="74"/>
      <c r="C71" s="6"/>
      <c r="D71" s="9"/>
      <c r="E71" s="14"/>
      <c r="F71" s="98"/>
      <c r="G71" s="9"/>
      <c r="H71" s="9"/>
      <c r="I71" s="9"/>
      <c r="J71" s="9"/>
      <c r="K71" s="9"/>
      <c r="L71" s="9"/>
      <c r="M71" s="9"/>
      <c r="N71" s="9"/>
      <c r="O71" s="99"/>
      <c r="P71" s="99"/>
      <c r="Q71" s="100"/>
      <c r="R71" s="100"/>
      <c r="S71" s="9"/>
      <c r="T71" s="48"/>
      <c r="U71" s="9"/>
      <c r="W71" s="69" t="str">
        <f>$A$4&amp;" "&amp;A72&amp;"("&amp;B72&amp;","&amp;C72&amp;"^)"</f>
        <v>대야동 벽산('92.02.,246^)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92"/>
        <v/>
      </c>
      <c r="AI71" s="97" t="str">
        <f t="shared" si="90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447</v>
      </c>
      <c r="B72" s="10" t="s">
        <v>1988</v>
      </c>
      <c r="C72" s="101">
        <v>246</v>
      </c>
      <c r="D72" s="98">
        <v>93.3</v>
      </c>
      <c r="E72" s="100">
        <v>28</v>
      </c>
      <c r="F72" s="98">
        <v>77.2</v>
      </c>
      <c r="G72" s="17">
        <v>23</v>
      </c>
      <c r="H72" s="101">
        <v>110</v>
      </c>
      <c r="I72" s="102"/>
      <c r="J72" s="102"/>
      <c r="K72" s="102"/>
      <c r="L72" s="102"/>
      <c r="M72" s="103">
        <f>I72-K72</f>
        <v>0</v>
      </c>
      <c r="N72" s="4" t="str">
        <f>IF(ISERROR(K72/I72),"",K72/I72)</f>
        <v/>
      </c>
      <c r="O72" s="99">
        <f>I72/E72</f>
        <v>0</v>
      </c>
      <c r="P72" s="99">
        <f>K72/E72</f>
        <v>0</v>
      </c>
      <c r="Q72" s="74">
        <v>3</v>
      </c>
      <c r="R72" s="74">
        <v>1</v>
      </c>
      <c r="S72" s="74" t="s">
        <v>1941</v>
      </c>
      <c r="T72" s="5">
        <v>93</v>
      </c>
      <c r="U72" s="9"/>
      <c r="W72" s="98">
        <f t="shared" ref="W72:X74" si="93">D72</f>
        <v>93.3</v>
      </c>
      <c r="X72" s="100">
        <f t="shared" si="93"/>
        <v>28</v>
      </c>
      <c r="Y72" s="96">
        <f t="shared" ref="Y72:Z74" si="94">H72</f>
        <v>110</v>
      </c>
      <c r="Z72" s="103">
        <f t="shared" si="94"/>
        <v>0</v>
      </c>
      <c r="AA72" s="103">
        <f>K72</f>
        <v>0</v>
      </c>
      <c r="AB72" s="103">
        <f t="shared" ref="AB72:AD74" si="95">M72</f>
        <v>0</v>
      </c>
      <c r="AC72" s="4" t="str">
        <f t="shared" si="95"/>
        <v/>
      </c>
      <c r="AD72" s="99">
        <f t="shared" si="95"/>
        <v>0</v>
      </c>
      <c r="AE72" s="74" t="str">
        <f>S72</f>
        <v>계</v>
      </c>
      <c r="AF72" s="74" t="str">
        <f>Q72&amp;"/"&amp;R72</f>
        <v>3/1</v>
      </c>
      <c r="AH72" s="20" t="str">
        <f t="shared" si="92"/>
        <v>벽산</v>
      </c>
      <c r="AI72" s="100">
        <f t="shared" si="90"/>
        <v>28</v>
      </c>
      <c r="AJ72" s="74" t="str">
        <f>IF(AI72="","",$AJ$2)</f>
        <v>A-</v>
      </c>
      <c r="AK72" s="74" t="s">
        <v>13</v>
      </c>
      <c r="AL72" s="74" t="s">
        <v>1937</v>
      </c>
      <c r="AM72" s="74" t="s">
        <v>1938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x14ac:dyDescent="0.3">
      <c r="A73" s="9" t="s">
        <v>447</v>
      </c>
      <c r="B73" s="10" t="s">
        <v>1988</v>
      </c>
      <c r="C73" s="101">
        <v>246</v>
      </c>
      <c r="D73" s="98">
        <v>102.5</v>
      </c>
      <c r="E73" s="100">
        <v>31</v>
      </c>
      <c r="F73" s="98">
        <v>84.5</v>
      </c>
      <c r="G73" s="17">
        <v>26</v>
      </c>
      <c r="H73" s="101">
        <v>84</v>
      </c>
      <c r="I73" s="102"/>
      <c r="J73" s="102"/>
      <c r="K73" s="102"/>
      <c r="L73" s="102"/>
      <c r="M73" s="103">
        <f>I73-K73</f>
        <v>0</v>
      </c>
      <c r="N73" s="4" t="str">
        <f>IF(ISERROR(K73/I73),"",K73/I73)</f>
        <v/>
      </c>
      <c r="O73" s="99">
        <f>I73/E73</f>
        <v>0</v>
      </c>
      <c r="P73" s="99">
        <f>K73/E73</f>
        <v>0</v>
      </c>
      <c r="Q73" s="74">
        <v>3</v>
      </c>
      <c r="R73" s="74">
        <v>2</v>
      </c>
      <c r="S73" s="74" t="s">
        <v>1941</v>
      </c>
      <c r="T73" s="5" t="s">
        <v>452</v>
      </c>
      <c r="U73" s="9"/>
      <c r="W73" s="98">
        <f t="shared" si="93"/>
        <v>102.5</v>
      </c>
      <c r="X73" s="100">
        <f t="shared" si="93"/>
        <v>31</v>
      </c>
      <c r="Y73" s="96">
        <f t="shared" si="94"/>
        <v>84</v>
      </c>
      <c r="Z73" s="103">
        <f t="shared" si="94"/>
        <v>0</v>
      </c>
      <c r="AA73" s="103">
        <f>K73</f>
        <v>0</v>
      </c>
      <c r="AB73" s="103">
        <f t="shared" si="95"/>
        <v>0</v>
      </c>
      <c r="AC73" s="4" t="str">
        <f t="shared" si="95"/>
        <v/>
      </c>
      <c r="AD73" s="99">
        <f t="shared" si="95"/>
        <v>0</v>
      </c>
      <c r="AE73" s="74" t="str">
        <f>S73</f>
        <v>계</v>
      </c>
      <c r="AF73" s="74" t="str">
        <f>Q73&amp;"/"&amp;R73</f>
        <v>3/2</v>
      </c>
      <c r="AH73" s="20" t="str">
        <f t="shared" si="92"/>
        <v>벽산</v>
      </c>
      <c r="AI73" s="100">
        <f t="shared" si="90"/>
        <v>31</v>
      </c>
      <c r="AJ73" s="74" t="str">
        <f>IF(AI73="","",$AJ$2)</f>
        <v>A-</v>
      </c>
      <c r="AK73" s="74" t="s">
        <v>13</v>
      </c>
      <c r="AL73" s="74" t="s">
        <v>1937</v>
      </c>
      <c r="AM73" s="74" t="s">
        <v>1938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X</v>
      </c>
      <c r="AV73" s="74" t="str">
        <f>IF(AO73="","",IF(AND(AO73="O",AP73="O",AR73="O",AT73="O",AU73="O"),"후보","X"))</f>
        <v/>
      </c>
    </row>
    <row r="74" spans="1:48" x14ac:dyDescent="0.3">
      <c r="A74" s="9" t="s">
        <v>447</v>
      </c>
      <c r="B74" s="10" t="s">
        <v>1988</v>
      </c>
      <c r="C74" s="101">
        <v>246</v>
      </c>
      <c r="D74" s="98">
        <v>102.8</v>
      </c>
      <c r="E74" s="100">
        <v>31</v>
      </c>
      <c r="F74" s="98">
        <v>85</v>
      </c>
      <c r="G74" s="17">
        <v>26</v>
      </c>
      <c r="H74" s="101">
        <v>52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3</v>
      </c>
      <c r="R74" s="74">
        <v>2</v>
      </c>
      <c r="S74" s="74" t="s">
        <v>1941</v>
      </c>
      <c r="T74" s="5" t="s">
        <v>236</v>
      </c>
      <c r="U74" s="9"/>
      <c r="W74" s="98">
        <f t="shared" si="93"/>
        <v>102.8</v>
      </c>
      <c r="X74" s="100">
        <f t="shared" si="93"/>
        <v>31</v>
      </c>
      <c r="Y74" s="96">
        <f t="shared" si="94"/>
        <v>52</v>
      </c>
      <c r="Z74" s="103">
        <f t="shared" si="94"/>
        <v>0</v>
      </c>
      <c r="AA74" s="103">
        <f>K74</f>
        <v>0</v>
      </c>
      <c r="AB74" s="103">
        <f t="shared" si="95"/>
        <v>0</v>
      </c>
      <c r="AC74" s="4" t="str">
        <f t="shared" si="95"/>
        <v/>
      </c>
      <c r="AD74" s="99">
        <f t="shared" si="95"/>
        <v>0</v>
      </c>
      <c r="AE74" s="74" t="str">
        <f>S74</f>
        <v>계</v>
      </c>
      <c r="AF74" s="74" t="str">
        <f>Q74&amp;"/"&amp;R74</f>
        <v>3/2</v>
      </c>
      <c r="AH74" s="20" t="str">
        <f t="shared" si="92"/>
        <v>벽산</v>
      </c>
      <c r="AI74" s="100">
        <f t="shared" si="90"/>
        <v>31</v>
      </c>
      <c r="AJ74" s="74" t="str">
        <f>IF(AI74="","",$AJ$2)</f>
        <v>A-</v>
      </c>
      <c r="AK74" s="74" t="s">
        <v>13</v>
      </c>
      <c r="AL74" s="74" t="s">
        <v>1937</v>
      </c>
      <c r="AM74" s="74" t="s">
        <v>1938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98"/>
      <c r="G75" s="9"/>
      <c r="H75" s="9"/>
      <c r="I75" s="9"/>
      <c r="J75" s="9"/>
      <c r="K75" s="9"/>
      <c r="L75" s="9"/>
      <c r="M75" s="9"/>
      <c r="N75" s="9"/>
      <c r="O75" s="99"/>
      <c r="P75" s="99"/>
      <c r="Q75" s="100"/>
      <c r="R75" s="100"/>
      <c r="S75" s="9"/>
      <c r="T75" s="48"/>
      <c r="U75" s="9"/>
      <c r="W75" s="69" t="str">
        <f>$A$4&amp;" "&amp;A76&amp;"("&amp;B76&amp;","&amp;C76&amp;"^)"</f>
        <v>대야동 청구2차('97.07.,462^)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92"/>
        <v/>
      </c>
      <c r="AI75" s="97" t="str">
        <f t="shared" si="90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453</v>
      </c>
      <c r="B76" s="10" t="s">
        <v>1989</v>
      </c>
      <c r="C76" s="101">
        <v>462</v>
      </c>
      <c r="D76" s="98">
        <v>79.599999999999994</v>
      </c>
      <c r="E76" s="100">
        <v>24</v>
      </c>
      <c r="F76" s="98">
        <v>59.8</v>
      </c>
      <c r="G76" s="17">
        <v>18</v>
      </c>
      <c r="H76" s="101">
        <v>190</v>
      </c>
      <c r="I76" s="102">
        <v>39500</v>
      </c>
      <c r="J76" s="102" t="s">
        <v>1980</v>
      </c>
      <c r="K76" s="102"/>
      <c r="L76" s="102"/>
      <c r="M76" s="103">
        <f>I76-K76</f>
        <v>39500</v>
      </c>
      <c r="N76" s="4">
        <f>IF(ISERROR(K76/I76),"",K76/I76)</f>
        <v>0</v>
      </c>
      <c r="O76" s="99">
        <f>I76/E76</f>
        <v>1645.8333333333333</v>
      </c>
      <c r="P76" s="99">
        <f>K76/E76</f>
        <v>0</v>
      </c>
      <c r="Q76" s="74">
        <v>3</v>
      </c>
      <c r="R76" s="74">
        <v>1</v>
      </c>
      <c r="S76" s="74" t="s">
        <v>1941</v>
      </c>
      <c r="T76" s="5">
        <v>79</v>
      </c>
      <c r="U76" s="9"/>
      <c r="W76" s="98">
        <f t="shared" ref="W76:X79" si="96">D76</f>
        <v>79.599999999999994</v>
      </c>
      <c r="X76" s="100">
        <f t="shared" si="96"/>
        <v>24</v>
      </c>
      <c r="Y76" s="96">
        <f t="shared" ref="Y76:Z79" si="97">H76</f>
        <v>190</v>
      </c>
      <c r="Z76" s="103">
        <f t="shared" si="97"/>
        <v>39500</v>
      </c>
      <c r="AA76" s="103">
        <f>K76</f>
        <v>0</v>
      </c>
      <c r="AB76" s="103">
        <f t="shared" ref="AB76:AD79" si="98">M76</f>
        <v>39500</v>
      </c>
      <c r="AC76" s="4">
        <f t="shared" si="98"/>
        <v>0</v>
      </c>
      <c r="AD76" s="99">
        <f t="shared" si="98"/>
        <v>1645.8333333333333</v>
      </c>
      <c r="AE76" s="74" t="str">
        <f>S76</f>
        <v>계</v>
      </c>
      <c r="AF76" s="74" t="str">
        <f>Q76&amp;"/"&amp;R76</f>
        <v>3/1</v>
      </c>
      <c r="AH76" s="20" t="str">
        <f t="shared" si="92"/>
        <v>청구2차</v>
      </c>
      <c r="AI76" s="100">
        <f t="shared" si="90"/>
        <v>24</v>
      </c>
      <c r="AJ76" s="74" t="str">
        <f>IF(AI76="","",$AJ$2)</f>
        <v>A-</v>
      </c>
      <c r="AK76" s="74" t="s">
        <v>13</v>
      </c>
      <c r="AL76" s="74" t="s">
        <v>1937</v>
      </c>
      <c r="AM76" s="74" t="s">
        <v>1938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453</v>
      </c>
      <c r="B77" s="10" t="s">
        <v>1989</v>
      </c>
      <c r="C77" s="101">
        <v>462</v>
      </c>
      <c r="D77" s="98">
        <v>110.8</v>
      </c>
      <c r="E77" s="100">
        <v>34</v>
      </c>
      <c r="F77" s="98">
        <v>84.9</v>
      </c>
      <c r="G77" s="17">
        <v>26</v>
      </c>
      <c r="H77" s="101">
        <v>128</v>
      </c>
      <c r="I77" s="102"/>
      <c r="J77" s="102"/>
      <c r="K77" s="102"/>
      <c r="L77" s="102"/>
      <c r="M77" s="103">
        <f>I77-K77</f>
        <v>0</v>
      </c>
      <c r="N77" s="4" t="str">
        <f>IF(ISERROR(K77/I77),"",K77/I77)</f>
        <v/>
      </c>
      <c r="O77" s="99">
        <f>I77/E77</f>
        <v>0</v>
      </c>
      <c r="P77" s="99">
        <f>K77/E77</f>
        <v>0</v>
      </c>
      <c r="Q77" s="74">
        <v>3</v>
      </c>
      <c r="R77" s="74">
        <v>2</v>
      </c>
      <c r="S77" s="74" t="s">
        <v>1941</v>
      </c>
      <c r="T77" s="5">
        <v>110</v>
      </c>
      <c r="U77" s="9"/>
      <c r="W77" s="98">
        <f t="shared" si="96"/>
        <v>110.8</v>
      </c>
      <c r="X77" s="100">
        <f t="shared" si="96"/>
        <v>34</v>
      </c>
      <c r="Y77" s="96">
        <f t="shared" si="97"/>
        <v>128</v>
      </c>
      <c r="Z77" s="103">
        <f t="shared" si="97"/>
        <v>0</v>
      </c>
      <c r="AA77" s="103">
        <f>K77</f>
        <v>0</v>
      </c>
      <c r="AB77" s="103">
        <f t="shared" si="98"/>
        <v>0</v>
      </c>
      <c r="AC77" s="4" t="str">
        <f t="shared" si="98"/>
        <v/>
      </c>
      <c r="AD77" s="99">
        <f t="shared" si="98"/>
        <v>0</v>
      </c>
      <c r="AE77" s="74" t="str">
        <f>S77</f>
        <v>계</v>
      </c>
      <c r="AF77" s="74" t="str">
        <f>Q77&amp;"/"&amp;R77</f>
        <v>3/2</v>
      </c>
      <c r="AH77" s="20" t="str">
        <f t="shared" si="92"/>
        <v>청구2차</v>
      </c>
      <c r="AI77" s="100">
        <f t="shared" si="90"/>
        <v>34</v>
      </c>
      <c r="AJ77" s="74" t="str">
        <f>IF(AI77="","",$AJ$2)</f>
        <v>A-</v>
      </c>
      <c r="AK77" s="74" t="s">
        <v>13</v>
      </c>
      <c r="AL77" s="74" t="s">
        <v>1937</v>
      </c>
      <c r="AM77" s="74" t="s">
        <v>1938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/>
      </c>
    </row>
    <row r="78" spans="1:48" x14ac:dyDescent="0.3">
      <c r="A78" s="9" t="s">
        <v>453</v>
      </c>
      <c r="B78" s="10" t="s">
        <v>1989</v>
      </c>
      <c r="C78" s="101">
        <v>462</v>
      </c>
      <c r="D78" s="98">
        <v>129.80000000000001</v>
      </c>
      <c r="E78" s="100">
        <v>39</v>
      </c>
      <c r="F78" s="98">
        <v>101.8</v>
      </c>
      <c r="G78" s="17">
        <v>31</v>
      </c>
      <c r="H78" s="101">
        <v>76</v>
      </c>
      <c r="I78" s="102">
        <v>54000</v>
      </c>
      <c r="J78" s="102" t="s">
        <v>1947</v>
      </c>
      <c r="K78" s="102"/>
      <c r="L78" s="102"/>
      <c r="M78" s="103">
        <f>I78-K78</f>
        <v>54000</v>
      </c>
      <c r="N78" s="4">
        <f>IF(ISERROR(K78/I78),"",K78/I78)</f>
        <v>0</v>
      </c>
      <c r="O78" s="99">
        <f>I78/E78</f>
        <v>1384.6153846153845</v>
      </c>
      <c r="P78" s="99">
        <f>K78/E78</f>
        <v>0</v>
      </c>
      <c r="Q78" s="74">
        <v>3</v>
      </c>
      <c r="R78" s="74">
        <v>2</v>
      </c>
      <c r="S78" s="74" t="s">
        <v>1941</v>
      </c>
      <c r="T78" s="5">
        <v>129</v>
      </c>
      <c r="U78" s="9"/>
      <c r="W78" s="98">
        <f t="shared" si="96"/>
        <v>129.80000000000001</v>
      </c>
      <c r="X78" s="100">
        <f t="shared" si="96"/>
        <v>39</v>
      </c>
      <c r="Y78" s="96">
        <f t="shared" si="97"/>
        <v>76</v>
      </c>
      <c r="Z78" s="103">
        <f t="shared" si="97"/>
        <v>54000</v>
      </c>
      <c r="AA78" s="103">
        <f>K78</f>
        <v>0</v>
      </c>
      <c r="AB78" s="103">
        <f t="shared" si="98"/>
        <v>54000</v>
      </c>
      <c r="AC78" s="4">
        <f t="shared" si="98"/>
        <v>0</v>
      </c>
      <c r="AD78" s="99">
        <f t="shared" si="98"/>
        <v>1384.6153846153845</v>
      </c>
      <c r="AE78" s="74" t="str">
        <f>S78</f>
        <v>계</v>
      </c>
      <c r="AF78" s="74" t="str">
        <f>Q78&amp;"/"&amp;R78</f>
        <v>3/2</v>
      </c>
      <c r="AH78" s="20" t="str">
        <f t="shared" si="92"/>
        <v>청구2차</v>
      </c>
      <c r="AI78" s="100">
        <f t="shared" si="90"/>
        <v>39</v>
      </c>
      <c r="AJ78" s="74" t="str">
        <f>IF(AI78="","",$AJ$2)</f>
        <v>A-</v>
      </c>
      <c r="AK78" s="74" t="s">
        <v>13</v>
      </c>
      <c r="AL78" s="74" t="s">
        <v>1937</v>
      </c>
      <c r="AM78" s="74" t="s">
        <v>1938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453</v>
      </c>
      <c r="B79" s="10" t="s">
        <v>1989</v>
      </c>
      <c r="C79" s="101">
        <v>462</v>
      </c>
      <c r="D79" s="98">
        <v>166.6</v>
      </c>
      <c r="E79" s="100">
        <v>50</v>
      </c>
      <c r="F79" s="98">
        <v>134.69999999999999</v>
      </c>
      <c r="G79" s="17">
        <v>41</v>
      </c>
      <c r="H79" s="101">
        <v>68</v>
      </c>
      <c r="I79" s="102">
        <v>74000</v>
      </c>
      <c r="J79" s="102" t="s">
        <v>1952</v>
      </c>
      <c r="K79" s="102"/>
      <c r="L79" s="102"/>
      <c r="M79" s="103">
        <f>I79-K79</f>
        <v>74000</v>
      </c>
      <c r="N79" s="4">
        <f>IF(ISERROR(K79/I79),"",K79/I79)</f>
        <v>0</v>
      </c>
      <c r="O79" s="99">
        <f>I79/E79</f>
        <v>1480</v>
      </c>
      <c r="P79" s="99">
        <f>K79/E79</f>
        <v>0</v>
      </c>
      <c r="Q79" s="74">
        <v>4</v>
      </c>
      <c r="R79" s="74">
        <v>2</v>
      </c>
      <c r="S79" s="74" t="s">
        <v>1941</v>
      </c>
      <c r="T79" s="5">
        <v>166</v>
      </c>
      <c r="U79" s="9"/>
      <c r="W79" s="98">
        <f t="shared" si="96"/>
        <v>166.6</v>
      </c>
      <c r="X79" s="100">
        <f t="shared" si="96"/>
        <v>50</v>
      </c>
      <c r="Y79" s="96">
        <f t="shared" si="97"/>
        <v>68</v>
      </c>
      <c r="Z79" s="103">
        <f t="shared" si="97"/>
        <v>74000</v>
      </c>
      <c r="AA79" s="103">
        <f>K79</f>
        <v>0</v>
      </c>
      <c r="AB79" s="103">
        <f t="shared" si="98"/>
        <v>74000</v>
      </c>
      <c r="AC79" s="4">
        <f t="shared" si="98"/>
        <v>0</v>
      </c>
      <c r="AD79" s="99">
        <f t="shared" si="98"/>
        <v>1480</v>
      </c>
      <c r="AE79" s="74" t="str">
        <f>S79</f>
        <v>계</v>
      </c>
      <c r="AF79" s="74" t="str">
        <f>Q79&amp;"/"&amp;R79</f>
        <v>4/2</v>
      </c>
      <c r="AH79" s="20" t="str">
        <f t="shared" si="92"/>
        <v>청구2차</v>
      </c>
      <c r="AI79" s="100">
        <f t="shared" si="90"/>
        <v>50</v>
      </c>
      <c r="AJ79" s="74" t="str">
        <f>IF(AI79="","",$AJ$2)</f>
        <v>A-</v>
      </c>
      <c r="AK79" s="74" t="s">
        <v>13</v>
      </c>
      <c r="AL79" s="74" t="s">
        <v>1937</v>
      </c>
      <c r="AM79" s="74" t="s">
        <v>1938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8"/>
      <c r="G80" s="9"/>
      <c r="H80" s="9"/>
      <c r="I80" s="9"/>
      <c r="J80" s="9"/>
      <c r="K80" s="9"/>
      <c r="L80" s="9"/>
      <c r="M80" s="9"/>
      <c r="N80" s="9"/>
      <c r="O80" s="99"/>
      <c r="P80" s="99"/>
      <c r="Q80" s="100"/>
      <c r="R80" s="100"/>
      <c r="S80" s="9"/>
      <c r="T80" s="48"/>
      <c r="U80" s="9"/>
      <c r="W80" s="69" t="str">
        <f>$A$4&amp;" "&amp;A81&amp;"("&amp;B81&amp;","&amp;C81&amp;"^)"</f>
        <v>대야동 e편한세상시흥센텀하임('19.09.,659^)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92"/>
        <v/>
      </c>
      <c r="AI80" s="97" t="str">
        <f t="shared" si="90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458</v>
      </c>
      <c r="B81" s="10" t="s">
        <v>1990</v>
      </c>
      <c r="C81" s="101">
        <v>659</v>
      </c>
      <c r="D81" s="98">
        <v>108.5</v>
      </c>
      <c r="E81" s="100">
        <v>33</v>
      </c>
      <c r="F81" s="98">
        <v>84.8</v>
      </c>
      <c r="G81" s="17">
        <v>26</v>
      </c>
      <c r="H81" s="101">
        <v>195</v>
      </c>
      <c r="I81" s="102">
        <v>80000</v>
      </c>
      <c r="J81" s="102" t="s">
        <v>1943</v>
      </c>
      <c r="K81" s="102">
        <v>52000</v>
      </c>
      <c r="L81" s="102" t="s">
        <v>1980</v>
      </c>
      <c r="M81" s="103">
        <f>I81-K81</f>
        <v>28000</v>
      </c>
      <c r="N81" s="4">
        <f>IF(ISERROR(K81/I81),"",K81/I81)</f>
        <v>0.65</v>
      </c>
      <c r="O81" s="99">
        <f>I81/E81</f>
        <v>2424.242424242424</v>
      </c>
      <c r="P81" s="99">
        <f>K81/E81</f>
        <v>1575.7575757575758</v>
      </c>
      <c r="Q81" s="74">
        <v>3</v>
      </c>
      <c r="R81" s="74">
        <v>2</v>
      </c>
      <c r="S81" s="74" t="s">
        <v>1941</v>
      </c>
      <c r="T81" s="5" t="s">
        <v>158</v>
      </c>
      <c r="U81" s="9"/>
      <c r="W81" s="98">
        <f t="shared" ref="W81:X85" si="99">D81</f>
        <v>108.5</v>
      </c>
      <c r="X81" s="100">
        <f t="shared" si="99"/>
        <v>33</v>
      </c>
      <c r="Y81" s="96">
        <f t="shared" ref="Y81:Z85" si="100">H81</f>
        <v>195</v>
      </c>
      <c r="Z81" s="103">
        <f t="shared" si="100"/>
        <v>80000</v>
      </c>
      <c r="AA81" s="103">
        <f>K81</f>
        <v>52000</v>
      </c>
      <c r="AB81" s="103">
        <f t="shared" ref="AB81:AD85" si="101">M81</f>
        <v>28000</v>
      </c>
      <c r="AC81" s="4">
        <f t="shared" si="101"/>
        <v>0.65</v>
      </c>
      <c r="AD81" s="99">
        <f t="shared" si="101"/>
        <v>2424.242424242424</v>
      </c>
      <c r="AE81" s="74" t="str">
        <f>S81</f>
        <v>계</v>
      </c>
      <c r="AF81" s="74" t="str">
        <f>Q81&amp;"/"&amp;R81</f>
        <v>3/2</v>
      </c>
      <c r="AH81" s="20" t="str">
        <f t="shared" si="92"/>
        <v>e편한세상시흥센텀하임</v>
      </c>
      <c r="AI81" s="100">
        <f t="shared" si="90"/>
        <v>33</v>
      </c>
      <c r="AJ81" s="74" t="str">
        <f>IF(AI81="","",$AJ$2)</f>
        <v>A-</v>
      </c>
      <c r="AK81" s="74" t="s">
        <v>13</v>
      </c>
      <c r="AL81" s="74" t="s">
        <v>1937</v>
      </c>
      <c r="AM81" s="74" t="s">
        <v>1938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458</v>
      </c>
      <c r="B82" s="10" t="s">
        <v>1990</v>
      </c>
      <c r="C82" s="101">
        <v>659</v>
      </c>
      <c r="D82" s="98">
        <v>108.3</v>
      </c>
      <c r="E82" s="100">
        <v>33</v>
      </c>
      <c r="F82" s="98">
        <v>84.9</v>
      </c>
      <c r="G82" s="17">
        <v>26</v>
      </c>
      <c r="H82" s="101">
        <v>162</v>
      </c>
      <c r="I82" s="102">
        <v>83000</v>
      </c>
      <c r="J82" s="102" t="s">
        <v>1940</v>
      </c>
      <c r="K82" s="102">
        <v>51000</v>
      </c>
      <c r="L82" s="102" t="s">
        <v>1956</v>
      </c>
      <c r="M82" s="103">
        <f>I82-K82</f>
        <v>32000</v>
      </c>
      <c r="N82" s="4">
        <f>IF(ISERROR(K82/I82),"",K82/I82)</f>
        <v>0.61445783132530118</v>
      </c>
      <c r="O82" s="99">
        <f>I82/E82</f>
        <v>2515.151515151515</v>
      </c>
      <c r="P82" s="99">
        <f>K82/E82</f>
        <v>1545.4545454545455</v>
      </c>
      <c r="Q82" s="74">
        <v>3</v>
      </c>
      <c r="R82" s="74">
        <v>2</v>
      </c>
      <c r="S82" s="74" t="s">
        <v>1941</v>
      </c>
      <c r="T82" s="5" t="s">
        <v>463</v>
      </c>
      <c r="U82" s="9"/>
      <c r="W82" s="98">
        <f t="shared" si="99"/>
        <v>108.3</v>
      </c>
      <c r="X82" s="100">
        <f t="shared" si="99"/>
        <v>33</v>
      </c>
      <c r="Y82" s="96">
        <f t="shared" si="100"/>
        <v>162</v>
      </c>
      <c r="Z82" s="103">
        <f t="shared" si="100"/>
        <v>83000</v>
      </c>
      <c r="AA82" s="103">
        <f>K82</f>
        <v>51000</v>
      </c>
      <c r="AB82" s="103">
        <f t="shared" si="101"/>
        <v>32000</v>
      </c>
      <c r="AC82" s="4">
        <f t="shared" si="101"/>
        <v>0.61445783132530118</v>
      </c>
      <c r="AD82" s="99">
        <f t="shared" si="101"/>
        <v>2515.151515151515</v>
      </c>
      <c r="AE82" s="74" t="str">
        <f>S82</f>
        <v>계</v>
      </c>
      <c r="AF82" s="74" t="str">
        <f>Q82&amp;"/"&amp;R82</f>
        <v>3/2</v>
      </c>
      <c r="AH82" s="20" t="str">
        <f t="shared" si="92"/>
        <v>e편한세상시흥센텀하임</v>
      </c>
      <c r="AI82" s="100">
        <f t="shared" si="90"/>
        <v>33</v>
      </c>
      <c r="AJ82" s="74" t="str">
        <f>IF(AI82="","",$AJ$2)</f>
        <v>A-</v>
      </c>
      <c r="AK82" s="74" t="s">
        <v>13</v>
      </c>
      <c r="AL82" s="74" t="s">
        <v>1937</v>
      </c>
      <c r="AM82" s="74" t="s">
        <v>1938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458</v>
      </c>
      <c r="B83" s="10" t="s">
        <v>1990</v>
      </c>
      <c r="C83" s="101">
        <v>659</v>
      </c>
      <c r="D83" s="98">
        <v>108.9</v>
      </c>
      <c r="E83" s="100">
        <v>33</v>
      </c>
      <c r="F83" s="98">
        <v>84.8</v>
      </c>
      <c r="G83" s="17">
        <v>26</v>
      </c>
      <c r="H83" s="101">
        <v>136</v>
      </c>
      <c r="I83" s="102">
        <v>85000</v>
      </c>
      <c r="J83" s="102" t="s">
        <v>1940</v>
      </c>
      <c r="K83" s="102"/>
      <c r="L83" s="102"/>
      <c r="M83" s="103">
        <f>I83-K83</f>
        <v>85000</v>
      </c>
      <c r="N83" s="4">
        <f>IF(ISERROR(K83/I83),"",K83/I83)</f>
        <v>0</v>
      </c>
      <c r="O83" s="99">
        <f>I83/E83</f>
        <v>2575.757575757576</v>
      </c>
      <c r="P83" s="99">
        <f>K83/E83</f>
        <v>0</v>
      </c>
      <c r="Q83" s="74">
        <v>3</v>
      </c>
      <c r="R83" s="74">
        <v>2</v>
      </c>
      <c r="S83" s="74" t="s">
        <v>1941</v>
      </c>
      <c r="T83" s="5" t="s">
        <v>464</v>
      </c>
      <c r="U83" s="9"/>
      <c r="W83" s="98">
        <f t="shared" si="99"/>
        <v>108.9</v>
      </c>
      <c r="X83" s="100">
        <f t="shared" si="99"/>
        <v>33</v>
      </c>
      <c r="Y83" s="96">
        <f t="shared" si="100"/>
        <v>136</v>
      </c>
      <c r="Z83" s="103">
        <f t="shared" si="100"/>
        <v>85000</v>
      </c>
      <c r="AA83" s="103">
        <f>K83</f>
        <v>0</v>
      </c>
      <c r="AB83" s="103">
        <f t="shared" si="101"/>
        <v>85000</v>
      </c>
      <c r="AC83" s="4">
        <f t="shared" si="101"/>
        <v>0</v>
      </c>
      <c r="AD83" s="99">
        <f t="shared" si="101"/>
        <v>2575.757575757576</v>
      </c>
      <c r="AE83" s="74" t="str">
        <f>S83</f>
        <v>계</v>
      </c>
      <c r="AF83" s="74" t="str">
        <f>Q83&amp;"/"&amp;R83</f>
        <v>3/2</v>
      </c>
      <c r="AH83" s="20" t="str">
        <f t="shared" si="92"/>
        <v>e편한세상시흥센텀하임</v>
      </c>
      <c r="AI83" s="100">
        <f t="shared" si="90"/>
        <v>33</v>
      </c>
      <c r="AJ83" s="74" t="str">
        <f>IF(AI83="","",$AJ$2)</f>
        <v>A-</v>
      </c>
      <c r="AK83" s="74" t="s">
        <v>13</v>
      </c>
      <c r="AL83" s="74" t="s">
        <v>1937</v>
      </c>
      <c r="AM83" s="74" t="s">
        <v>1938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458</v>
      </c>
      <c r="B84" s="10" t="s">
        <v>1990</v>
      </c>
      <c r="C84" s="101">
        <v>659</v>
      </c>
      <c r="D84" s="98">
        <v>108.9</v>
      </c>
      <c r="E84" s="100">
        <v>33</v>
      </c>
      <c r="F84" s="98">
        <v>84.7</v>
      </c>
      <c r="G84" s="17">
        <v>26</v>
      </c>
      <c r="H84" s="101">
        <v>128</v>
      </c>
      <c r="I84" s="102">
        <v>80000</v>
      </c>
      <c r="J84" s="102" t="s">
        <v>1947</v>
      </c>
      <c r="K84" s="102">
        <v>55000</v>
      </c>
      <c r="L84" s="102" t="s">
        <v>1991</v>
      </c>
      <c r="M84" s="103">
        <f>I84-K84</f>
        <v>25000</v>
      </c>
      <c r="N84" s="4">
        <f>IF(ISERROR(K84/I84),"",K84/I84)</f>
        <v>0.6875</v>
      </c>
      <c r="O84" s="99">
        <f>I84/E84</f>
        <v>2424.242424242424</v>
      </c>
      <c r="P84" s="99">
        <f>K84/E84</f>
        <v>1666.6666666666667</v>
      </c>
      <c r="Q84" s="74">
        <v>3</v>
      </c>
      <c r="R84" s="74">
        <v>2</v>
      </c>
      <c r="S84" s="74" t="s">
        <v>1941</v>
      </c>
      <c r="T84" s="5" t="s">
        <v>465</v>
      </c>
      <c r="U84" s="9"/>
      <c r="W84" s="98">
        <f t="shared" si="99"/>
        <v>108.9</v>
      </c>
      <c r="X84" s="100">
        <f t="shared" si="99"/>
        <v>33</v>
      </c>
      <c r="Y84" s="96">
        <f t="shared" si="100"/>
        <v>128</v>
      </c>
      <c r="Z84" s="103">
        <f t="shared" si="100"/>
        <v>80000</v>
      </c>
      <c r="AA84" s="103">
        <f>K84</f>
        <v>55000</v>
      </c>
      <c r="AB84" s="103">
        <f t="shared" si="101"/>
        <v>25000</v>
      </c>
      <c r="AC84" s="4">
        <f t="shared" si="101"/>
        <v>0.6875</v>
      </c>
      <c r="AD84" s="99">
        <f t="shared" si="101"/>
        <v>2424.242424242424</v>
      </c>
      <c r="AE84" s="74" t="str">
        <f>S84</f>
        <v>계</v>
      </c>
      <c r="AF84" s="74" t="str">
        <f>Q84&amp;"/"&amp;R84</f>
        <v>3/2</v>
      </c>
      <c r="AH84" s="20" t="str">
        <f t="shared" si="92"/>
        <v>e편한세상시흥센텀하임</v>
      </c>
      <c r="AI84" s="100">
        <f t="shared" si="90"/>
        <v>33</v>
      </c>
      <c r="AJ84" s="74" t="str">
        <f>IF(AI84="","",$AJ$2)</f>
        <v>A-</v>
      </c>
      <c r="AK84" s="74" t="s">
        <v>13</v>
      </c>
      <c r="AL84" s="74" t="s">
        <v>1937</v>
      </c>
      <c r="AM84" s="74" t="s">
        <v>1938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458</v>
      </c>
      <c r="B85" s="10" t="s">
        <v>1990</v>
      </c>
      <c r="C85" s="101">
        <v>659</v>
      </c>
      <c r="D85" s="98">
        <v>108.9</v>
      </c>
      <c r="E85" s="100">
        <v>33</v>
      </c>
      <c r="F85" s="98">
        <v>84.9</v>
      </c>
      <c r="G85" s="17">
        <v>26</v>
      </c>
      <c r="H85" s="101">
        <v>38</v>
      </c>
      <c r="I85" s="102">
        <v>82000</v>
      </c>
      <c r="J85" s="102" t="s">
        <v>1978</v>
      </c>
      <c r="K85" s="102"/>
      <c r="L85" s="102"/>
      <c r="M85" s="103">
        <f>I85-K85</f>
        <v>82000</v>
      </c>
      <c r="N85" s="4">
        <f>IF(ISERROR(K85/I85),"",K85/I85)</f>
        <v>0</v>
      </c>
      <c r="O85" s="99">
        <f>I85/E85</f>
        <v>2484.848484848485</v>
      </c>
      <c r="P85" s="99">
        <f>K85/E85</f>
        <v>0</v>
      </c>
      <c r="Q85" s="74">
        <v>3</v>
      </c>
      <c r="R85" s="74">
        <v>2</v>
      </c>
      <c r="S85" s="74" t="s">
        <v>1941</v>
      </c>
      <c r="T85" s="5" t="s">
        <v>466</v>
      </c>
      <c r="U85" s="9"/>
      <c r="W85" s="98">
        <f t="shared" si="99"/>
        <v>108.9</v>
      </c>
      <c r="X85" s="100">
        <f t="shared" si="99"/>
        <v>33</v>
      </c>
      <c r="Y85" s="96">
        <f t="shared" si="100"/>
        <v>38</v>
      </c>
      <c r="Z85" s="103">
        <f t="shared" si="100"/>
        <v>82000</v>
      </c>
      <c r="AA85" s="103">
        <f>K85</f>
        <v>0</v>
      </c>
      <c r="AB85" s="103">
        <f t="shared" si="101"/>
        <v>82000</v>
      </c>
      <c r="AC85" s="4">
        <f t="shared" si="101"/>
        <v>0</v>
      </c>
      <c r="AD85" s="99">
        <f t="shared" si="101"/>
        <v>2484.848484848485</v>
      </c>
      <c r="AE85" s="74" t="str">
        <f>S85</f>
        <v>계</v>
      </c>
      <c r="AF85" s="74" t="str">
        <f>Q85&amp;"/"&amp;R85</f>
        <v>3/2</v>
      </c>
      <c r="AH85" s="20" t="str">
        <f t="shared" si="92"/>
        <v>e편한세상시흥센텀하임</v>
      </c>
      <c r="AI85" s="100">
        <f t="shared" si="90"/>
        <v>33</v>
      </c>
      <c r="AJ85" s="74" t="str">
        <f>IF(AI85="","",$AJ$2)</f>
        <v>A-</v>
      </c>
      <c r="AK85" s="74" t="s">
        <v>13</v>
      </c>
      <c r="AL85" s="74" t="s">
        <v>1937</v>
      </c>
      <c r="AM85" s="74" t="s">
        <v>1938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98"/>
      <c r="G86" s="9"/>
      <c r="H86" s="9"/>
      <c r="I86" s="9"/>
      <c r="J86" s="9"/>
      <c r="K86" s="9"/>
      <c r="L86" s="9"/>
      <c r="M86" s="9"/>
      <c r="N86" s="9"/>
      <c r="O86" s="99"/>
      <c r="P86" s="99"/>
      <c r="Q86" s="100"/>
      <c r="R86" s="100"/>
      <c r="S86" s="9"/>
      <c r="T86" s="48"/>
      <c r="U86" s="9"/>
      <c r="W86" s="69" t="str">
        <f>$A$4&amp;" "&amp;A87&amp;"("&amp;B87&amp;","&amp;C87&amp;"^)"</f>
        <v>대야동 서강2차('97.12.,582^)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92"/>
        <v/>
      </c>
      <c r="AI86" s="97" t="str">
        <f t="shared" si="90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467</v>
      </c>
      <c r="B87" s="10" t="s">
        <v>1992</v>
      </c>
      <c r="C87" s="101">
        <v>582</v>
      </c>
      <c r="D87" s="98">
        <v>44.9</v>
      </c>
      <c r="E87" s="100">
        <v>14</v>
      </c>
      <c r="F87" s="98">
        <v>31.5</v>
      </c>
      <c r="G87" s="17">
        <v>10</v>
      </c>
      <c r="H87" s="101">
        <v>76</v>
      </c>
      <c r="I87" s="102">
        <v>17500</v>
      </c>
      <c r="J87" s="102" t="s">
        <v>1940</v>
      </c>
      <c r="K87" s="102"/>
      <c r="L87" s="102"/>
      <c r="M87" s="103">
        <f>I87-K87</f>
        <v>17500</v>
      </c>
      <c r="N87" s="4">
        <f>IF(ISERROR(K87/I87),"",K87/I87)</f>
        <v>0</v>
      </c>
      <c r="O87" s="99">
        <f>I87/E87</f>
        <v>1250</v>
      </c>
      <c r="P87" s="99">
        <f>K87/E87</f>
        <v>0</v>
      </c>
      <c r="Q87" s="74">
        <v>1</v>
      </c>
      <c r="R87" s="74">
        <v>1</v>
      </c>
      <c r="S87" s="74" t="s">
        <v>1936</v>
      </c>
      <c r="T87" s="5">
        <v>44</v>
      </c>
      <c r="U87" s="9"/>
      <c r="W87" s="98">
        <f t="shared" ref="W87:X89" si="102">D87</f>
        <v>44.9</v>
      </c>
      <c r="X87" s="100">
        <f t="shared" si="102"/>
        <v>14</v>
      </c>
      <c r="Y87" s="96">
        <f t="shared" ref="Y87:Z89" si="103">H87</f>
        <v>76</v>
      </c>
      <c r="Z87" s="103">
        <f t="shared" si="103"/>
        <v>17500</v>
      </c>
      <c r="AA87" s="103">
        <f>K87</f>
        <v>0</v>
      </c>
      <c r="AB87" s="103">
        <f t="shared" ref="AB87:AD89" si="104">M87</f>
        <v>17500</v>
      </c>
      <c r="AC87" s="4">
        <f t="shared" si="104"/>
        <v>0</v>
      </c>
      <c r="AD87" s="99">
        <f t="shared" si="104"/>
        <v>1250</v>
      </c>
      <c r="AE87" s="74" t="str">
        <f>S87</f>
        <v>복</v>
      </c>
      <c r="AF87" s="74" t="str">
        <f>Q87&amp;"/"&amp;R87</f>
        <v>1/1</v>
      </c>
      <c r="AH87" s="20" t="str">
        <f t="shared" si="92"/>
        <v>서강2차</v>
      </c>
      <c r="AI87" s="100">
        <f t="shared" si="90"/>
        <v>14</v>
      </c>
      <c r="AJ87" s="74" t="str">
        <f>IF(AI87="","",$AJ$2)</f>
        <v>A-</v>
      </c>
      <c r="AK87" s="74" t="s">
        <v>13</v>
      </c>
      <c r="AL87" s="74" t="s">
        <v>1937</v>
      </c>
      <c r="AM87" s="74" t="s">
        <v>1938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467</v>
      </c>
      <c r="B88" s="10" t="s">
        <v>1992</v>
      </c>
      <c r="C88" s="101">
        <v>582</v>
      </c>
      <c r="D88" s="98">
        <v>76.2</v>
      </c>
      <c r="E88" s="100">
        <v>23</v>
      </c>
      <c r="F88" s="98">
        <v>60</v>
      </c>
      <c r="G88" s="17">
        <v>18</v>
      </c>
      <c r="H88" s="101">
        <v>410</v>
      </c>
      <c r="I88" s="102">
        <v>37800</v>
      </c>
      <c r="J88" s="102" t="s">
        <v>1947</v>
      </c>
      <c r="K88" s="102">
        <v>32000</v>
      </c>
      <c r="L88" s="102" t="s">
        <v>1964</v>
      </c>
      <c r="M88" s="103">
        <f>I88-K88</f>
        <v>5800</v>
      </c>
      <c r="N88" s="4">
        <f>IF(ISERROR(K88/I88),"",K88/I88)</f>
        <v>0.84656084656084651</v>
      </c>
      <c r="O88" s="99">
        <f>I88/E88</f>
        <v>1643.4782608695652</v>
      </c>
      <c r="P88" s="99">
        <f>K88/E88</f>
        <v>1391.304347826087</v>
      </c>
      <c r="Q88" s="74">
        <v>3</v>
      </c>
      <c r="R88" s="74">
        <v>1</v>
      </c>
      <c r="S88" s="74" t="s">
        <v>1941</v>
      </c>
      <c r="T88" s="5">
        <v>76</v>
      </c>
      <c r="U88" s="9"/>
      <c r="W88" s="98">
        <f t="shared" si="102"/>
        <v>76.2</v>
      </c>
      <c r="X88" s="100">
        <f t="shared" si="102"/>
        <v>23</v>
      </c>
      <c r="Y88" s="96">
        <f t="shared" si="103"/>
        <v>410</v>
      </c>
      <c r="Z88" s="103">
        <f t="shared" si="103"/>
        <v>37800</v>
      </c>
      <c r="AA88" s="103">
        <f>K88</f>
        <v>32000</v>
      </c>
      <c r="AB88" s="103">
        <f t="shared" si="104"/>
        <v>5800</v>
      </c>
      <c r="AC88" s="4">
        <f t="shared" si="104"/>
        <v>0.84656084656084651</v>
      </c>
      <c r="AD88" s="99">
        <f t="shared" si="104"/>
        <v>1643.4782608695652</v>
      </c>
      <c r="AE88" s="74" t="str">
        <f>S88</f>
        <v>계</v>
      </c>
      <c r="AF88" s="74" t="str">
        <f>Q88&amp;"/"&amp;R88</f>
        <v>3/1</v>
      </c>
      <c r="AH88" s="20" t="str">
        <f t="shared" si="92"/>
        <v>서강2차</v>
      </c>
      <c r="AI88" s="100">
        <f t="shared" si="90"/>
        <v>23</v>
      </c>
      <c r="AJ88" s="74" t="str">
        <f>IF(AI88="","",$AJ$2)</f>
        <v>A-</v>
      </c>
      <c r="AK88" s="74" t="s">
        <v>13</v>
      </c>
      <c r="AL88" s="74" t="s">
        <v>1937</v>
      </c>
      <c r="AM88" s="74" t="s">
        <v>1938</v>
      </c>
      <c r="AN88" s="74" t="str">
        <f>IF(AI88="","",$AN$2)</f>
        <v>C</v>
      </c>
      <c r="AO88" s="74" t="str">
        <f>IF(N88="","",IF(N88&gt;=$AO$1/100,"O","X"))</f>
        <v>O</v>
      </c>
      <c r="AP88" s="74" t="str">
        <f>IF(I88="","",IF(I88&lt;=$AP$1,"O","X"))</f>
        <v>O</v>
      </c>
      <c r="AQ88" s="74" t="str">
        <f>IF(O88="","",IF(O88&lt;=$AQ$1,"O","X"))</f>
        <v>X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후보</v>
      </c>
    </row>
    <row r="89" spans="1:48" x14ac:dyDescent="0.3">
      <c r="A89" s="9" t="s">
        <v>467</v>
      </c>
      <c r="B89" s="10" t="s">
        <v>1992</v>
      </c>
      <c r="C89" s="101">
        <v>582</v>
      </c>
      <c r="D89" s="98">
        <v>107.9</v>
      </c>
      <c r="E89" s="100">
        <v>33</v>
      </c>
      <c r="F89" s="98">
        <v>85</v>
      </c>
      <c r="G89" s="17">
        <v>26</v>
      </c>
      <c r="H89" s="101">
        <v>96</v>
      </c>
      <c r="I89" s="102">
        <v>50000</v>
      </c>
      <c r="J89" s="102" t="s">
        <v>1947</v>
      </c>
      <c r="K89" s="102">
        <v>50000</v>
      </c>
      <c r="L89" s="102" t="s">
        <v>1978</v>
      </c>
      <c r="M89" s="103">
        <f>I89-K89</f>
        <v>0</v>
      </c>
      <c r="N89" s="4">
        <f>IF(ISERROR(K89/I89),"",K89/I89)</f>
        <v>1</v>
      </c>
      <c r="O89" s="99">
        <f>I89/E89</f>
        <v>1515.1515151515152</v>
      </c>
      <c r="P89" s="99">
        <f>K89/E89</f>
        <v>1515.1515151515152</v>
      </c>
      <c r="Q89" s="74">
        <v>3</v>
      </c>
      <c r="R89" s="74">
        <v>2</v>
      </c>
      <c r="S89" s="74" t="s">
        <v>1941</v>
      </c>
      <c r="T89" s="5">
        <v>107</v>
      </c>
      <c r="U89" s="9"/>
      <c r="W89" s="98">
        <f t="shared" si="102"/>
        <v>107.9</v>
      </c>
      <c r="X89" s="100">
        <f t="shared" si="102"/>
        <v>33</v>
      </c>
      <c r="Y89" s="96">
        <f t="shared" si="103"/>
        <v>96</v>
      </c>
      <c r="Z89" s="103">
        <f t="shared" si="103"/>
        <v>50000</v>
      </c>
      <c r="AA89" s="103">
        <f>K89</f>
        <v>50000</v>
      </c>
      <c r="AB89" s="103">
        <f t="shared" si="104"/>
        <v>0</v>
      </c>
      <c r="AC89" s="4">
        <f t="shared" si="104"/>
        <v>1</v>
      </c>
      <c r="AD89" s="99">
        <f t="shared" si="104"/>
        <v>1515.1515151515152</v>
      </c>
      <c r="AE89" s="74" t="str">
        <f>S89</f>
        <v>계</v>
      </c>
      <c r="AF89" s="74" t="str">
        <f>Q89&amp;"/"&amp;R89</f>
        <v>3/2</v>
      </c>
      <c r="AH89" s="20" t="str">
        <f t="shared" si="92"/>
        <v>서강2차</v>
      </c>
      <c r="AI89" s="100">
        <f t="shared" si="90"/>
        <v>33</v>
      </c>
      <c r="AJ89" s="74" t="str">
        <f>IF(AI89="","",$AJ$2)</f>
        <v>A-</v>
      </c>
      <c r="AK89" s="74" t="s">
        <v>13</v>
      </c>
      <c r="AL89" s="74" t="s">
        <v>1937</v>
      </c>
      <c r="AM89" s="74" t="s">
        <v>1938</v>
      </c>
      <c r="AN89" s="74" t="str">
        <f>IF(AI89="","",$AN$2)</f>
        <v>C</v>
      </c>
      <c r="AO89" s="74" t="str">
        <f>IF(N89="","",IF(N89&gt;=$AO$1/100,"O","X"))</f>
        <v>O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8"/>
      <c r="G90" s="9"/>
      <c r="H90" s="9"/>
      <c r="I90" s="9"/>
      <c r="J90" s="9"/>
      <c r="K90" s="9"/>
      <c r="L90" s="9"/>
      <c r="M90" s="9"/>
      <c r="N90" s="9"/>
      <c r="O90" s="99"/>
      <c r="P90" s="99"/>
      <c r="Q90" s="100"/>
      <c r="R90" s="100"/>
      <c r="S90" s="9"/>
      <c r="T90" s="48"/>
      <c r="U90" s="9"/>
      <c r="W90" s="69" t="str">
        <f>$A$4&amp;" "&amp;A91&amp;"("&amp;B91&amp;","&amp;C91&amp;"^)"</f>
        <v>대야동 청구1차('95.08.,324^)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92"/>
        <v/>
      </c>
      <c r="AI90" s="97" t="str">
        <f t="shared" si="90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472</v>
      </c>
      <c r="B91" s="10" t="s">
        <v>1993</v>
      </c>
      <c r="C91" s="101">
        <v>324</v>
      </c>
      <c r="D91" s="98">
        <v>109.2</v>
      </c>
      <c r="E91" s="100">
        <v>33</v>
      </c>
      <c r="F91" s="98">
        <v>85</v>
      </c>
      <c r="G91" s="17">
        <v>26</v>
      </c>
      <c r="H91" s="101">
        <v>168</v>
      </c>
      <c r="I91" s="102">
        <v>60000</v>
      </c>
      <c r="J91" s="102" t="s">
        <v>1947</v>
      </c>
      <c r="K91" s="102"/>
      <c r="L91" s="102"/>
      <c r="M91" s="103">
        <f>I91-K91</f>
        <v>60000</v>
      </c>
      <c r="N91" s="4">
        <f>IF(ISERROR(K91/I91),"",K91/I91)</f>
        <v>0</v>
      </c>
      <c r="O91" s="99">
        <f>I91/E91</f>
        <v>1818.1818181818182</v>
      </c>
      <c r="P91" s="99">
        <f>K91/E91</f>
        <v>0</v>
      </c>
      <c r="Q91" s="74">
        <v>3</v>
      </c>
      <c r="R91" s="74">
        <v>2</v>
      </c>
      <c r="S91" s="74" t="s">
        <v>1941</v>
      </c>
      <c r="T91" s="5">
        <v>109</v>
      </c>
      <c r="U91" s="9"/>
      <c r="W91" s="98">
        <f t="shared" ref="W91:X93" si="105">D91</f>
        <v>109.2</v>
      </c>
      <c r="X91" s="100">
        <f t="shared" si="105"/>
        <v>33</v>
      </c>
      <c r="Y91" s="96">
        <f t="shared" ref="Y91:Z93" si="106">H91</f>
        <v>168</v>
      </c>
      <c r="Z91" s="103">
        <f t="shared" si="106"/>
        <v>60000</v>
      </c>
      <c r="AA91" s="103">
        <f>K91</f>
        <v>0</v>
      </c>
      <c r="AB91" s="103">
        <f t="shared" ref="AB91:AD93" si="107">M91</f>
        <v>60000</v>
      </c>
      <c r="AC91" s="4">
        <f t="shared" si="107"/>
        <v>0</v>
      </c>
      <c r="AD91" s="99">
        <f t="shared" si="107"/>
        <v>1818.1818181818182</v>
      </c>
      <c r="AE91" s="74" t="str">
        <f>S91</f>
        <v>계</v>
      </c>
      <c r="AF91" s="74" t="str">
        <f>Q91&amp;"/"&amp;R91</f>
        <v>3/2</v>
      </c>
      <c r="AH91" s="20" t="str">
        <f t="shared" si="92"/>
        <v>청구1차</v>
      </c>
      <c r="AI91" s="100">
        <f t="shared" si="90"/>
        <v>33</v>
      </c>
      <c r="AJ91" s="74" t="str">
        <f>IF(AI91="","",$AJ$2)</f>
        <v>A-</v>
      </c>
      <c r="AK91" s="74" t="s">
        <v>13</v>
      </c>
      <c r="AL91" s="74" t="s">
        <v>1937</v>
      </c>
      <c r="AM91" s="74" t="s">
        <v>1938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472</v>
      </c>
      <c r="B92" s="10" t="s">
        <v>1993</v>
      </c>
      <c r="C92" s="101">
        <v>324</v>
      </c>
      <c r="D92" s="98">
        <v>126.9</v>
      </c>
      <c r="E92" s="100">
        <v>38</v>
      </c>
      <c r="F92" s="98">
        <v>101.3</v>
      </c>
      <c r="G92" s="17">
        <v>31</v>
      </c>
      <c r="H92" s="101">
        <v>80</v>
      </c>
      <c r="I92" s="102">
        <v>65000</v>
      </c>
      <c r="J92" s="102" t="s">
        <v>1947</v>
      </c>
      <c r="K92" s="102"/>
      <c r="L92" s="102"/>
      <c r="M92" s="103">
        <f>I92-K92</f>
        <v>65000</v>
      </c>
      <c r="N92" s="4">
        <f>IF(ISERROR(K92/I92),"",K92/I92)</f>
        <v>0</v>
      </c>
      <c r="O92" s="99">
        <f>I92/E92</f>
        <v>1710.5263157894738</v>
      </c>
      <c r="P92" s="99">
        <f>K92/E92</f>
        <v>0</v>
      </c>
      <c r="Q92" s="74">
        <v>3</v>
      </c>
      <c r="R92" s="74">
        <v>2</v>
      </c>
      <c r="S92" s="74" t="s">
        <v>1941</v>
      </c>
      <c r="T92" s="5">
        <v>126</v>
      </c>
      <c r="U92" s="9"/>
      <c r="W92" s="98">
        <f t="shared" si="105"/>
        <v>126.9</v>
      </c>
      <c r="X92" s="100">
        <f t="shared" si="105"/>
        <v>38</v>
      </c>
      <c r="Y92" s="96">
        <f t="shared" si="106"/>
        <v>80</v>
      </c>
      <c r="Z92" s="103">
        <f t="shared" si="106"/>
        <v>65000</v>
      </c>
      <c r="AA92" s="103">
        <f>K92</f>
        <v>0</v>
      </c>
      <c r="AB92" s="103">
        <f t="shared" si="107"/>
        <v>65000</v>
      </c>
      <c r="AC92" s="4">
        <f t="shared" si="107"/>
        <v>0</v>
      </c>
      <c r="AD92" s="99">
        <f t="shared" si="107"/>
        <v>1710.5263157894738</v>
      </c>
      <c r="AE92" s="74" t="str">
        <f>S92</f>
        <v>계</v>
      </c>
      <c r="AF92" s="74" t="str">
        <f>Q92&amp;"/"&amp;R92</f>
        <v>3/2</v>
      </c>
      <c r="AH92" s="20" t="str">
        <f t="shared" si="92"/>
        <v>청구1차</v>
      </c>
      <c r="AI92" s="100">
        <f t="shared" si="90"/>
        <v>38</v>
      </c>
      <c r="AJ92" s="74" t="str">
        <f>IF(AI92="","",$AJ$2)</f>
        <v>A-</v>
      </c>
      <c r="AK92" s="74" t="s">
        <v>13</v>
      </c>
      <c r="AL92" s="74" t="s">
        <v>1937</v>
      </c>
      <c r="AM92" s="74" t="s">
        <v>1938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472</v>
      </c>
      <c r="B93" s="10" t="s">
        <v>1993</v>
      </c>
      <c r="C93" s="101">
        <v>324</v>
      </c>
      <c r="D93" s="98">
        <v>161.5</v>
      </c>
      <c r="E93" s="100">
        <v>49</v>
      </c>
      <c r="F93" s="98">
        <v>134.6</v>
      </c>
      <c r="G93" s="17">
        <v>41</v>
      </c>
      <c r="H93" s="101">
        <v>76</v>
      </c>
      <c r="I93" s="102"/>
      <c r="J93" s="102"/>
      <c r="K93" s="102"/>
      <c r="L93" s="102"/>
      <c r="M93" s="103">
        <f>I93-K93</f>
        <v>0</v>
      </c>
      <c r="N93" s="4" t="str">
        <f>IF(ISERROR(K93/I93),"",K93/I93)</f>
        <v/>
      </c>
      <c r="O93" s="99">
        <f>I93/E93</f>
        <v>0</v>
      </c>
      <c r="P93" s="99">
        <f>K93/E93</f>
        <v>0</v>
      </c>
      <c r="Q93" s="74">
        <v>4</v>
      </c>
      <c r="R93" s="74">
        <v>2</v>
      </c>
      <c r="S93" s="74" t="s">
        <v>1941</v>
      </c>
      <c r="T93" s="5">
        <v>161</v>
      </c>
      <c r="U93" s="9"/>
      <c r="W93" s="98">
        <f t="shared" si="105"/>
        <v>161.5</v>
      </c>
      <c r="X93" s="100">
        <f t="shared" si="105"/>
        <v>49</v>
      </c>
      <c r="Y93" s="96">
        <f t="shared" si="106"/>
        <v>76</v>
      </c>
      <c r="Z93" s="103">
        <f t="shared" si="106"/>
        <v>0</v>
      </c>
      <c r="AA93" s="103">
        <f>K93</f>
        <v>0</v>
      </c>
      <c r="AB93" s="103">
        <f t="shared" si="107"/>
        <v>0</v>
      </c>
      <c r="AC93" s="4" t="str">
        <f t="shared" si="107"/>
        <v/>
      </c>
      <c r="AD93" s="99">
        <f t="shared" si="107"/>
        <v>0</v>
      </c>
      <c r="AE93" s="74" t="str">
        <f>S93</f>
        <v>계</v>
      </c>
      <c r="AF93" s="74" t="str">
        <f>Q93&amp;"/"&amp;R93</f>
        <v>4/2</v>
      </c>
      <c r="AH93" s="20" t="str">
        <f t="shared" si="92"/>
        <v>청구1차</v>
      </c>
      <c r="AI93" s="100">
        <f t="shared" si="90"/>
        <v>49</v>
      </c>
      <c r="AJ93" s="74" t="str">
        <f>IF(AI93="","",$AJ$2)</f>
        <v>A-</v>
      </c>
      <c r="AK93" s="74" t="s">
        <v>13</v>
      </c>
      <c r="AL93" s="74" t="s">
        <v>1937</v>
      </c>
      <c r="AM93" s="74" t="s">
        <v>1938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x14ac:dyDescent="0.3">
      <c r="A94" s="9"/>
      <c r="B94" s="74"/>
      <c r="C94" s="6"/>
      <c r="D94" s="9"/>
      <c r="E94" s="14"/>
      <c r="F94" s="98"/>
      <c r="G94" s="9"/>
      <c r="H94" s="9"/>
      <c r="I94" s="9"/>
      <c r="J94" s="9"/>
      <c r="K94" s="9"/>
      <c r="L94" s="9"/>
      <c r="M94" s="9"/>
      <c r="N94" s="9"/>
      <c r="O94" s="99"/>
      <c r="P94" s="99"/>
      <c r="Q94" s="100"/>
      <c r="R94" s="100"/>
      <c r="S94" s="9"/>
      <c r="T94" s="48"/>
      <c r="U94" s="9"/>
      <c r="W94" s="69" t="str">
        <f>$A$4&amp;" "&amp;A95&amp;"("&amp;B95&amp;","&amp;C95&amp;"^)"</f>
        <v>대야동 대야역두산위브더파크('20.07.,1382^)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92"/>
        <v/>
      </c>
      <c r="AI94" s="97" t="str">
        <f t="shared" si="90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477</v>
      </c>
      <c r="B95" s="10" t="s">
        <v>1994</v>
      </c>
      <c r="C95" s="101">
        <v>1382</v>
      </c>
      <c r="D95" s="98">
        <v>54.7</v>
      </c>
      <c r="E95" s="100">
        <v>17</v>
      </c>
      <c r="F95" s="98">
        <v>40</v>
      </c>
      <c r="G95" s="17">
        <v>12</v>
      </c>
      <c r="H95" s="101">
        <v>105</v>
      </c>
      <c r="I95" s="102"/>
      <c r="J95" s="102"/>
      <c r="K95" s="102"/>
      <c r="L95" s="102"/>
      <c r="M95" s="103">
        <f t="shared" ref="M95:M103" si="108">I95-K95</f>
        <v>0</v>
      </c>
      <c r="N95" s="4" t="str">
        <f t="shared" ref="N95:N103" si="109">IF(ISERROR(K95/I95),"",K95/I95)</f>
        <v/>
      </c>
      <c r="O95" s="99">
        <f t="shared" ref="O95:O103" si="110">I95/E95</f>
        <v>0</v>
      </c>
      <c r="P95" s="99">
        <f t="shared" ref="P95:P103" si="111">K95/E95</f>
        <v>0</v>
      </c>
      <c r="Q95" s="74">
        <v>2</v>
      </c>
      <c r="R95" s="74">
        <v>1</v>
      </c>
      <c r="S95" s="74" t="s">
        <v>1941</v>
      </c>
      <c r="T95" s="5" t="s">
        <v>175</v>
      </c>
      <c r="U95" s="9"/>
      <c r="W95" s="98">
        <f t="shared" ref="W95:W103" si="112">D95</f>
        <v>54.7</v>
      </c>
      <c r="X95" s="100">
        <f t="shared" ref="X95:X103" si="113">E95</f>
        <v>17</v>
      </c>
      <c r="Y95" s="96">
        <f t="shared" ref="Y95:Y103" si="114">H95</f>
        <v>105</v>
      </c>
      <c r="Z95" s="103">
        <f t="shared" ref="Z95:Z103" si="115">I95</f>
        <v>0</v>
      </c>
      <c r="AA95" s="103">
        <f t="shared" ref="AA95:AA103" si="116">K95</f>
        <v>0</v>
      </c>
      <c r="AB95" s="103">
        <f t="shared" ref="AB95:AB103" si="117">M95</f>
        <v>0</v>
      </c>
      <c r="AC95" s="4" t="str">
        <f t="shared" ref="AC95:AC103" si="118">N95</f>
        <v/>
      </c>
      <c r="AD95" s="99">
        <f t="shared" ref="AD95:AD103" si="119">O95</f>
        <v>0</v>
      </c>
      <c r="AE95" s="74" t="str">
        <f t="shared" ref="AE95:AE103" si="120">S95</f>
        <v>계</v>
      </c>
      <c r="AF95" s="74" t="str">
        <f t="shared" ref="AF95:AF103" si="121">Q95&amp;"/"&amp;R95</f>
        <v>2/1</v>
      </c>
      <c r="AH95" s="20" t="str">
        <f t="shared" si="92"/>
        <v>대야역두산위브더파크</v>
      </c>
      <c r="AI95" s="100">
        <f t="shared" si="90"/>
        <v>17</v>
      </c>
      <c r="AJ95" s="74" t="str">
        <f t="shared" ref="AJ95:AJ103" si="122">IF(AI95="","",$AJ$2)</f>
        <v>A-</v>
      </c>
      <c r="AK95" s="74" t="s">
        <v>13</v>
      </c>
      <c r="AL95" s="74" t="s">
        <v>1937</v>
      </c>
      <c r="AM95" s="74" t="s">
        <v>1938</v>
      </c>
      <c r="AN95" s="74" t="str">
        <f t="shared" ref="AN95:AN103" si="123">IF(AI95="","",$AN$2)</f>
        <v>C</v>
      </c>
      <c r="AO95" s="74" t="str">
        <f t="shared" ref="AO95:AO103" si="124">IF(N95="","",IF(N95&gt;=$AO$1/100,"O","X"))</f>
        <v/>
      </c>
      <c r="AP95" s="74" t="str">
        <f t="shared" ref="AP95:AP103" si="125">IF(I95="","",IF(I95&lt;=$AP$1,"O","X"))</f>
        <v/>
      </c>
      <c r="AQ95" s="74" t="str">
        <f t="shared" ref="AQ95:AQ103" si="126">IF(O95="","",IF(O95&lt;=$AQ$1,"O","X"))</f>
        <v>O</v>
      </c>
      <c r="AR95" s="74" t="str">
        <f t="shared" ref="AR95:AR103" si="127">IF(M95="","",IF(M95&lt;=$AR$1,"O","X"))</f>
        <v>O</v>
      </c>
      <c r="AS95" s="74" t="s">
        <v>2</v>
      </c>
      <c r="AT95" s="74" t="str">
        <f t="shared" ref="AT95:AT103" si="128">IF(OR(F95="",AI95=""),"",IF(AND((F95&lt;=85),(AI95&gt;=15)),"O","X"))</f>
        <v>O</v>
      </c>
      <c r="AU95" s="74" t="str">
        <f t="shared" ref="AU95:AU103" si="129">IF(C95="","",IF(C95&gt;=$AU$1,"O","X"))</f>
        <v>O</v>
      </c>
      <c r="AV95" s="74" t="str">
        <f t="shared" ref="AV95:AV103" si="130">IF(AO95="","",IF(AND(AO95="O",AP95="O",AR95="O",AT95="O",AU95="O"),"후보","X"))</f>
        <v/>
      </c>
    </row>
    <row r="96" spans="1:48" x14ac:dyDescent="0.3">
      <c r="A96" s="9" t="s">
        <v>477</v>
      </c>
      <c r="B96" s="10" t="s">
        <v>1994</v>
      </c>
      <c r="C96" s="101">
        <v>1382</v>
      </c>
      <c r="D96" s="98">
        <v>80.900000000000006</v>
      </c>
      <c r="E96" s="100">
        <v>24</v>
      </c>
      <c r="F96" s="98">
        <v>59.8</v>
      </c>
      <c r="G96" s="17">
        <v>18</v>
      </c>
      <c r="H96" s="101">
        <v>342</v>
      </c>
      <c r="I96" s="102"/>
      <c r="J96" s="102"/>
      <c r="K96" s="102">
        <v>42000</v>
      </c>
      <c r="L96" s="102" t="s">
        <v>1995</v>
      </c>
      <c r="M96" s="103">
        <f t="shared" si="108"/>
        <v>-42000</v>
      </c>
      <c r="N96" s="4" t="str">
        <f t="shared" si="109"/>
        <v/>
      </c>
      <c r="O96" s="99">
        <f t="shared" si="110"/>
        <v>0</v>
      </c>
      <c r="P96" s="99">
        <f t="shared" si="111"/>
        <v>1750</v>
      </c>
      <c r="Q96" s="74">
        <v>3</v>
      </c>
      <c r="R96" s="74">
        <v>2</v>
      </c>
      <c r="S96" s="74" t="s">
        <v>1941</v>
      </c>
      <c r="T96" s="5" t="s">
        <v>482</v>
      </c>
      <c r="U96" s="9"/>
      <c r="W96" s="98">
        <f t="shared" si="112"/>
        <v>80.900000000000006</v>
      </c>
      <c r="X96" s="100">
        <f t="shared" si="113"/>
        <v>24</v>
      </c>
      <c r="Y96" s="96">
        <f t="shared" si="114"/>
        <v>342</v>
      </c>
      <c r="Z96" s="103">
        <f t="shared" si="115"/>
        <v>0</v>
      </c>
      <c r="AA96" s="103">
        <f t="shared" si="116"/>
        <v>42000</v>
      </c>
      <c r="AB96" s="103">
        <f t="shared" si="117"/>
        <v>-42000</v>
      </c>
      <c r="AC96" s="4" t="str">
        <f t="shared" si="118"/>
        <v/>
      </c>
      <c r="AD96" s="99">
        <f t="shared" si="119"/>
        <v>0</v>
      </c>
      <c r="AE96" s="74" t="str">
        <f t="shared" si="120"/>
        <v>계</v>
      </c>
      <c r="AF96" s="74" t="str">
        <f t="shared" si="121"/>
        <v>3/2</v>
      </c>
      <c r="AH96" s="20" t="str">
        <f t="shared" si="92"/>
        <v>대야역두산위브더파크</v>
      </c>
      <c r="AI96" s="100">
        <f t="shared" si="90"/>
        <v>24</v>
      </c>
      <c r="AJ96" s="74" t="str">
        <f t="shared" si="122"/>
        <v>A-</v>
      </c>
      <c r="AK96" s="74" t="s">
        <v>13</v>
      </c>
      <c r="AL96" s="74" t="s">
        <v>1937</v>
      </c>
      <c r="AM96" s="74" t="s">
        <v>1938</v>
      </c>
      <c r="AN96" s="74" t="str">
        <f t="shared" si="123"/>
        <v>C</v>
      </c>
      <c r="AO96" s="74" t="str">
        <f t="shared" si="124"/>
        <v/>
      </c>
      <c r="AP96" s="74" t="str">
        <f t="shared" si="125"/>
        <v/>
      </c>
      <c r="AQ96" s="74" t="str">
        <f t="shared" si="126"/>
        <v>O</v>
      </c>
      <c r="AR96" s="74" t="str">
        <f t="shared" si="127"/>
        <v>O</v>
      </c>
      <c r="AS96" s="74" t="s">
        <v>2</v>
      </c>
      <c r="AT96" s="74" t="str">
        <f t="shared" si="128"/>
        <v>O</v>
      </c>
      <c r="AU96" s="74" t="str">
        <f t="shared" si="129"/>
        <v>O</v>
      </c>
      <c r="AV96" s="74" t="str">
        <f t="shared" si="130"/>
        <v/>
      </c>
    </row>
    <row r="97" spans="1:48" x14ac:dyDescent="0.3">
      <c r="A97" s="9" t="s">
        <v>477</v>
      </c>
      <c r="B97" s="10" t="s">
        <v>1994</v>
      </c>
      <c r="C97" s="101">
        <v>1382</v>
      </c>
      <c r="D97" s="98">
        <v>81.2</v>
      </c>
      <c r="E97" s="100">
        <v>25</v>
      </c>
      <c r="F97" s="98">
        <v>59.9</v>
      </c>
      <c r="G97" s="17">
        <v>18</v>
      </c>
      <c r="H97" s="101">
        <v>90</v>
      </c>
      <c r="I97" s="102"/>
      <c r="J97" s="102"/>
      <c r="K97" s="102"/>
      <c r="L97" s="102"/>
      <c r="M97" s="103">
        <f t="shared" si="108"/>
        <v>0</v>
      </c>
      <c r="N97" s="4" t="str">
        <f t="shared" si="109"/>
        <v/>
      </c>
      <c r="O97" s="99">
        <f t="shared" si="110"/>
        <v>0</v>
      </c>
      <c r="P97" s="99">
        <f t="shared" si="111"/>
        <v>0</v>
      </c>
      <c r="Q97" s="74">
        <v>3</v>
      </c>
      <c r="R97" s="74">
        <v>2</v>
      </c>
      <c r="S97" s="74" t="s">
        <v>1941</v>
      </c>
      <c r="T97" s="5" t="s">
        <v>483</v>
      </c>
      <c r="U97" s="9"/>
      <c r="W97" s="98">
        <f t="shared" si="112"/>
        <v>81.2</v>
      </c>
      <c r="X97" s="100">
        <f t="shared" si="113"/>
        <v>25</v>
      </c>
      <c r="Y97" s="96">
        <f t="shared" si="114"/>
        <v>90</v>
      </c>
      <c r="Z97" s="103">
        <f t="shared" si="115"/>
        <v>0</v>
      </c>
      <c r="AA97" s="103">
        <f t="shared" si="116"/>
        <v>0</v>
      </c>
      <c r="AB97" s="103">
        <f t="shared" si="117"/>
        <v>0</v>
      </c>
      <c r="AC97" s="4" t="str">
        <f t="shared" si="118"/>
        <v/>
      </c>
      <c r="AD97" s="99">
        <f t="shared" si="119"/>
        <v>0</v>
      </c>
      <c r="AE97" s="74" t="str">
        <f t="shared" si="120"/>
        <v>계</v>
      </c>
      <c r="AF97" s="74" t="str">
        <f t="shared" si="121"/>
        <v>3/2</v>
      </c>
      <c r="AH97" s="20" t="str">
        <f t="shared" si="92"/>
        <v>대야역두산위브더파크</v>
      </c>
      <c r="AI97" s="100">
        <f t="shared" si="90"/>
        <v>25</v>
      </c>
      <c r="AJ97" s="74" t="str">
        <f t="shared" si="122"/>
        <v>A-</v>
      </c>
      <c r="AK97" s="74" t="s">
        <v>13</v>
      </c>
      <c r="AL97" s="74" t="s">
        <v>1937</v>
      </c>
      <c r="AM97" s="74" t="s">
        <v>1938</v>
      </c>
      <c r="AN97" s="74" t="str">
        <f t="shared" si="123"/>
        <v>C</v>
      </c>
      <c r="AO97" s="74" t="str">
        <f t="shared" si="124"/>
        <v/>
      </c>
      <c r="AP97" s="74" t="str">
        <f t="shared" si="125"/>
        <v/>
      </c>
      <c r="AQ97" s="74" t="str">
        <f t="shared" si="126"/>
        <v>O</v>
      </c>
      <c r="AR97" s="74" t="str">
        <f t="shared" si="127"/>
        <v>O</v>
      </c>
      <c r="AS97" s="74" t="s">
        <v>2</v>
      </c>
      <c r="AT97" s="74" t="str">
        <f t="shared" si="128"/>
        <v>O</v>
      </c>
      <c r="AU97" s="74" t="str">
        <f t="shared" si="129"/>
        <v>O</v>
      </c>
      <c r="AV97" s="74" t="str">
        <f t="shared" si="130"/>
        <v/>
      </c>
    </row>
    <row r="98" spans="1:48" x14ac:dyDescent="0.3">
      <c r="A98" s="9" t="s">
        <v>477</v>
      </c>
      <c r="B98" s="10" t="s">
        <v>1994</v>
      </c>
      <c r="C98" s="101">
        <v>1382</v>
      </c>
      <c r="D98" s="98">
        <v>81.7</v>
      </c>
      <c r="E98" s="100">
        <v>25</v>
      </c>
      <c r="F98" s="98">
        <v>59.8</v>
      </c>
      <c r="G98" s="17">
        <v>18</v>
      </c>
      <c r="H98" s="101">
        <v>86</v>
      </c>
      <c r="I98" s="102"/>
      <c r="J98" s="102"/>
      <c r="K98" s="102">
        <v>40000</v>
      </c>
      <c r="L98" s="102" t="s">
        <v>1951</v>
      </c>
      <c r="M98" s="103">
        <f t="shared" si="108"/>
        <v>-40000</v>
      </c>
      <c r="N98" s="4" t="str">
        <f t="shared" si="109"/>
        <v/>
      </c>
      <c r="O98" s="99">
        <f t="shared" si="110"/>
        <v>0</v>
      </c>
      <c r="P98" s="99">
        <f t="shared" si="111"/>
        <v>1600</v>
      </c>
      <c r="Q98" s="74">
        <v>3</v>
      </c>
      <c r="R98" s="74">
        <v>2</v>
      </c>
      <c r="S98" s="74" t="s">
        <v>1941</v>
      </c>
      <c r="T98" s="5" t="s">
        <v>484</v>
      </c>
      <c r="U98" s="9"/>
      <c r="W98" s="98">
        <f t="shared" si="112"/>
        <v>81.7</v>
      </c>
      <c r="X98" s="100">
        <f t="shared" si="113"/>
        <v>25</v>
      </c>
      <c r="Y98" s="96">
        <f t="shared" si="114"/>
        <v>86</v>
      </c>
      <c r="Z98" s="103">
        <f t="shared" si="115"/>
        <v>0</v>
      </c>
      <c r="AA98" s="103">
        <f t="shared" si="116"/>
        <v>40000</v>
      </c>
      <c r="AB98" s="103">
        <f t="shared" si="117"/>
        <v>-40000</v>
      </c>
      <c r="AC98" s="4" t="str">
        <f t="shared" si="118"/>
        <v/>
      </c>
      <c r="AD98" s="99">
        <f t="shared" si="119"/>
        <v>0</v>
      </c>
      <c r="AE98" s="74" t="str">
        <f t="shared" si="120"/>
        <v>계</v>
      </c>
      <c r="AF98" s="74" t="str">
        <f t="shared" si="121"/>
        <v>3/2</v>
      </c>
      <c r="AH98" s="20" t="str">
        <f t="shared" si="92"/>
        <v>대야역두산위브더파크</v>
      </c>
      <c r="AI98" s="100">
        <f t="shared" si="90"/>
        <v>25</v>
      </c>
      <c r="AJ98" s="74" t="str">
        <f t="shared" si="122"/>
        <v>A-</v>
      </c>
      <c r="AK98" s="74" t="s">
        <v>13</v>
      </c>
      <c r="AL98" s="74" t="s">
        <v>1937</v>
      </c>
      <c r="AM98" s="74" t="s">
        <v>1938</v>
      </c>
      <c r="AN98" s="74" t="str">
        <f t="shared" si="123"/>
        <v>C</v>
      </c>
      <c r="AO98" s="74" t="str">
        <f t="shared" si="124"/>
        <v/>
      </c>
      <c r="AP98" s="74" t="str">
        <f t="shared" si="125"/>
        <v/>
      </c>
      <c r="AQ98" s="74" t="str">
        <f t="shared" si="126"/>
        <v>O</v>
      </c>
      <c r="AR98" s="74" t="str">
        <f t="shared" si="127"/>
        <v>O</v>
      </c>
      <c r="AS98" s="74" t="s">
        <v>2</v>
      </c>
      <c r="AT98" s="74" t="str">
        <f t="shared" si="128"/>
        <v>O</v>
      </c>
      <c r="AU98" s="74" t="str">
        <f t="shared" si="129"/>
        <v>O</v>
      </c>
      <c r="AV98" s="74" t="str">
        <f t="shared" si="130"/>
        <v/>
      </c>
    </row>
    <row r="99" spans="1:48" x14ac:dyDescent="0.3">
      <c r="A99" s="9" t="s">
        <v>477</v>
      </c>
      <c r="B99" s="10" t="s">
        <v>1994</v>
      </c>
      <c r="C99" s="101">
        <v>1382</v>
      </c>
      <c r="D99" s="98">
        <v>81.7</v>
      </c>
      <c r="E99" s="100">
        <v>25</v>
      </c>
      <c r="F99" s="98">
        <v>59.8</v>
      </c>
      <c r="G99" s="17">
        <v>18</v>
      </c>
      <c r="H99" s="101">
        <v>54</v>
      </c>
      <c r="I99" s="102"/>
      <c r="J99" s="102"/>
      <c r="K99" s="102">
        <v>40000</v>
      </c>
      <c r="L99" s="102" t="s">
        <v>1951</v>
      </c>
      <c r="M99" s="103">
        <f t="shared" si="108"/>
        <v>-40000</v>
      </c>
      <c r="N99" s="4" t="str">
        <f t="shared" si="109"/>
        <v/>
      </c>
      <c r="O99" s="99">
        <f t="shared" si="110"/>
        <v>0</v>
      </c>
      <c r="P99" s="99">
        <f t="shared" si="111"/>
        <v>1600</v>
      </c>
      <c r="Q99" s="74">
        <v>3</v>
      </c>
      <c r="R99" s="74">
        <v>2</v>
      </c>
      <c r="S99" s="74" t="s">
        <v>1941</v>
      </c>
      <c r="T99" s="5" t="s">
        <v>485</v>
      </c>
      <c r="U99" s="9"/>
      <c r="W99" s="98">
        <f t="shared" si="112"/>
        <v>81.7</v>
      </c>
      <c r="X99" s="100">
        <f t="shared" si="113"/>
        <v>25</v>
      </c>
      <c r="Y99" s="96">
        <f t="shared" si="114"/>
        <v>54</v>
      </c>
      <c r="Z99" s="103">
        <f t="shared" si="115"/>
        <v>0</v>
      </c>
      <c r="AA99" s="103">
        <f t="shared" si="116"/>
        <v>40000</v>
      </c>
      <c r="AB99" s="103">
        <f t="shared" si="117"/>
        <v>-40000</v>
      </c>
      <c r="AC99" s="4" t="str">
        <f t="shared" si="118"/>
        <v/>
      </c>
      <c r="AD99" s="99">
        <f t="shared" si="119"/>
        <v>0</v>
      </c>
      <c r="AE99" s="74" t="str">
        <f t="shared" si="120"/>
        <v>계</v>
      </c>
      <c r="AF99" s="74" t="str">
        <f t="shared" si="121"/>
        <v>3/2</v>
      </c>
      <c r="AH99" s="20" t="str">
        <f t="shared" si="92"/>
        <v>대야역두산위브더파크</v>
      </c>
      <c r="AI99" s="100">
        <f t="shared" si="90"/>
        <v>25</v>
      </c>
      <c r="AJ99" s="74" t="str">
        <f t="shared" si="122"/>
        <v>A-</v>
      </c>
      <c r="AK99" s="74" t="s">
        <v>13</v>
      </c>
      <c r="AL99" s="74" t="s">
        <v>1937</v>
      </c>
      <c r="AM99" s="74" t="s">
        <v>1938</v>
      </c>
      <c r="AN99" s="74" t="str">
        <f t="shared" si="123"/>
        <v>C</v>
      </c>
      <c r="AO99" s="74" t="str">
        <f t="shared" si="124"/>
        <v/>
      </c>
      <c r="AP99" s="74" t="str">
        <f t="shared" si="125"/>
        <v/>
      </c>
      <c r="AQ99" s="74" t="str">
        <f t="shared" si="126"/>
        <v>O</v>
      </c>
      <c r="AR99" s="74" t="str">
        <f t="shared" si="127"/>
        <v>O</v>
      </c>
      <c r="AS99" s="74" t="s">
        <v>2</v>
      </c>
      <c r="AT99" s="74" t="str">
        <f t="shared" si="128"/>
        <v>O</v>
      </c>
      <c r="AU99" s="74" t="str">
        <f t="shared" si="129"/>
        <v>O</v>
      </c>
      <c r="AV99" s="74" t="str">
        <f t="shared" si="130"/>
        <v/>
      </c>
    </row>
    <row r="100" spans="1:48" x14ac:dyDescent="0.3">
      <c r="A100" s="9" t="s">
        <v>477</v>
      </c>
      <c r="B100" s="10" t="s">
        <v>1994</v>
      </c>
      <c r="C100" s="101">
        <v>1382</v>
      </c>
      <c r="D100" s="98">
        <v>113.6</v>
      </c>
      <c r="E100" s="100">
        <v>34</v>
      </c>
      <c r="F100" s="98">
        <v>84.9</v>
      </c>
      <c r="G100" s="17">
        <v>26</v>
      </c>
      <c r="H100" s="101">
        <v>66</v>
      </c>
      <c r="I100" s="102"/>
      <c r="J100" s="102"/>
      <c r="K100" s="102"/>
      <c r="L100" s="102"/>
      <c r="M100" s="103">
        <f t="shared" si="108"/>
        <v>0</v>
      </c>
      <c r="N100" s="4" t="str">
        <f t="shared" si="109"/>
        <v/>
      </c>
      <c r="O100" s="99">
        <f t="shared" si="110"/>
        <v>0</v>
      </c>
      <c r="P100" s="99">
        <f t="shared" si="111"/>
        <v>0</v>
      </c>
      <c r="Q100" s="74">
        <v>3</v>
      </c>
      <c r="R100" s="74">
        <v>2</v>
      </c>
      <c r="S100" s="74" t="s">
        <v>1941</v>
      </c>
      <c r="T100" s="5" t="s">
        <v>340</v>
      </c>
      <c r="U100" s="9"/>
      <c r="W100" s="98">
        <f t="shared" si="112"/>
        <v>113.6</v>
      </c>
      <c r="X100" s="100">
        <f t="shared" si="113"/>
        <v>34</v>
      </c>
      <c r="Y100" s="96">
        <f t="shared" si="114"/>
        <v>66</v>
      </c>
      <c r="Z100" s="103">
        <f t="shared" si="115"/>
        <v>0</v>
      </c>
      <c r="AA100" s="103">
        <f t="shared" si="116"/>
        <v>0</v>
      </c>
      <c r="AB100" s="103">
        <f t="shared" si="117"/>
        <v>0</v>
      </c>
      <c r="AC100" s="4" t="str">
        <f t="shared" si="118"/>
        <v/>
      </c>
      <c r="AD100" s="99">
        <f t="shared" si="119"/>
        <v>0</v>
      </c>
      <c r="AE100" s="74" t="str">
        <f t="shared" si="120"/>
        <v>계</v>
      </c>
      <c r="AF100" s="74" t="str">
        <f t="shared" si="121"/>
        <v>3/2</v>
      </c>
      <c r="AH100" s="20" t="str">
        <f t="shared" si="92"/>
        <v>대야역두산위브더파크</v>
      </c>
      <c r="AI100" s="100">
        <f t="shared" si="90"/>
        <v>34</v>
      </c>
      <c r="AJ100" s="74" t="str">
        <f t="shared" si="122"/>
        <v>A-</v>
      </c>
      <c r="AK100" s="74" t="s">
        <v>13</v>
      </c>
      <c r="AL100" s="74" t="s">
        <v>1937</v>
      </c>
      <c r="AM100" s="74" t="s">
        <v>1938</v>
      </c>
      <c r="AN100" s="74" t="str">
        <f t="shared" si="123"/>
        <v>C</v>
      </c>
      <c r="AO100" s="74" t="str">
        <f t="shared" si="124"/>
        <v/>
      </c>
      <c r="AP100" s="74" t="str">
        <f t="shared" si="125"/>
        <v/>
      </c>
      <c r="AQ100" s="74" t="str">
        <f t="shared" si="126"/>
        <v>O</v>
      </c>
      <c r="AR100" s="74" t="str">
        <f t="shared" si="127"/>
        <v>O</v>
      </c>
      <c r="AS100" s="74" t="s">
        <v>2</v>
      </c>
      <c r="AT100" s="74" t="str">
        <f t="shared" si="128"/>
        <v>O</v>
      </c>
      <c r="AU100" s="74" t="str">
        <f t="shared" si="129"/>
        <v>O</v>
      </c>
      <c r="AV100" s="74" t="str">
        <f t="shared" si="130"/>
        <v/>
      </c>
    </row>
    <row r="101" spans="1:48" x14ac:dyDescent="0.3">
      <c r="A101" s="9" t="s">
        <v>477</v>
      </c>
      <c r="B101" s="10" t="s">
        <v>1994</v>
      </c>
      <c r="C101" s="101">
        <v>1382</v>
      </c>
      <c r="D101" s="98">
        <v>114.3</v>
      </c>
      <c r="E101" s="100">
        <v>35</v>
      </c>
      <c r="F101" s="98">
        <v>84.9</v>
      </c>
      <c r="G101" s="17">
        <v>26</v>
      </c>
      <c r="H101" s="101">
        <v>376</v>
      </c>
      <c r="I101" s="102"/>
      <c r="J101" s="102"/>
      <c r="K101" s="102"/>
      <c r="L101" s="102"/>
      <c r="M101" s="103">
        <f t="shared" si="108"/>
        <v>0</v>
      </c>
      <c r="N101" s="4" t="str">
        <f t="shared" si="109"/>
        <v/>
      </c>
      <c r="O101" s="99">
        <f t="shared" si="110"/>
        <v>0</v>
      </c>
      <c r="P101" s="99">
        <f t="shared" si="111"/>
        <v>0</v>
      </c>
      <c r="Q101" s="74">
        <v>3</v>
      </c>
      <c r="R101" s="74">
        <v>2</v>
      </c>
      <c r="S101" s="74" t="s">
        <v>1941</v>
      </c>
      <c r="T101" s="5" t="s">
        <v>334</v>
      </c>
      <c r="U101" s="9"/>
      <c r="W101" s="98">
        <f t="shared" si="112"/>
        <v>114.3</v>
      </c>
      <c r="X101" s="100">
        <f t="shared" si="113"/>
        <v>35</v>
      </c>
      <c r="Y101" s="96">
        <f t="shared" si="114"/>
        <v>376</v>
      </c>
      <c r="Z101" s="103">
        <f t="shared" si="115"/>
        <v>0</v>
      </c>
      <c r="AA101" s="103">
        <f t="shared" si="116"/>
        <v>0</v>
      </c>
      <c r="AB101" s="103">
        <f t="shared" si="117"/>
        <v>0</v>
      </c>
      <c r="AC101" s="4" t="str">
        <f t="shared" si="118"/>
        <v/>
      </c>
      <c r="AD101" s="99">
        <f t="shared" si="119"/>
        <v>0</v>
      </c>
      <c r="AE101" s="74" t="str">
        <f t="shared" si="120"/>
        <v>계</v>
      </c>
      <c r="AF101" s="74" t="str">
        <f t="shared" si="121"/>
        <v>3/2</v>
      </c>
      <c r="AH101" s="20" t="str">
        <f t="shared" si="92"/>
        <v>대야역두산위브더파크</v>
      </c>
      <c r="AI101" s="100">
        <f t="shared" si="90"/>
        <v>35</v>
      </c>
      <c r="AJ101" s="74" t="str">
        <f t="shared" si="122"/>
        <v>A-</v>
      </c>
      <c r="AK101" s="74" t="s">
        <v>13</v>
      </c>
      <c r="AL101" s="74" t="s">
        <v>1937</v>
      </c>
      <c r="AM101" s="74" t="s">
        <v>1938</v>
      </c>
      <c r="AN101" s="74" t="str">
        <f t="shared" si="123"/>
        <v>C</v>
      </c>
      <c r="AO101" s="74" t="str">
        <f t="shared" si="124"/>
        <v/>
      </c>
      <c r="AP101" s="74" t="str">
        <f t="shared" si="125"/>
        <v/>
      </c>
      <c r="AQ101" s="74" t="str">
        <f t="shared" si="126"/>
        <v>O</v>
      </c>
      <c r="AR101" s="74" t="str">
        <f t="shared" si="127"/>
        <v>O</v>
      </c>
      <c r="AS101" s="74" t="s">
        <v>2</v>
      </c>
      <c r="AT101" s="74" t="str">
        <f t="shared" si="128"/>
        <v>O</v>
      </c>
      <c r="AU101" s="74" t="str">
        <f t="shared" si="129"/>
        <v>O</v>
      </c>
      <c r="AV101" s="74" t="str">
        <f t="shared" si="130"/>
        <v/>
      </c>
    </row>
    <row r="102" spans="1:48" x14ac:dyDescent="0.3">
      <c r="A102" s="9" t="s">
        <v>477</v>
      </c>
      <c r="B102" s="10" t="s">
        <v>1994</v>
      </c>
      <c r="C102" s="101">
        <v>1382</v>
      </c>
      <c r="D102" s="98">
        <v>114.7</v>
      </c>
      <c r="E102" s="100">
        <v>35</v>
      </c>
      <c r="F102" s="98">
        <v>84.8</v>
      </c>
      <c r="G102" s="17">
        <v>26</v>
      </c>
      <c r="H102" s="101">
        <v>117</v>
      </c>
      <c r="I102" s="102"/>
      <c r="J102" s="102"/>
      <c r="K102" s="102"/>
      <c r="L102" s="102"/>
      <c r="M102" s="103">
        <f t="shared" si="108"/>
        <v>0</v>
      </c>
      <c r="N102" s="4" t="str">
        <f t="shared" si="109"/>
        <v/>
      </c>
      <c r="O102" s="99">
        <f t="shared" si="110"/>
        <v>0</v>
      </c>
      <c r="P102" s="99">
        <f t="shared" si="111"/>
        <v>0</v>
      </c>
      <c r="Q102" s="74">
        <v>3</v>
      </c>
      <c r="R102" s="74">
        <v>2</v>
      </c>
      <c r="S102" s="74" t="s">
        <v>1941</v>
      </c>
      <c r="T102" s="5" t="s">
        <v>402</v>
      </c>
      <c r="U102" s="9"/>
      <c r="W102" s="98">
        <f t="shared" si="112"/>
        <v>114.7</v>
      </c>
      <c r="X102" s="100">
        <f t="shared" si="113"/>
        <v>35</v>
      </c>
      <c r="Y102" s="96">
        <f t="shared" si="114"/>
        <v>117</v>
      </c>
      <c r="Z102" s="103">
        <f t="shared" si="115"/>
        <v>0</v>
      </c>
      <c r="AA102" s="103">
        <f t="shared" si="116"/>
        <v>0</v>
      </c>
      <c r="AB102" s="103">
        <f t="shared" si="117"/>
        <v>0</v>
      </c>
      <c r="AC102" s="4" t="str">
        <f t="shared" si="118"/>
        <v/>
      </c>
      <c r="AD102" s="99">
        <f t="shared" si="119"/>
        <v>0</v>
      </c>
      <c r="AE102" s="74" t="str">
        <f t="shared" si="120"/>
        <v>계</v>
      </c>
      <c r="AF102" s="74" t="str">
        <f t="shared" si="121"/>
        <v>3/2</v>
      </c>
      <c r="AH102" s="20" t="str">
        <f t="shared" si="92"/>
        <v>대야역두산위브더파크</v>
      </c>
      <c r="AI102" s="100">
        <f t="shared" si="90"/>
        <v>35</v>
      </c>
      <c r="AJ102" s="74" t="str">
        <f t="shared" si="122"/>
        <v>A-</v>
      </c>
      <c r="AK102" s="74" t="s">
        <v>13</v>
      </c>
      <c r="AL102" s="74" t="s">
        <v>1937</v>
      </c>
      <c r="AM102" s="74" t="s">
        <v>1938</v>
      </c>
      <c r="AN102" s="74" t="str">
        <f t="shared" si="123"/>
        <v>C</v>
      </c>
      <c r="AO102" s="74" t="str">
        <f t="shared" si="124"/>
        <v/>
      </c>
      <c r="AP102" s="74" t="str">
        <f t="shared" si="125"/>
        <v/>
      </c>
      <c r="AQ102" s="74" t="str">
        <f t="shared" si="126"/>
        <v>O</v>
      </c>
      <c r="AR102" s="74" t="str">
        <f t="shared" si="127"/>
        <v>O</v>
      </c>
      <c r="AS102" s="74" t="s">
        <v>2</v>
      </c>
      <c r="AT102" s="74" t="str">
        <f t="shared" si="128"/>
        <v>O</v>
      </c>
      <c r="AU102" s="74" t="str">
        <f t="shared" si="129"/>
        <v>O</v>
      </c>
      <c r="AV102" s="74" t="str">
        <f t="shared" si="130"/>
        <v/>
      </c>
    </row>
    <row r="103" spans="1:48" x14ac:dyDescent="0.3">
      <c r="A103" s="9" t="s">
        <v>477</v>
      </c>
      <c r="B103" s="10" t="s">
        <v>1994</v>
      </c>
      <c r="C103" s="101">
        <v>1382</v>
      </c>
      <c r="D103" s="98">
        <v>115</v>
      </c>
      <c r="E103" s="100">
        <v>35</v>
      </c>
      <c r="F103" s="98">
        <v>84.9</v>
      </c>
      <c r="G103" s="17">
        <v>26</v>
      </c>
      <c r="H103" s="101">
        <v>76</v>
      </c>
      <c r="I103" s="102"/>
      <c r="J103" s="102"/>
      <c r="K103" s="102"/>
      <c r="L103" s="102"/>
      <c r="M103" s="103">
        <f t="shared" si="108"/>
        <v>0</v>
      </c>
      <c r="N103" s="4" t="str">
        <f t="shared" si="109"/>
        <v/>
      </c>
      <c r="O103" s="99">
        <f t="shared" si="110"/>
        <v>0</v>
      </c>
      <c r="P103" s="99">
        <f t="shared" si="111"/>
        <v>0</v>
      </c>
      <c r="Q103" s="74">
        <v>3</v>
      </c>
      <c r="R103" s="74">
        <v>2</v>
      </c>
      <c r="S103" s="74" t="s">
        <v>1941</v>
      </c>
      <c r="T103" s="5" t="s">
        <v>486</v>
      </c>
      <c r="U103" s="9"/>
      <c r="W103" s="98">
        <f t="shared" si="112"/>
        <v>115</v>
      </c>
      <c r="X103" s="100">
        <f t="shared" si="113"/>
        <v>35</v>
      </c>
      <c r="Y103" s="96">
        <f t="shared" si="114"/>
        <v>76</v>
      </c>
      <c r="Z103" s="103">
        <f t="shared" si="115"/>
        <v>0</v>
      </c>
      <c r="AA103" s="103">
        <f t="shared" si="116"/>
        <v>0</v>
      </c>
      <c r="AB103" s="103">
        <f t="shared" si="117"/>
        <v>0</v>
      </c>
      <c r="AC103" s="4" t="str">
        <f t="shared" si="118"/>
        <v/>
      </c>
      <c r="AD103" s="99">
        <f t="shared" si="119"/>
        <v>0</v>
      </c>
      <c r="AE103" s="74" t="str">
        <f t="shared" si="120"/>
        <v>계</v>
      </c>
      <c r="AF103" s="74" t="str">
        <f t="shared" si="121"/>
        <v>3/2</v>
      </c>
      <c r="AH103" s="20" t="str">
        <f t="shared" si="92"/>
        <v>대야역두산위브더파크</v>
      </c>
      <c r="AI103" s="100">
        <f t="shared" si="90"/>
        <v>35</v>
      </c>
      <c r="AJ103" s="74" t="str">
        <f t="shared" si="122"/>
        <v>A-</v>
      </c>
      <c r="AK103" s="74" t="s">
        <v>13</v>
      </c>
      <c r="AL103" s="74" t="s">
        <v>1937</v>
      </c>
      <c r="AM103" s="74" t="s">
        <v>1938</v>
      </c>
      <c r="AN103" s="74" t="str">
        <f t="shared" si="123"/>
        <v>C</v>
      </c>
      <c r="AO103" s="74" t="str">
        <f t="shared" si="124"/>
        <v/>
      </c>
      <c r="AP103" s="74" t="str">
        <f t="shared" si="125"/>
        <v/>
      </c>
      <c r="AQ103" s="74" t="str">
        <f t="shared" si="126"/>
        <v>O</v>
      </c>
      <c r="AR103" s="74" t="str">
        <f t="shared" si="127"/>
        <v>O</v>
      </c>
      <c r="AS103" s="74" t="s">
        <v>2</v>
      </c>
      <c r="AT103" s="74" t="str">
        <f t="shared" si="128"/>
        <v>O</v>
      </c>
      <c r="AU103" s="74" t="str">
        <f t="shared" si="129"/>
        <v>O</v>
      </c>
      <c r="AV103" s="74" t="str">
        <f t="shared" si="130"/>
        <v/>
      </c>
    </row>
  </sheetData>
  <mergeCells count="1">
    <mergeCell ref="AJ1:AN1"/>
  </mergeCells>
  <phoneticPr fontId="2" type="noConversion"/>
  <conditionalFormatting sqref="AV4:AV6">
    <cfRule type="expression" dxfId="25903" priority="1625">
      <formula>AV4="X"</formula>
    </cfRule>
    <cfRule type="expression" dxfId="25902" priority="1626">
      <formula>AV4="후보"</formula>
    </cfRule>
  </conditionalFormatting>
  <conditionalFormatting sqref="AC1:AC2 AC4:AC6 N4:N5">
    <cfRule type="cellIs" dxfId="25901" priority="1622" operator="greaterThan">
      <formula>0.9</formula>
    </cfRule>
    <cfRule type="cellIs" dxfId="25900" priority="1623" operator="greaterThan">
      <formula>0.85</formula>
    </cfRule>
  </conditionalFormatting>
  <conditionalFormatting sqref="N1:N2">
    <cfRule type="cellIs" dxfId="25899" priority="1620" operator="greaterThan">
      <formula>0.9</formula>
    </cfRule>
    <cfRule type="cellIs" dxfId="25898" priority="1621" operator="greaterThan">
      <formula>0.85</formula>
    </cfRule>
  </conditionalFormatting>
  <conditionalFormatting sqref="N6">
    <cfRule type="cellIs" dxfId="25897" priority="1618" operator="greaterThan">
      <formula>0.9</formula>
    </cfRule>
    <cfRule type="cellIs" dxfId="25896" priority="1619" operator="greaterThan">
      <formula>0.85</formula>
    </cfRule>
  </conditionalFormatting>
  <conditionalFormatting sqref="E6">
    <cfRule type="expression" dxfId="25895" priority="1614">
      <formula>AND(IF(OR($Q6=1,$Q6=2),1,0),IF($X6&lt;=20,1,0))</formula>
    </cfRule>
    <cfRule type="expression" dxfId="25894" priority="1615">
      <formula>AND(IF($Q6=2,1,0),IF($X6&lt;30,1,0))</formula>
    </cfRule>
    <cfRule type="expression" dxfId="25893" priority="1616">
      <formula>AND(IF($Q6=3,1,0),IF($X6&lt;30,1,0))</formula>
    </cfRule>
    <cfRule type="expression" dxfId="25892" priority="1617">
      <formula>AND(IF($Q6=3,1,IF($Q6=4,1,0)),IF($F6&lt;=85,1,0))</formula>
    </cfRule>
  </conditionalFormatting>
  <conditionalFormatting sqref="X6">
    <cfRule type="expression" dxfId="25891" priority="1610">
      <formula>AND(IF(OR($Q6=1,$Q6=2),1,0),IF($X6&lt;=20,1,0))</formula>
    </cfRule>
    <cfRule type="expression" dxfId="25890" priority="1611">
      <formula>AND(IF($Q6=2,1,0),IF($X6&lt;30,1,0))</formula>
    </cfRule>
    <cfRule type="expression" dxfId="25889" priority="1612">
      <formula>AND(IF($Q6=3,1,0),IF($X6&lt;30,1,0))</formula>
    </cfRule>
    <cfRule type="expression" dxfId="25888" priority="1613">
      <formula>AND(IF($Q6=3,1,IF($Q6=4,1,0)),IF($F6&lt;=85,1,0))</formula>
    </cfRule>
  </conditionalFormatting>
  <conditionalFormatting sqref="AI6">
    <cfRule type="expression" dxfId="25887" priority="1606">
      <formula>AND(IF(OR($Q6=1,$Q6=2),1,0),IF($X6&lt;=20,1,0))</formula>
    </cfRule>
    <cfRule type="expression" dxfId="25886" priority="1607">
      <formula>AND(IF($Q6=2,1,0),IF($X6&lt;30,1,0))</formula>
    </cfRule>
    <cfRule type="expression" dxfId="25885" priority="1608">
      <formula>AND(IF($Q6=3,1,0),IF($X6&lt;30,1,0))</formula>
    </cfRule>
    <cfRule type="expression" dxfId="25884" priority="1609">
      <formula>AND(IF($Q6=3,1,IF($Q6=4,1,0)),IF($F6&lt;=85,1,0))</formula>
    </cfRule>
  </conditionalFormatting>
  <conditionalFormatting sqref="AV7">
    <cfRule type="expression" dxfId="25883" priority="1604">
      <formula>AV7="X"</formula>
    </cfRule>
    <cfRule type="expression" dxfId="25882" priority="1605">
      <formula>AV7="후보"</formula>
    </cfRule>
  </conditionalFormatting>
  <conditionalFormatting sqref="AC7">
    <cfRule type="cellIs" dxfId="25881" priority="1601" operator="greaterThan">
      <formula>0.9</formula>
    </cfRule>
    <cfRule type="cellIs" dxfId="25880" priority="1602" operator="greaterThan">
      <formula>0.85</formula>
    </cfRule>
  </conditionalFormatting>
  <conditionalFormatting sqref="N7">
    <cfRule type="cellIs" dxfId="25879" priority="1599" operator="greaterThan">
      <formula>0.9</formula>
    </cfRule>
    <cfRule type="cellIs" dxfId="25878" priority="1600" operator="greaterThan">
      <formula>0.85</formula>
    </cfRule>
  </conditionalFormatting>
  <conditionalFormatting sqref="E7">
    <cfRule type="expression" dxfId="25877" priority="1595">
      <formula>AND(IF(OR($Q7=1,$Q7=2),1,0),IF($X7&lt;=20,1,0))</formula>
    </cfRule>
    <cfRule type="expression" dxfId="25876" priority="1596">
      <formula>AND(IF($Q7=2,1,0),IF($X7&lt;30,1,0))</formula>
    </cfRule>
    <cfRule type="expression" dxfId="25875" priority="1597">
      <formula>AND(IF($Q7=3,1,0),IF($X7&lt;30,1,0))</formula>
    </cfRule>
    <cfRule type="expression" dxfId="25874" priority="1598">
      <formula>AND(IF($Q7=3,1,IF($Q7=4,1,0)),IF($F7&lt;=85,1,0))</formula>
    </cfRule>
  </conditionalFormatting>
  <conditionalFormatting sqref="X7">
    <cfRule type="expression" dxfId="25873" priority="1591">
      <formula>AND(IF(OR($Q7=1,$Q7=2),1,0),IF($X7&lt;=20,1,0))</formula>
    </cfRule>
    <cfRule type="expression" dxfId="25872" priority="1592">
      <formula>AND(IF($Q7=2,1,0),IF($X7&lt;30,1,0))</formula>
    </cfRule>
    <cfRule type="expression" dxfId="25871" priority="1593">
      <formula>AND(IF($Q7=3,1,0),IF($X7&lt;30,1,0))</formula>
    </cfRule>
    <cfRule type="expression" dxfId="25870" priority="1594">
      <formula>AND(IF($Q7=3,1,IF($Q7=4,1,0)),IF($F7&lt;=85,1,0))</formula>
    </cfRule>
  </conditionalFormatting>
  <conditionalFormatting sqref="AI7">
    <cfRule type="expression" dxfId="25869" priority="1587">
      <formula>AND(IF(OR($Q7=1,$Q7=2),1,0),IF($X7&lt;=20,1,0))</formula>
    </cfRule>
    <cfRule type="expression" dxfId="25868" priority="1588">
      <formula>AND(IF($Q7=2,1,0),IF($X7&lt;30,1,0))</formula>
    </cfRule>
    <cfRule type="expression" dxfId="25867" priority="1589">
      <formula>AND(IF($Q7=3,1,0),IF($X7&lt;30,1,0))</formula>
    </cfRule>
    <cfRule type="expression" dxfId="25866" priority="1590">
      <formula>AND(IF($Q7=3,1,IF($Q7=4,1,0)),IF($F7&lt;=85,1,0))</formula>
    </cfRule>
  </conditionalFormatting>
  <conditionalFormatting sqref="AV8">
    <cfRule type="expression" dxfId="25865" priority="1585">
      <formula>AV8="X"</formula>
    </cfRule>
    <cfRule type="expression" dxfId="25864" priority="1586">
      <formula>AV8="후보"</formula>
    </cfRule>
  </conditionalFormatting>
  <conditionalFormatting sqref="AC8">
    <cfRule type="cellIs" dxfId="25863" priority="1582" operator="greaterThan">
      <formula>0.9</formula>
    </cfRule>
    <cfRule type="cellIs" dxfId="25862" priority="1583" operator="greaterThan">
      <formula>0.85</formula>
    </cfRule>
  </conditionalFormatting>
  <conditionalFormatting sqref="N8">
    <cfRule type="cellIs" dxfId="25861" priority="1580" operator="greaterThan">
      <formula>0.9</formula>
    </cfRule>
    <cfRule type="cellIs" dxfId="25860" priority="1581" operator="greaterThan">
      <formula>0.85</formula>
    </cfRule>
  </conditionalFormatting>
  <conditionalFormatting sqref="E8">
    <cfRule type="expression" dxfId="25859" priority="1576">
      <formula>AND(IF(OR($Q8=1,$Q8=2),1,0),IF($X8&lt;=20,1,0))</formula>
    </cfRule>
    <cfRule type="expression" dxfId="25858" priority="1577">
      <formula>AND(IF($Q8=2,1,0),IF($X8&lt;30,1,0))</formula>
    </cfRule>
    <cfRule type="expression" dxfId="25857" priority="1578">
      <formula>AND(IF($Q8=3,1,0),IF($X8&lt;30,1,0))</formula>
    </cfRule>
    <cfRule type="expression" dxfId="25856" priority="1579">
      <formula>AND(IF($Q8=3,1,IF($Q8=4,1,0)),IF($F8&lt;=85,1,0))</formula>
    </cfRule>
  </conditionalFormatting>
  <conditionalFormatting sqref="X8">
    <cfRule type="expression" dxfId="25855" priority="1572">
      <formula>AND(IF(OR($Q8=1,$Q8=2),1,0),IF($X8&lt;=20,1,0))</formula>
    </cfRule>
    <cfRule type="expression" dxfId="25854" priority="1573">
      <formula>AND(IF($Q8=2,1,0),IF($X8&lt;30,1,0))</formula>
    </cfRule>
    <cfRule type="expression" dxfId="25853" priority="1574">
      <formula>AND(IF($Q8=3,1,0),IF($X8&lt;30,1,0))</formula>
    </cfRule>
    <cfRule type="expression" dxfId="25852" priority="1575">
      <formula>AND(IF($Q8=3,1,IF($Q8=4,1,0)),IF($F8&lt;=85,1,0))</formula>
    </cfRule>
  </conditionalFormatting>
  <conditionalFormatting sqref="AI8">
    <cfRule type="expression" dxfId="25851" priority="1568">
      <formula>AND(IF(OR($Q8=1,$Q8=2),1,0),IF($X8&lt;=20,1,0))</formula>
    </cfRule>
    <cfRule type="expression" dxfId="25850" priority="1569">
      <formula>AND(IF($Q8=2,1,0),IF($X8&lt;30,1,0))</formula>
    </cfRule>
    <cfRule type="expression" dxfId="25849" priority="1570">
      <formula>AND(IF($Q8=3,1,0),IF($X8&lt;30,1,0))</formula>
    </cfRule>
    <cfRule type="expression" dxfId="25848" priority="1571">
      <formula>AND(IF($Q8=3,1,IF($Q8=4,1,0)),IF($F8&lt;=85,1,0))</formula>
    </cfRule>
  </conditionalFormatting>
  <conditionalFormatting sqref="AV9">
    <cfRule type="expression" dxfId="25847" priority="1566">
      <formula>AV9="X"</formula>
    </cfRule>
    <cfRule type="expression" dxfId="25846" priority="1567">
      <formula>AV9="후보"</formula>
    </cfRule>
  </conditionalFormatting>
  <conditionalFormatting sqref="AC9 N9">
    <cfRule type="cellIs" dxfId="25845" priority="1563" operator="greaterThan">
      <formula>0.9</formula>
    </cfRule>
    <cfRule type="cellIs" dxfId="25844" priority="1564" operator="greaterThan">
      <formula>0.85</formula>
    </cfRule>
  </conditionalFormatting>
  <conditionalFormatting sqref="AV10">
    <cfRule type="expression" dxfId="25843" priority="1561">
      <formula>AV10="X"</formula>
    </cfRule>
    <cfRule type="expression" dxfId="25842" priority="1562">
      <formula>AV10="후보"</formula>
    </cfRule>
  </conditionalFormatting>
  <conditionalFormatting sqref="AC10">
    <cfRule type="cellIs" dxfId="25841" priority="1558" operator="greaterThan">
      <formula>0.9</formula>
    </cfRule>
    <cfRule type="cellIs" dxfId="25840" priority="1559" operator="greaterThan">
      <formula>0.85</formula>
    </cfRule>
  </conditionalFormatting>
  <conditionalFormatting sqref="N10">
    <cfRule type="cellIs" dxfId="25839" priority="1556" operator="greaterThan">
      <formula>0.9</formula>
    </cfRule>
    <cfRule type="cellIs" dxfId="25838" priority="1557" operator="greaterThan">
      <formula>0.85</formula>
    </cfRule>
  </conditionalFormatting>
  <conditionalFormatting sqref="E10">
    <cfRule type="expression" dxfId="25837" priority="1552">
      <formula>AND(IF(OR($Q10=1,$Q10=2),1,0),IF($X10&lt;=20,1,0))</formula>
    </cfRule>
    <cfRule type="expression" dxfId="25836" priority="1553">
      <formula>AND(IF($Q10=2,1,0),IF($X10&lt;30,1,0))</formula>
    </cfRule>
    <cfRule type="expression" dxfId="25835" priority="1554">
      <formula>AND(IF($Q10=3,1,0),IF($X10&lt;30,1,0))</formula>
    </cfRule>
    <cfRule type="expression" dxfId="25834" priority="1555">
      <formula>AND(IF($Q10=3,1,IF($Q10=4,1,0)),IF($F10&lt;=85,1,0))</formula>
    </cfRule>
  </conditionalFormatting>
  <conditionalFormatting sqref="X10">
    <cfRule type="expression" dxfId="25833" priority="1548">
      <formula>AND(IF(OR($Q10=1,$Q10=2),1,0),IF($X10&lt;=20,1,0))</formula>
    </cfRule>
    <cfRule type="expression" dxfId="25832" priority="1549">
      <formula>AND(IF($Q10=2,1,0),IF($X10&lt;30,1,0))</formula>
    </cfRule>
    <cfRule type="expression" dxfId="25831" priority="1550">
      <formula>AND(IF($Q10=3,1,0),IF($X10&lt;30,1,0))</formula>
    </cfRule>
    <cfRule type="expression" dxfId="25830" priority="1551">
      <formula>AND(IF($Q10=3,1,IF($Q10=4,1,0)),IF($F10&lt;=85,1,0))</formula>
    </cfRule>
  </conditionalFormatting>
  <conditionalFormatting sqref="AI10">
    <cfRule type="expression" dxfId="25829" priority="1544">
      <formula>AND(IF(OR($Q10=1,$Q10=2),1,0),IF($X10&lt;=20,1,0))</formula>
    </cfRule>
    <cfRule type="expression" dxfId="25828" priority="1545">
      <formula>AND(IF($Q10=2,1,0),IF($X10&lt;30,1,0))</formula>
    </cfRule>
    <cfRule type="expression" dxfId="25827" priority="1546">
      <formula>AND(IF($Q10=3,1,0),IF($X10&lt;30,1,0))</formula>
    </cfRule>
    <cfRule type="expression" dxfId="25826" priority="1547">
      <formula>AND(IF($Q10=3,1,IF($Q10=4,1,0)),IF($F10&lt;=85,1,0))</formula>
    </cfRule>
  </conditionalFormatting>
  <conditionalFormatting sqref="AV11">
    <cfRule type="expression" dxfId="25825" priority="1542">
      <formula>AV11="X"</formula>
    </cfRule>
    <cfRule type="expression" dxfId="25824" priority="1543">
      <formula>AV11="후보"</formula>
    </cfRule>
  </conditionalFormatting>
  <conditionalFormatting sqref="AC11">
    <cfRule type="cellIs" dxfId="25823" priority="1539" operator="greaterThan">
      <formula>0.9</formula>
    </cfRule>
    <cfRule type="cellIs" dxfId="25822" priority="1540" operator="greaterThan">
      <formula>0.85</formula>
    </cfRule>
  </conditionalFormatting>
  <conditionalFormatting sqref="N11">
    <cfRule type="cellIs" dxfId="25821" priority="1537" operator="greaterThan">
      <formula>0.9</formula>
    </cfRule>
    <cfRule type="cellIs" dxfId="25820" priority="1538" operator="greaterThan">
      <formula>0.85</formula>
    </cfRule>
  </conditionalFormatting>
  <conditionalFormatting sqref="E11">
    <cfRule type="expression" dxfId="25819" priority="1533">
      <formula>AND(IF(OR($Q11=1,$Q11=2),1,0),IF($X11&lt;=20,1,0))</formula>
    </cfRule>
    <cfRule type="expression" dxfId="25818" priority="1534">
      <formula>AND(IF($Q11=2,1,0),IF($X11&lt;30,1,0))</formula>
    </cfRule>
    <cfRule type="expression" dxfId="25817" priority="1535">
      <formula>AND(IF($Q11=3,1,0),IF($X11&lt;30,1,0))</formula>
    </cfRule>
    <cfRule type="expression" dxfId="25816" priority="1536">
      <formula>AND(IF($Q11=3,1,IF($Q11=4,1,0)),IF($F11&lt;=85,1,0))</formula>
    </cfRule>
  </conditionalFormatting>
  <conditionalFormatting sqref="X11">
    <cfRule type="expression" dxfId="25815" priority="1529">
      <formula>AND(IF(OR($Q11=1,$Q11=2),1,0),IF($X11&lt;=20,1,0))</formula>
    </cfRule>
    <cfRule type="expression" dxfId="25814" priority="1530">
      <formula>AND(IF($Q11=2,1,0),IF($X11&lt;30,1,0))</formula>
    </cfRule>
    <cfRule type="expression" dxfId="25813" priority="1531">
      <formula>AND(IF($Q11=3,1,0),IF($X11&lt;30,1,0))</formula>
    </cfRule>
    <cfRule type="expression" dxfId="25812" priority="1532">
      <formula>AND(IF($Q11=3,1,IF($Q11=4,1,0)),IF($F11&lt;=85,1,0))</formula>
    </cfRule>
  </conditionalFormatting>
  <conditionalFormatting sqref="AI11">
    <cfRule type="expression" dxfId="25811" priority="1525">
      <formula>AND(IF(OR($Q11=1,$Q11=2),1,0),IF($X11&lt;=20,1,0))</formula>
    </cfRule>
    <cfRule type="expression" dxfId="25810" priority="1526">
      <formula>AND(IF($Q11=2,1,0),IF($X11&lt;30,1,0))</formula>
    </cfRule>
    <cfRule type="expression" dxfId="25809" priority="1527">
      <formula>AND(IF($Q11=3,1,0),IF($X11&lt;30,1,0))</formula>
    </cfRule>
    <cfRule type="expression" dxfId="25808" priority="1528">
      <formula>AND(IF($Q11=3,1,IF($Q11=4,1,0)),IF($F11&lt;=85,1,0))</formula>
    </cfRule>
  </conditionalFormatting>
  <conditionalFormatting sqref="AV12">
    <cfRule type="expression" dxfId="25807" priority="1523">
      <formula>AV12="X"</formula>
    </cfRule>
    <cfRule type="expression" dxfId="25806" priority="1524">
      <formula>AV12="후보"</formula>
    </cfRule>
  </conditionalFormatting>
  <conditionalFormatting sqref="AC12">
    <cfRule type="cellIs" dxfId="25805" priority="1520" operator="greaterThan">
      <formula>0.9</formula>
    </cfRule>
    <cfRule type="cellIs" dxfId="25804" priority="1521" operator="greaterThan">
      <formula>0.85</formula>
    </cfRule>
  </conditionalFormatting>
  <conditionalFormatting sqref="N12">
    <cfRule type="cellIs" dxfId="25803" priority="1518" operator="greaterThan">
      <formula>0.9</formula>
    </cfRule>
    <cfRule type="cellIs" dxfId="25802" priority="1519" operator="greaterThan">
      <formula>0.85</formula>
    </cfRule>
  </conditionalFormatting>
  <conditionalFormatting sqref="E12">
    <cfRule type="expression" dxfId="25801" priority="1514">
      <formula>AND(IF(OR($Q12=1,$Q12=2),1,0),IF($X12&lt;=20,1,0))</formula>
    </cfRule>
    <cfRule type="expression" dxfId="25800" priority="1515">
      <formula>AND(IF($Q12=2,1,0),IF($X12&lt;30,1,0))</formula>
    </cfRule>
    <cfRule type="expression" dxfId="25799" priority="1516">
      <formula>AND(IF($Q12=3,1,0),IF($X12&lt;30,1,0))</formula>
    </cfRule>
    <cfRule type="expression" dxfId="25798" priority="1517">
      <formula>AND(IF($Q12=3,1,IF($Q12=4,1,0)),IF($F12&lt;=85,1,0))</formula>
    </cfRule>
  </conditionalFormatting>
  <conditionalFormatting sqref="X12">
    <cfRule type="expression" dxfId="25797" priority="1510">
      <formula>AND(IF(OR($Q12=1,$Q12=2),1,0),IF($X12&lt;=20,1,0))</formula>
    </cfRule>
    <cfRule type="expression" dxfId="25796" priority="1511">
      <formula>AND(IF($Q12=2,1,0),IF($X12&lt;30,1,0))</formula>
    </cfRule>
    <cfRule type="expression" dxfId="25795" priority="1512">
      <formula>AND(IF($Q12=3,1,0),IF($X12&lt;30,1,0))</formula>
    </cfRule>
    <cfRule type="expression" dxfId="25794" priority="1513">
      <formula>AND(IF($Q12=3,1,IF($Q12=4,1,0)),IF($F12&lt;=85,1,0))</formula>
    </cfRule>
  </conditionalFormatting>
  <conditionalFormatting sqref="AI12">
    <cfRule type="expression" dxfId="25793" priority="1506">
      <formula>AND(IF(OR($Q12=1,$Q12=2),1,0),IF($X12&lt;=20,1,0))</formula>
    </cfRule>
    <cfRule type="expression" dxfId="25792" priority="1507">
      <formula>AND(IF($Q12=2,1,0),IF($X12&lt;30,1,0))</formula>
    </cfRule>
    <cfRule type="expression" dxfId="25791" priority="1508">
      <formula>AND(IF($Q12=3,1,0),IF($X12&lt;30,1,0))</formula>
    </cfRule>
    <cfRule type="expression" dxfId="25790" priority="1509">
      <formula>AND(IF($Q12=3,1,IF($Q12=4,1,0)),IF($F12&lt;=85,1,0))</formula>
    </cfRule>
  </conditionalFormatting>
  <conditionalFormatting sqref="AV13">
    <cfRule type="expression" dxfId="25789" priority="1504">
      <formula>AV13="X"</formula>
    </cfRule>
    <cfRule type="expression" dxfId="25788" priority="1505">
      <formula>AV13="후보"</formula>
    </cfRule>
  </conditionalFormatting>
  <conditionalFormatting sqref="AC13 N13">
    <cfRule type="cellIs" dxfId="25787" priority="1501" operator="greaterThan">
      <formula>0.9</formula>
    </cfRule>
    <cfRule type="cellIs" dxfId="25786" priority="1502" operator="greaterThan">
      <formula>0.85</formula>
    </cfRule>
  </conditionalFormatting>
  <conditionalFormatting sqref="AV14">
    <cfRule type="expression" dxfId="25785" priority="1499">
      <formula>AV14="X"</formula>
    </cfRule>
    <cfRule type="expression" dxfId="25784" priority="1500">
      <formula>AV14="후보"</formula>
    </cfRule>
  </conditionalFormatting>
  <conditionalFormatting sqref="AC14">
    <cfRule type="cellIs" dxfId="25783" priority="1496" operator="greaterThan">
      <formula>0.9</formula>
    </cfRule>
    <cfRule type="cellIs" dxfId="25782" priority="1497" operator="greaterThan">
      <formula>0.85</formula>
    </cfRule>
  </conditionalFormatting>
  <conditionalFormatting sqref="N14">
    <cfRule type="cellIs" dxfId="25781" priority="1494" operator="greaterThan">
      <formula>0.9</formula>
    </cfRule>
    <cfRule type="cellIs" dxfId="25780" priority="1495" operator="greaterThan">
      <formula>0.85</formula>
    </cfRule>
  </conditionalFormatting>
  <conditionalFormatting sqref="E14">
    <cfRule type="expression" dxfId="25779" priority="1490">
      <formula>AND(IF(OR($Q14=1,$Q14=2),1,0),IF($X14&lt;=20,1,0))</formula>
    </cfRule>
    <cfRule type="expression" dxfId="25778" priority="1491">
      <formula>AND(IF($Q14=2,1,0),IF($X14&lt;30,1,0))</formula>
    </cfRule>
    <cfRule type="expression" dxfId="25777" priority="1492">
      <formula>AND(IF($Q14=3,1,0),IF($X14&lt;30,1,0))</formula>
    </cfRule>
    <cfRule type="expression" dxfId="25776" priority="1493">
      <formula>AND(IF($Q14=3,1,IF($Q14=4,1,0)),IF($F14&lt;=85,1,0))</formula>
    </cfRule>
  </conditionalFormatting>
  <conditionalFormatting sqref="X14">
    <cfRule type="expression" dxfId="25775" priority="1486">
      <formula>AND(IF(OR($Q14=1,$Q14=2),1,0),IF($X14&lt;=20,1,0))</formula>
    </cfRule>
    <cfRule type="expression" dxfId="25774" priority="1487">
      <formula>AND(IF($Q14=2,1,0),IF($X14&lt;30,1,0))</formula>
    </cfRule>
    <cfRule type="expression" dxfId="25773" priority="1488">
      <formula>AND(IF($Q14=3,1,0),IF($X14&lt;30,1,0))</formula>
    </cfRule>
    <cfRule type="expression" dxfId="25772" priority="1489">
      <formula>AND(IF($Q14=3,1,IF($Q14=4,1,0)),IF($F14&lt;=85,1,0))</formula>
    </cfRule>
  </conditionalFormatting>
  <conditionalFormatting sqref="AI14">
    <cfRule type="expression" dxfId="25771" priority="1482">
      <formula>AND(IF(OR($Q14=1,$Q14=2),1,0),IF($X14&lt;=20,1,0))</formula>
    </cfRule>
    <cfRule type="expression" dxfId="25770" priority="1483">
      <formula>AND(IF($Q14=2,1,0),IF($X14&lt;30,1,0))</formula>
    </cfRule>
    <cfRule type="expression" dxfId="25769" priority="1484">
      <formula>AND(IF($Q14=3,1,0),IF($X14&lt;30,1,0))</formula>
    </cfRule>
    <cfRule type="expression" dxfId="25768" priority="1485">
      <formula>AND(IF($Q14=3,1,IF($Q14=4,1,0)),IF($F14&lt;=85,1,0))</formula>
    </cfRule>
  </conditionalFormatting>
  <conditionalFormatting sqref="AV15">
    <cfRule type="expression" dxfId="25767" priority="1480">
      <formula>AV15="X"</formula>
    </cfRule>
    <cfRule type="expression" dxfId="25766" priority="1481">
      <formula>AV15="후보"</formula>
    </cfRule>
  </conditionalFormatting>
  <conditionalFormatting sqref="AC15">
    <cfRule type="cellIs" dxfId="25765" priority="1477" operator="greaterThan">
      <formula>0.9</formula>
    </cfRule>
    <cfRule type="cellIs" dxfId="25764" priority="1478" operator="greaterThan">
      <formula>0.85</formula>
    </cfRule>
  </conditionalFormatting>
  <conditionalFormatting sqref="N15">
    <cfRule type="cellIs" dxfId="25763" priority="1475" operator="greaterThan">
      <formula>0.9</formula>
    </cfRule>
    <cfRule type="cellIs" dxfId="25762" priority="1476" operator="greaterThan">
      <formula>0.85</formula>
    </cfRule>
  </conditionalFormatting>
  <conditionalFormatting sqref="E15">
    <cfRule type="expression" dxfId="25761" priority="1471">
      <formula>AND(IF(OR($Q15=1,$Q15=2),1,0),IF($X15&lt;=20,1,0))</formula>
    </cfRule>
    <cfRule type="expression" dxfId="25760" priority="1472">
      <formula>AND(IF($Q15=2,1,0),IF($X15&lt;30,1,0))</formula>
    </cfRule>
    <cfRule type="expression" dxfId="25759" priority="1473">
      <formula>AND(IF($Q15=3,1,0),IF($X15&lt;30,1,0))</formula>
    </cfRule>
    <cfRule type="expression" dxfId="25758" priority="1474">
      <formula>AND(IF($Q15=3,1,IF($Q15=4,1,0)),IF($F15&lt;=85,1,0))</formula>
    </cfRule>
  </conditionalFormatting>
  <conditionalFormatting sqref="X15">
    <cfRule type="expression" dxfId="25757" priority="1467">
      <formula>AND(IF(OR($Q15=1,$Q15=2),1,0),IF($X15&lt;=20,1,0))</formula>
    </cfRule>
    <cfRule type="expression" dxfId="25756" priority="1468">
      <formula>AND(IF($Q15=2,1,0),IF($X15&lt;30,1,0))</formula>
    </cfRule>
    <cfRule type="expression" dxfId="25755" priority="1469">
      <formula>AND(IF($Q15=3,1,0),IF($X15&lt;30,1,0))</formula>
    </cfRule>
    <cfRule type="expression" dxfId="25754" priority="1470">
      <formula>AND(IF($Q15=3,1,IF($Q15=4,1,0)),IF($F15&lt;=85,1,0))</formula>
    </cfRule>
  </conditionalFormatting>
  <conditionalFormatting sqref="AI15">
    <cfRule type="expression" dxfId="25753" priority="1463">
      <formula>AND(IF(OR($Q15=1,$Q15=2),1,0),IF($X15&lt;=20,1,0))</formula>
    </cfRule>
    <cfRule type="expression" dxfId="25752" priority="1464">
      <formula>AND(IF($Q15=2,1,0),IF($X15&lt;30,1,0))</formula>
    </cfRule>
    <cfRule type="expression" dxfId="25751" priority="1465">
      <formula>AND(IF($Q15=3,1,0),IF($X15&lt;30,1,0))</formula>
    </cfRule>
    <cfRule type="expression" dxfId="25750" priority="1466">
      <formula>AND(IF($Q15=3,1,IF($Q15=4,1,0)),IF($F15&lt;=85,1,0))</formula>
    </cfRule>
  </conditionalFormatting>
  <conditionalFormatting sqref="AV16">
    <cfRule type="expression" dxfId="25749" priority="1461">
      <formula>AV16="X"</formula>
    </cfRule>
    <cfRule type="expression" dxfId="25748" priority="1462">
      <formula>AV16="후보"</formula>
    </cfRule>
  </conditionalFormatting>
  <conditionalFormatting sqref="AC16">
    <cfRule type="cellIs" dxfId="25747" priority="1458" operator="greaterThan">
      <formula>0.9</formula>
    </cfRule>
    <cfRule type="cellIs" dxfId="25746" priority="1459" operator="greaterThan">
      <formula>0.85</formula>
    </cfRule>
  </conditionalFormatting>
  <conditionalFormatting sqref="N16">
    <cfRule type="cellIs" dxfId="25745" priority="1456" operator="greaterThan">
      <formula>0.9</formula>
    </cfRule>
    <cfRule type="cellIs" dxfId="25744" priority="1457" operator="greaterThan">
      <formula>0.85</formula>
    </cfRule>
  </conditionalFormatting>
  <conditionalFormatting sqref="E16">
    <cfRule type="expression" dxfId="25743" priority="1452">
      <formula>AND(IF(OR($Q16=1,$Q16=2),1,0),IF($X16&lt;=20,1,0))</formula>
    </cfRule>
    <cfRule type="expression" dxfId="25742" priority="1453">
      <formula>AND(IF($Q16=2,1,0),IF($X16&lt;30,1,0))</formula>
    </cfRule>
    <cfRule type="expression" dxfId="25741" priority="1454">
      <formula>AND(IF($Q16=3,1,0),IF($X16&lt;30,1,0))</formula>
    </cfRule>
    <cfRule type="expression" dxfId="25740" priority="1455">
      <formula>AND(IF($Q16=3,1,IF($Q16=4,1,0)),IF($F16&lt;=85,1,0))</formula>
    </cfRule>
  </conditionalFormatting>
  <conditionalFormatting sqref="X16">
    <cfRule type="expression" dxfId="25739" priority="1448">
      <formula>AND(IF(OR($Q16=1,$Q16=2),1,0),IF($X16&lt;=20,1,0))</formula>
    </cfRule>
    <cfRule type="expression" dxfId="25738" priority="1449">
      <formula>AND(IF($Q16=2,1,0),IF($X16&lt;30,1,0))</formula>
    </cfRule>
    <cfRule type="expression" dxfId="25737" priority="1450">
      <formula>AND(IF($Q16=3,1,0),IF($X16&lt;30,1,0))</formula>
    </cfRule>
    <cfRule type="expression" dxfId="25736" priority="1451">
      <formula>AND(IF($Q16=3,1,IF($Q16=4,1,0)),IF($F16&lt;=85,1,0))</formula>
    </cfRule>
  </conditionalFormatting>
  <conditionalFormatting sqref="AI16">
    <cfRule type="expression" dxfId="25735" priority="1444">
      <formula>AND(IF(OR($Q16=1,$Q16=2),1,0),IF($X16&lt;=20,1,0))</formula>
    </cfRule>
    <cfRule type="expression" dxfId="25734" priority="1445">
      <formula>AND(IF($Q16=2,1,0),IF($X16&lt;30,1,0))</formula>
    </cfRule>
    <cfRule type="expression" dxfId="25733" priority="1446">
      <formula>AND(IF($Q16=3,1,0),IF($X16&lt;30,1,0))</formula>
    </cfRule>
    <cfRule type="expression" dxfId="25732" priority="1447">
      <formula>AND(IF($Q16=3,1,IF($Q16=4,1,0)),IF($F16&lt;=85,1,0))</formula>
    </cfRule>
  </conditionalFormatting>
  <conditionalFormatting sqref="AV17">
    <cfRule type="expression" dxfId="25731" priority="1442">
      <formula>AV17="X"</formula>
    </cfRule>
    <cfRule type="expression" dxfId="25730" priority="1443">
      <formula>AV17="후보"</formula>
    </cfRule>
  </conditionalFormatting>
  <conditionalFormatting sqref="AC17">
    <cfRule type="cellIs" dxfId="25729" priority="1439" operator="greaterThan">
      <formula>0.9</formula>
    </cfRule>
    <cfRule type="cellIs" dxfId="25728" priority="1440" operator="greaterThan">
      <formula>0.85</formula>
    </cfRule>
  </conditionalFormatting>
  <conditionalFormatting sqref="N17">
    <cfRule type="cellIs" dxfId="25727" priority="1437" operator="greaterThan">
      <formula>0.9</formula>
    </cfRule>
    <cfRule type="cellIs" dxfId="25726" priority="1438" operator="greaterThan">
      <formula>0.85</formula>
    </cfRule>
  </conditionalFormatting>
  <conditionalFormatting sqref="E17">
    <cfRule type="expression" dxfId="25725" priority="1433">
      <formula>AND(IF(OR($Q17=1,$Q17=2),1,0),IF($X17&lt;=20,1,0))</formula>
    </cfRule>
    <cfRule type="expression" dxfId="25724" priority="1434">
      <formula>AND(IF($Q17=2,1,0),IF($X17&lt;30,1,0))</formula>
    </cfRule>
    <cfRule type="expression" dxfId="25723" priority="1435">
      <formula>AND(IF($Q17=3,1,0),IF($X17&lt;30,1,0))</formula>
    </cfRule>
    <cfRule type="expression" dxfId="25722" priority="1436">
      <formula>AND(IF($Q17=3,1,IF($Q17=4,1,0)),IF($F17&lt;=85,1,0))</formula>
    </cfRule>
  </conditionalFormatting>
  <conditionalFormatting sqref="X17">
    <cfRule type="expression" dxfId="25721" priority="1429">
      <formula>AND(IF(OR($Q17=1,$Q17=2),1,0),IF($X17&lt;=20,1,0))</formula>
    </cfRule>
    <cfRule type="expression" dxfId="25720" priority="1430">
      <formula>AND(IF($Q17=2,1,0),IF($X17&lt;30,1,0))</formula>
    </cfRule>
    <cfRule type="expression" dxfId="25719" priority="1431">
      <formula>AND(IF($Q17=3,1,0),IF($X17&lt;30,1,0))</formula>
    </cfRule>
    <cfRule type="expression" dxfId="25718" priority="1432">
      <formula>AND(IF($Q17=3,1,IF($Q17=4,1,0)),IF($F17&lt;=85,1,0))</formula>
    </cfRule>
  </conditionalFormatting>
  <conditionalFormatting sqref="AI17">
    <cfRule type="expression" dxfId="25717" priority="1425">
      <formula>AND(IF(OR($Q17=1,$Q17=2),1,0),IF($X17&lt;=20,1,0))</formula>
    </cfRule>
    <cfRule type="expression" dxfId="25716" priority="1426">
      <formula>AND(IF($Q17=2,1,0),IF($X17&lt;30,1,0))</formula>
    </cfRule>
    <cfRule type="expression" dxfId="25715" priority="1427">
      <formula>AND(IF($Q17=3,1,0),IF($X17&lt;30,1,0))</formula>
    </cfRule>
    <cfRule type="expression" dxfId="25714" priority="1428">
      <formula>AND(IF($Q17=3,1,IF($Q17=4,1,0)),IF($F17&lt;=85,1,0))</formula>
    </cfRule>
  </conditionalFormatting>
  <conditionalFormatting sqref="AV18">
    <cfRule type="expression" dxfId="25713" priority="1423">
      <formula>AV18="X"</formula>
    </cfRule>
    <cfRule type="expression" dxfId="25712" priority="1424">
      <formula>AV18="후보"</formula>
    </cfRule>
  </conditionalFormatting>
  <conditionalFormatting sqref="AC18">
    <cfRule type="cellIs" dxfId="25711" priority="1420" operator="greaterThan">
      <formula>0.9</formula>
    </cfRule>
    <cfRule type="cellIs" dxfId="25710" priority="1421" operator="greaterThan">
      <formula>0.85</formula>
    </cfRule>
  </conditionalFormatting>
  <conditionalFormatting sqref="N18">
    <cfRule type="cellIs" dxfId="25709" priority="1418" operator="greaterThan">
      <formula>0.9</formula>
    </cfRule>
    <cfRule type="cellIs" dxfId="25708" priority="1419" operator="greaterThan">
      <formula>0.85</formula>
    </cfRule>
  </conditionalFormatting>
  <conditionalFormatting sqref="E18">
    <cfRule type="expression" dxfId="25707" priority="1414">
      <formula>AND(IF(OR($Q18=1,$Q18=2),1,0),IF($X18&lt;=20,1,0))</formula>
    </cfRule>
    <cfRule type="expression" dxfId="25706" priority="1415">
      <formula>AND(IF($Q18=2,1,0),IF($X18&lt;30,1,0))</formula>
    </cfRule>
    <cfRule type="expression" dxfId="25705" priority="1416">
      <formula>AND(IF($Q18=3,1,0),IF($X18&lt;30,1,0))</formula>
    </cfRule>
    <cfRule type="expression" dxfId="25704" priority="1417">
      <formula>AND(IF($Q18=3,1,IF($Q18=4,1,0)),IF($F18&lt;=85,1,0))</formula>
    </cfRule>
  </conditionalFormatting>
  <conditionalFormatting sqref="X18">
    <cfRule type="expression" dxfId="25703" priority="1410">
      <formula>AND(IF(OR($Q18=1,$Q18=2),1,0),IF($X18&lt;=20,1,0))</formula>
    </cfRule>
    <cfRule type="expression" dxfId="25702" priority="1411">
      <formula>AND(IF($Q18=2,1,0),IF($X18&lt;30,1,0))</formula>
    </cfRule>
    <cfRule type="expression" dxfId="25701" priority="1412">
      <formula>AND(IF($Q18=3,1,0),IF($X18&lt;30,1,0))</formula>
    </cfRule>
    <cfRule type="expression" dxfId="25700" priority="1413">
      <formula>AND(IF($Q18=3,1,IF($Q18=4,1,0)),IF($F18&lt;=85,1,0))</formula>
    </cfRule>
  </conditionalFormatting>
  <conditionalFormatting sqref="AI18">
    <cfRule type="expression" dxfId="25699" priority="1406">
      <formula>AND(IF(OR($Q18=1,$Q18=2),1,0),IF($X18&lt;=20,1,0))</formula>
    </cfRule>
    <cfRule type="expression" dxfId="25698" priority="1407">
      <formula>AND(IF($Q18=2,1,0),IF($X18&lt;30,1,0))</formula>
    </cfRule>
    <cfRule type="expression" dxfId="25697" priority="1408">
      <formula>AND(IF($Q18=3,1,0),IF($X18&lt;30,1,0))</formula>
    </cfRule>
    <cfRule type="expression" dxfId="25696" priority="1409">
      <formula>AND(IF($Q18=3,1,IF($Q18=4,1,0)),IF($F18&lt;=85,1,0))</formula>
    </cfRule>
  </conditionalFormatting>
  <conditionalFormatting sqref="AV19">
    <cfRule type="expression" dxfId="25695" priority="1404">
      <formula>AV19="X"</formula>
    </cfRule>
    <cfRule type="expression" dxfId="25694" priority="1405">
      <formula>AV19="후보"</formula>
    </cfRule>
  </conditionalFormatting>
  <conditionalFormatting sqref="AC19">
    <cfRule type="cellIs" dxfId="25693" priority="1401" operator="greaterThan">
      <formula>0.9</formula>
    </cfRule>
    <cfRule type="cellIs" dxfId="25692" priority="1402" operator="greaterThan">
      <formula>0.85</formula>
    </cfRule>
  </conditionalFormatting>
  <conditionalFormatting sqref="N19">
    <cfRule type="cellIs" dxfId="25691" priority="1399" operator="greaterThan">
      <formula>0.9</formula>
    </cfRule>
    <cfRule type="cellIs" dxfId="25690" priority="1400" operator="greaterThan">
      <formula>0.85</formula>
    </cfRule>
  </conditionalFormatting>
  <conditionalFormatting sqref="E19">
    <cfRule type="expression" dxfId="25689" priority="1395">
      <formula>AND(IF(OR($Q19=1,$Q19=2),1,0),IF($X19&lt;=20,1,0))</formula>
    </cfRule>
    <cfRule type="expression" dxfId="25688" priority="1396">
      <formula>AND(IF($Q19=2,1,0),IF($X19&lt;30,1,0))</formula>
    </cfRule>
    <cfRule type="expression" dxfId="25687" priority="1397">
      <formula>AND(IF($Q19=3,1,0),IF($X19&lt;30,1,0))</formula>
    </cfRule>
    <cfRule type="expression" dxfId="25686" priority="1398">
      <formula>AND(IF($Q19=3,1,IF($Q19=4,1,0)),IF($F19&lt;=85,1,0))</formula>
    </cfRule>
  </conditionalFormatting>
  <conditionalFormatting sqref="X19">
    <cfRule type="expression" dxfId="25685" priority="1391">
      <formula>AND(IF(OR($Q19=1,$Q19=2),1,0),IF($X19&lt;=20,1,0))</formula>
    </cfRule>
    <cfRule type="expression" dxfId="25684" priority="1392">
      <formula>AND(IF($Q19=2,1,0),IF($X19&lt;30,1,0))</formula>
    </cfRule>
    <cfRule type="expression" dxfId="25683" priority="1393">
      <formula>AND(IF($Q19=3,1,0),IF($X19&lt;30,1,0))</formula>
    </cfRule>
    <cfRule type="expression" dxfId="25682" priority="1394">
      <formula>AND(IF($Q19=3,1,IF($Q19=4,1,0)),IF($F19&lt;=85,1,0))</formula>
    </cfRule>
  </conditionalFormatting>
  <conditionalFormatting sqref="AI19">
    <cfRule type="expression" dxfId="25681" priority="1387">
      <formula>AND(IF(OR($Q19=1,$Q19=2),1,0),IF($X19&lt;=20,1,0))</formula>
    </cfRule>
    <cfRule type="expression" dxfId="25680" priority="1388">
      <formula>AND(IF($Q19=2,1,0),IF($X19&lt;30,1,0))</formula>
    </cfRule>
    <cfRule type="expression" dxfId="25679" priority="1389">
      <formula>AND(IF($Q19=3,1,0),IF($X19&lt;30,1,0))</formula>
    </cfRule>
    <cfRule type="expression" dxfId="25678" priority="1390">
      <formula>AND(IF($Q19=3,1,IF($Q19=4,1,0)),IF($F19&lt;=85,1,0))</formula>
    </cfRule>
  </conditionalFormatting>
  <conditionalFormatting sqref="AV20">
    <cfRule type="expression" dxfId="25677" priority="1385">
      <formula>AV20="X"</formula>
    </cfRule>
    <cfRule type="expression" dxfId="25676" priority="1386">
      <formula>AV20="후보"</formula>
    </cfRule>
  </conditionalFormatting>
  <conditionalFormatting sqref="AC20">
    <cfRule type="cellIs" dxfId="25675" priority="1382" operator="greaterThan">
      <formula>0.9</formula>
    </cfRule>
    <cfRule type="cellIs" dxfId="25674" priority="1383" operator="greaterThan">
      <formula>0.85</formula>
    </cfRule>
  </conditionalFormatting>
  <conditionalFormatting sqref="N20">
    <cfRule type="cellIs" dxfId="25673" priority="1380" operator="greaterThan">
      <formula>0.9</formula>
    </cfRule>
    <cfRule type="cellIs" dxfId="25672" priority="1381" operator="greaterThan">
      <formula>0.85</formula>
    </cfRule>
  </conditionalFormatting>
  <conditionalFormatting sqref="E20">
    <cfRule type="expression" dxfId="25671" priority="1376">
      <formula>AND(IF(OR($Q20=1,$Q20=2),1,0),IF($X20&lt;=20,1,0))</formula>
    </cfRule>
    <cfRule type="expression" dxfId="25670" priority="1377">
      <formula>AND(IF($Q20=2,1,0),IF($X20&lt;30,1,0))</formula>
    </cfRule>
    <cfRule type="expression" dxfId="25669" priority="1378">
      <formula>AND(IF($Q20=3,1,0),IF($X20&lt;30,1,0))</formula>
    </cfRule>
    <cfRule type="expression" dxfId="25668" priority="1379">
      <formula>AND(IF($Q20=3,1,IF($Q20=4,1,0)),IF($F20&lt;=85,1,0))</formula>
    </cfRule>
  </conditionalFormatting>
  <conditionalFormatting sqref="X20">
    <cfRule type="expression" dxfId="25667" priority="1372">
      <formula>AND(IF(OR($Q20=1,$Q20=2),1,0),IF($X20&lt;=20,1,0))</formula>
    </cfRule>
    <cfRule type="expression" dxfId="25666" priority="1373">
      <formula>AND(IF($Q20=2,1,0),IF($X20&lt;30,1,0))</formula>
    </cfRule>
    <cfRule type="expression" dxfId="25665" priority="1374">
      <formula>AND(IF($Q20=3,1,0),IF($X20&lt;30,1,0))</formula>
    </cfRule>
    <cfRule type="expression" dxfId="25664" priority="1375">
      <formula>AND(IF($Q20=3,1,IF($Q20=4,1,0)),IF($F20&lt;=85,1,0))</formula>
    </cfRule>
  </conditionalFormatting>
  <conditionalFormatting sqref="AI20">
    <cfRule type="expression" dxfId="25663" priority="1368">
      <formula>AND(IF(OR($Q20=1,$Q20=2),1,0),IF($X20&lt;=20,1,0))</formula>
    </cfRule>
    <cfRule type="expression" dxfId="25662" priority="1369">
      <formula>AND(IF($Q20=2,1,0),IF($X20&lt;30,1,0))</formula>
    </cfRule>
    <cfRule type="expression" dxfId="25661" priority="1370">
      <formula>AND(IF($Q20=3,1,0),IF($X20&lt;30,1,0))</formula>
    </cfRule>
    <cfRule type="expression" dxfId="25660" priority="1371">
      <formula>AND(IF($Q20=3,1,IF($Q20=4,1,0)),IF($F20&lt;=85,1,0))</formula>
    </cfRule>
  </conditionalFormatting>
  <conditionalFormatting sqref="AV21">
    <cfRule type="expression" dxfId="25659" priority="1366">
      <formula>AV21="X"</formula>
    </cfRule>
    <cfRule type="expression" dxfId="25658" priority="1367">
      <formula>AV21="후보"</formula>
    </cfRule>
  </conditionalFormatting>
  <conditionalFormatting sqref="AC21">
    <cfRule type="cellIs" dxfId="25657" priority="1363" operator="greaterThan">
      <formula>0.9</formula>
    </cfRule>
    <cfRule type="cellIs" dxfId="25656" priority="1364" operator="greaterThan">
      <formula>0.85</formula>
    </cfRule>
  </conditionalFormatting>
  <conditionalFormatting sqref="N21">
    <cfRule type="cellIs" dxfId="25655" priority="1361" operator="greaterThan">
      <formula>0.9</formula>
    </cfRule>
    <cfRule type="cellIs" dxfId="25654" priority="1362" operator="greaterThan">
      <formula>0.85</formula>
    </cfRule>
  </conditionalFormatting>
  <conditionalFormatting sqref="E21">
    <cfRule type="expression" dxfId="25653" priority="1357">
      <formula>AND(IF(OR($Q21=1,$Q21=2),1,0),IF($X21&lt;=20,1,0))</formula>
    </cfRule>
    <cfRule type="expression" dxfId="25652" priority="1358">
      <formula>AND(IF($Q21=2,1,0),IF($X21&lt;30,1,0))</formula>
    </cfRule>
    <cfRule type="expression" dxfId="25651" priority="1359">
      <formula>AND(IF($Q21=3,1,0),IF($X21&lt;30,1,0))</formula>
    </cfRule>
    <cfRule type="expression" dxfId="25650" priority="1360">
      <formula>AND(IF($Q21=3,1,IF($Q21=4,1,0)),IF($F21&lt;=85,1,0))</formula>
    </cfRule>
  </conditionalFormatting>
  <conditionalFormatting sqref="X21">
    <cfRule type="expression" dxfId="25649" priority="1353">
      <formula>AND(IF(OR($Q21=1,$Q21=2),1,0),IF($X21&lt;=20,1,0))</formula>
    </cfRule>
    <cfRule type="expression" dxfId="25648" priority="1354">
      <formula>AND(IF($Q21=2,1,0),IF($X21&lt;30,1,0))</formula>
    </cfRule>
    <cfRule type="expression" dxfId="25647" priority="1355">
      <formula>AND(IF($Q21=3,1,0),IF($X21&lt;30,1,0))</formula>
    </cfRule>
    <cfRule type="expression" dxfId="25646" priority="1356">
      <formula>AND(IF($Q21=3,1,IF($Q21=4,1,0)),IF($F21&lt;=85,1,0))</formula>
    </cfRule>
  </conditionalFormatting>
  <conditionalFormatting sqref="AI21">
    <cfRule type="expression" dxfId="25645" priority="1349">
      <formula>AND(IF(OR($Q21=1,$Q21=2),1,0),IF($X21&lt;=20,1,0))</formula>
    </cfRule>
    <cfRule type="expression" dxfId="25644" priority="1350">
      <formula>AND(IF($Q21=2,1,0),IF($X21&lt;30,1,0))</formula>
    </cfRule>
    <cfRule type="expression" dxfId="25643" priority="1351">
      <formula>AND(IF($Q21=3,1,0),IF($X21&lt;30,1,0))</formula>
    </cfRule>
    <cfRule type="expression" dxfId="25642" priority="1352">
      <formula>AND(IF($Q21=3,1,IF($Q21=4,1,0)),IF($F21&lt;=85,1,0))</formula>
    </cfRule>
  </conditionalFormatting>
  <conditionalFormatting sqref="AV22">
    <cfRule type="expression" dxfId="25641" priority="1347">
      <formula>AV22="X"</formula>
    </cfRule>
    <cfRule type="expression" dxfId="25640" priority="1348">
      <formula>AV22="후보"</formula>
    </cfRule>
  </conditionalFormatting>
  <conditionalFormatting sqref="AC22">
    <cfRule type="cellIs" dxfId="25639" priority="1344" operator="greaterThan">
      <formula>0.9</formula>
    </cfRule>
    <cfRule type="cellIs" dxfId="25638" priority="1345" operator="greaterThan">
      <formula>0.85</formula>
    </cfRule>
  </conditionalFormatting>
  <conditionalFormatting sqref="N22">
    <cfRule type="cellIs" dxfId="25637" priority="1342" operator="greaterThan">
      <formula>0.9</formula>
    </cfRule>
    <cfRule type="cellIs" dxfId="25636" priority="1343" operator="greaterThan">
      <formula>0.85</formula>
    </cfRule>
  </conditionalFormatting>
  <conditionalFormatting sqref="E22">
    <cfRule type="expression" dxfId="25635" priority="1338">
      <formula>AND(IF(OR($Q22=1,$Q22=2),1,0),IF($X22&lt;=20,1,0))</formula>
    </cfRule>
    <cfRule type="expression" dxfId="25634" priority="1339">
      <formula>AND(IF($Q22=2,1,0),IF($X22&lt;30,1,0))</formula>
    </cfRule>
    <cfRule type="expression" dxfId="25633" priority="1340">
      <formula>AND(IF($Q22=3,1,0),IF($X22&lt;30,1,0))</formula>
    </cfRule>
    <cfRule type="expression" dxfId="25632" priority="1341">
      <formula>AND(IF($Q22=3,1,IF($Q22=4,1,0)),IF($F22&lt;=85,1,0))</formula>
    </cfRule>
  </conditionalFormatting>
  <conditionalFormatting sqref="X22">
    <cfRule type="expression" dxfId="25631" priority="1334">
      <formula>AND(IF(OR($Q22=1,$Q22=2),1,0),IF($X22&lt;=20,1,0))</formula>
    </cfRule>
    <cfRule type="expression" dxfId="25630" priority="1335">
      <formula>AND(IF($Q22=2,1,0),IF($X22&lt;30,1,0))</formula>
    </cfRule>
    <cfRule type="expression" dxfId="25629" priority="1336">
      <formula>AND(IF($Q22=3,1,0),IF($X22&lt;30,1,0))</formula>
    </cfRule>
    <cfRule type="expression" dxfId="25628" priority="1337">
      <formula>AND(IF($Q22=3,1,IF($Q22=4,1,0)),IF($F22&lt;=85,1,0))</formula>
    </cfRule>
  </conditionalFormatting>
  <conditionalFormatting sqref="AI22">
    <cfRule type="expression" dxfId="25627" priority="1330">
      <formula>AND(IF(OR($Q22=1,$Q22=2),1,0),IF($X22&lt;=20,1,0))</formula>
    </cfRule>
    <cfRule type="expression" dxfId="25626" priority="1331">
      <formula>AND(IF($Q22=2,1,0),IF($X22&lt;30,1,0))</formula>
    </cfRule>
    <cfRule type="expression" dxfId="25625" priority="1332">
      <formula>AND(IF($Q22=3,1,0),IF($X22&lt;30,1,0))</formula>
    </cfRule>
    <cfRule type="expression" dxfId="25624" priority="1333">
      <formula>AND(IF($Q22=3,1,IF($Q22=4,1,0)),IF($F22&lt;=85,1,0))</formula>
    </cfRule>
  </conditionalFormatting>
  <conditionalFormatting sqref="AV23">
    <cfRule type="expression" dxfId="25623" priority="1328">
      <formula>AV23="X"</formula>
    </cfRule>
    <cfRule type="expression" dxfId="25622" priority="1329">
      <formula>AV23="후보"</formula>
    </cfRule>
  </conditionalFormatting>
  <conditionalFormatting sqref="AC23 N23">
    <cfRule type="cellIs" dxfId="25621" priority="1325" operator="greaterThan">
      <formula>0.9</formula>
    </cfRule>
    <cfRule type="cellIs" dxfId="25620" priority="1326" operator="greaterThan">
      <formula>0.85</formula>
    </cfRule>
  </conditionalFormatting>
  <conditionalFormatting sqref="AV24">
    <cfRule type="expression" dxfId="25619" priority="1323">
      <formula>AV24="X"</formula>
    </cfRule>
    <cfRule type="expression" dxfId="25618" priority="1324">
      <formula>AV24="후보"</formula>
    </cfRule>
  </conditionalFormatting>
  <conditionalFormatting sqref="AC24">
    <cfRule type="cellIs" dxfId="25617" priority="1320" operator="greaterThan">
      <formula>0.9</formula>
    </cfRule>
    <cfRule type="cellIs" dxfId="25616" priority="1321" operator="greaterThan">
      <formula>0.85</formula>
    </cfRule>
  </conditionalFormatting>
  <conditionalFormatting sqref="N24">
    <cfRule type="cellIs" dxfId="25615" priority="1318" operator="greaterThan">
      <formula>0.9</formula>
    </cfRule>
    <cfRule type="cellIs" dxfId="25614" priority="1319" operator="greaterThan">
      <formula>0.85</formula>
    </cfRule>
  </conditionalFormatting>
  <conditionalFormatting sqref="E24">
    <cfRule type="expression" dxfId="25613" priority="1314">
      <formula>AND(IF(OR($Q24=1,$Q24=2),1,0),IF($X24&lt;=20,1,0))</formula>
    </cfRule>
    <cfRule type="expression" dxfId="25612" priority="1315">
      <formula>AND(IF($Q24=2,1,0),IF($X24&lt;30,1,0))</formula>
    </cfRule>
    <cfRule type="expression" dxfId="25611" priority="1316">
      <formula>AND(IF($Q24=3,1,0),IF($X24&lt;30,1,0))</formula>
    </cfRule>
    <cfRule type="expression" dxfId="25610" priority="1317">
      <formula>AND(IF($Q24=3,1,IF($Q24=4,1,0)),IF($F24&lt;=85,1,0))</formula>
    </cfRule>
  </conditionalFormatting>
  <conditionalFormatting sqref="X24">
    <cfRule type="expression" dxfId="25609" priority="1310">
      <formula>AND(IF(OR($Q24=1,$Q24=2),1,0),IF($X24&lt;=20,1,0))</formula>
    </cfRule>
    <cfRule type="expression" dxfId="25608" priority="1311">
      <formula>AND(IF($Q24=2,1,0),IF($X24&lt;30,1,0))</formula>
    </cfRule>
    <cfRule type="expression" dxfId="25607" priority="1312">
      <formula>AND(IF($Q24=3,1,0),IF($X24&lt;30,1,0))</formula>
    </cfRule>
    <cfRule type="expression" dxfId="25606" priority="1313">
      <formula>AND(IF($Q24=3,1,IF($Q24=4,1,0)),IF($F24&lt;=85,1,0))</formula>
    </cfRule>
  </conditionalFormatting>
  <conditionalFormatting sqref="AI24">
    <cfRule type="expression" dxfId="25605" priority="1306">
      <formula>AND(IF(OR($Q24=1,$Q24=2),1,0),IF($X24&lt;=20,1,0))</formula>
    </cfRule>
    <cfRule type="expression" dxfId="25604" priority="1307">
      <formula>AND(IF($Q24=2,1,0),IF($X24&lt;30,1,0))</formula>
    </cfRule>
    <cfRule type="expression" dxfId="25603" priority="1308">
      <formula>AND(IF($Q24=3,1,0),IF($X24&lt;30,1,0))</formula>
    </cfRule>
    <cfRule type="expression" dxfId="25602" priority="1309">
      <formula>AND(IF($Q24=3,1,IF($Q24=4,1,0)),IF($F24&lt;=85,1,0))</formula>
    </cfRule>
  </conditionalFormatting>
  <conditionalFormatting sqref="AV25">
    <cfRule type="expression" dxfId="25601" priority="1304">
      <formula>AV25="X"</formula>
    </cfRule>
    <cfRule type="expression" dxfId="25600" priority="1305">
      <formula>AV25="후보"</formula>
    </cfRule>
  </conditionalFormatting>
  <conditionalFormatting sqref="AC25 N25">
    <cfRule type="cellIs" dxfId="25599" priority="1301" operator="greaterThan">
      <formula>0.9</formula>
    </cfRule>
    <cfRule type="cellIs" dxfId="25598" priority="1302" operator="greaterThan">
      <formula>0.85</formula>
    </cfRule>
  </conditionalFormatting>
  <conditionalFormatting sqref="AV26">
    <cfRule type="expression" dxfId="25597" priority="1299">
      <formula>AV26="X"</formula>
    </cfRule>
    <cfRule type="expression" dxfId="25596" priority="1300">
      <formula>AV26="후보"</formula>
    </cfRule>
  </conditionalFormatting>
  <conditionalFormatting sqref="AC26">
    <cfRule type="cellIs" dxfId="25595" priority="1296" operator="greaterThan">
      <formula>0.9</formula>
    </cfRule>
    <cfRule type="cellIs" dxfId="25594" priority="1297" operator="greaterThan">
      <formula>0.85</formula>
    </cfRule>
  </conditionalFormatting>
  <conditionalFormatting sqref="N26">
    <cfRule type="cellIs" dxfId="25593" priority="1294" operator="greaterThan">
      <formula>0.9</formula>
    </cfRule>
    <cfRule type="cellIs" dxfId="25592" priority="1295" operator="greaterThan">
      <formula>0.85</formula>
    </cfRule>
  </conditionalFormatting>
  <conditionalFormatting sqref="E26">
    <cfRule type="expression" dxfId="25591" priority="1290">
      <formula>AND(IF(OR($Q26=1,$Q26=2),1,0),IF($X26&lt;=20,1,0))</formula>
    </cfRule>
    <cfRule type="expression" dxfId="25590" priority="1291">
      <formula>AND(IF($Q26=2,1,0),IF($X26&lt;30,1,0))</formula>
    </cfRule>
    <cfRule type="expression" dxfId="25589" priority="1292">
      <formula>AND(IF($Q26=3,1,0),IF($X26&lt;30,1,0))</formula>
    </cfRule>
    <cfRule type="expression" dxfId="25588" priority="1293">
      <formula>AND(IF($Q26=3,1,IF($Q26=4,1,0)),IF($F26&lt;=85,1,0))</formula>
    </cfRule>
  </conditionalFormatting>
  <conditionalFormatting sqref="X26">
    <cfRule type="expression" dxfId="25587" priority="1286">
      <formula>AND(IF(OR($Q26=1,$Q26=2),1,0),IF($X26&lt;=20,1,0))</formula>
    </cfRule>
    <cfRule type="expression" dxfId="25586" priority="1287">
      <formula>AND(IF($Q26=2,1,0),IF($X26&lt;30,1,0))</formula>
    </cfRule>
    <cfRule type="expression" dxfId="25585" priority="1288">
      <formula>AND(IF($Q26=3,1,0),IF($X26&lt;30,1,0))</formula>
    </cfRule>
    <cfRule type="expression" dxfId="25584" priority="1289">
      <formula>AND(IF($Q26=3,1,IF($Q26=4,1,0)),IF($F26&lt;=85,1,0))</formula>
    </cfRule>
  </conditionalFormatting>
  <conditionalFormatting sqref="AI26">
    <cfRule type="expression" dxfId="25583" priority="1282">
      <formula>AND(IF(OR($Q26=1,$Q26=2),1,0),IF($X26&lt;=20,1,0))</formula>
    </cfRule>
    <cfRule type="expression" dxfId="25582" priority="1283">
      <formula>AND(IF($Q26=2,1,0),IF($X26&lt;30,1,0))</formula>
    </cfRule>
    <cfRule type="expression" dxfId="25581" priority="1284">
      <formula>AND(IF($Q26=3,1,0),IF($X26&lt;30,1,0))</formula>
    </cfRule>
    <cfRule type="expression" dxfId="25580" priority="1285">
      <formula>AND(IF($Q26=3,1,IF($Q26=4,1,0)),IF($F26&lt;=85,1,0))</formula>
    </cfRule>
  </conditionalFormatting>
  <conditionalFormatting sqref="AV27">
    <cfRule type="expression" dxfId="25579" priority="1280">
      <formula>AV27="X"</formula>
    </cfRule>
    <cfRule type="expression" dxfId="25578" priority="1281">
      <formula>AV27="후보"</formula>
    </cfRule>
  </conditionalFormatting>
  <conditionalFormatting sqref="AC27">
    <cfRule type="cellIs" dxfId="25577" priority="1277" operator="greaterThan">
      <formula>0.9</formula>
    </cfRule>
    <cfRule type="cellIs" dxfId="25576" priority="1278" operator="greaterThan">
      <formula>0.85</formula>
    </cfRule>
  </conditionalFormatting>
  <conditionalFormatting sqref="N27">
    <cfRule type="cellIs" dxfId="25575" priority="1275" operator="greaterThan">
      <formula>0.9</formula>
    </cfRule>
    <cfRule type="cellIs" dxfId="25574" priority="1276" operator="greaterThan">
      <formula>0.85</formula>
    </cfRule>
  </conditionalFormatting>
  <conditionalFormatting sqref="E27">
    <cfRule type="expression" dxfId="25573" priority="1271">
      <formula>AND(IF(OR($Q27=1,$Q27=2),1,0),IF($X27&lt;=20,1,0))</formula>
    </cfRule>
    <cfRule type="expression" dxfId="25572" priority="1272">
      <formula>AND(IF($Q27=2,1,0),IF($X27&lt;30,1,0))</formula>
    </cfRule>
    <cfRule type="expression" dxfId="25571" priority="1273">
      <formula>AND(IF($Q27=3,1,0),IF($X27&lt;30,1,0))</formula>
    </cfRule>
    <cfRule type="expression" dxfId="25570" priority="1274">
      <formula>AND(IF($Q27=3,1,IF($Q27=4,1,0)),IF($F27&lt;=85,1,0))</formula>
    </cfRule>
  </conditionalFormatting>
  <conditionalFormatting sqref="X27">
    <cfRule type="expression" dxfId="25569" priority="1267">
      <formula>AND(IF(OR($Q27=1,$Q27=2),1,0),IF($X27&lt;=20,1,0))</formula>
    </cfRule>
    <cfRule type="expression" dxfId="25568" priority="1268">
      <formula>AND(IF($Q27=2,1,0),IF($X27&lt;30,1,0))</formula>
    </cfRule>
    <cfRule type="expression" dxfId="25567" priority="1269">
      <formula>AND(IF($Q27=3,1,0),IF($X27&lt;30,1,0))</formula>
    </cfRule>
    <cfRule type="expression" dxfId="25566" priority="1270">
      <formula>AND(IF($Q27=3,1,IF($Q27=4,1,0)),IF($F27&lt;=85,1,0))</formula>
    </cfRule>
  </conditionalFormatting>
  <conditionalFormatting sqref="AI27">
    <cfRule type="expression" dxfId="25565" priority="1263">
      <formula>AND(IF(OR($Q27=1,$Q27=2),1,0),IF($X27&lt;=20,1,0))</formula>
    </cfRule>
    <cfRule type="expression" dxfId="25564" priority="1264">
      <formula>AND(IF($Q27=2,1,0),IF($X27&lt;30,1,0))</formula>
    </cfRule>
    <cfRule type="expression" dxfId="25563" priority="1265">
      <formula>AND(IF($Q27=3,1,0),IF($X27&lt;30,1,0))</formula>
    </cfRule>
    <cfRule type="expression" dxfId="25562" priority="1266">
      <formula>AND(IF($Q27=3,1,IF($Q27=4,1,0)),IF($F27&lt;=85,1,0))</formula>
    </cfRule>
  </conditionalFormatting>
  <conditionalFormatting sqref="AV28">
    <cfRule type="expression" dxfId="25561" priority="1261">
      <formula>AV28="X"</formula>
    </cfRule>
    <cfRule type="expression" dxfId="25560" priority="1262">
      <formula>AV28="후보"</formula>
    </cfRule>
  </conditionalFormatting>
  <conditionalFormatting sqref="AC28">
    <cfRule type="cellIs" dxfId="25559" priority="1258" operator="greaterThan">
      <formula>0.9</formula>
    </cfRule>
    <cfRule type="cellIs" dxfId="25558" priority="1259" operator="greaterThan">
      <formula>0.85</formula>
    </cfRule>
  </conditionalFormatting>
  <conditionalFormatting sqref="N28">
    <cfRule type="cellIs" dxfId="25557" priority="1256" operator="greaterThan">
      <formula>0.9</formula>
    </cfRule>
    <cfRule type="cellIs" dxfId="25556" priority="1257" operator="greaterThan">
      <formula>0.85</formula>
    </cfRule>
  </conditionalFormatting>
  <conditionalFormatting sqref="E28">
    <cfRule type="expression" dxfId="25555" priority="1252">
      <formula>AND(IF(OR($Q28=1,$Q28=2),1,0),IF($X28&lt;=20,1,0))</formula>
    </cfRule>
    <cfRule type="expression" dxfId="25554" priority="1253">
      <formula>AND(IF($Q28=2,1,0),IF($X28&lt;30,1,0))</formula>
    </cfRule>
    <cfRule type="expression" dxfId="25553" priority="1254">
      <formula>AND(IF($Q28=3,1,0),IF($X28&lt;30,1,0))</formula>
    </cfRule>
    <cfRule type="expression" dxfId="25552" priority="1255">
      <formula>AND(IF($Q28=3,1,IF($Q28=4,1,0)),IF($F28&lt;=85,1,0))</formula>
    </cfRule>
  </conditionalFormatting>
  <conditionalFormatting sqref="X28">
    <cfRule type="expression" dxfId="25551" priority="1248">
      <formula>AND(IF(OR($Q28=1,$Q28=2),1,0),IF($X28&lt;=20,1,0))</formula>
    </cfRule>
    <cfRule type="expression" dxfId="25550" priority="1249">
      <formula>AND(IF($Q28=2,1,0),IF($X28&lt;30,1,0))</formula>
    </cfRule>
    <cfRule type="expression" dxfId="25549" priority="1250">
      <formula>AND(IF($Q28=3,1,0),IF($X28&lt;30,1,0))</formula>
    </cfRule>
    <cfRule type="expression" dxfId="25548" priority="1251">
      <formula>AND(IF($Q28=3,1,IF($Q28=4,1,0)),IF($F28&lt;=85,1,0))</formula>
    </cfRule>
  </conditionalFormatting>
  <conditionalFormatting sqref="AI28">
    <cfRule type="expression" dxfId="25547" priority="1244">
      <formula>AND(IF(OR($Q28=1,$Q28=2),1,0),IF($X28&lt;=20,1,0))</formula>
    </cfRule>
    <cfRule type="expression" dxfId="25546" priority="1245">
      <formula>AND(IF($Q28=2,1,0),IF($X28&lt;30,1,0))</formula>
    </cfRule>
    <cfRule type="expression" dxfId="25545" priority="1246">
      <formula>AND(IF($Q28=3,1,0),IF($X28&lt;30,1,0))</formula>
    </cfRule>
    <cfRule type="expression" dxfId="25544" priority="1247">
      <formula>AND(IF($Q28=3,1,IF($Q28=4,1,0)),IF($F28&lt;=85,1,0))</formula>
    </cfRule>
  </conditionalFormatting>
  <conditionalFormatting sqref="AV29">
    <cfRule type="expression" dxfId="25543" priority="1242">
      <formula>AV29="X"</formula>
    </cfRule>
    <cfRule type="expression" dxfId="25542" priority="1243">
      <formula>AV29="후보"</formula>
    </cfRule>
  </conditionalFormatting>
  <conditionalFormatting sqref="AC29">
    <cfRule type="cellIs" dxfId="25541" priority="1239" operator="greaterThan">
      <formula>0.9</formula>
    </cfRule>
    <cfRule type="cellIs" dxfId="25540" priority="1240" operator="greaterThan">
      <formula>0.85</formula>
    </cfRule>
  </conditionalFormatting>
  <conditionalFormatting sqref="N29">
    <cfRule type="cellIs" dxfId="25539" priority="1237" operator="greaterThan">
      <formula>0.9</formula>
    </cfRule>
    <cfRule type="cellIs" dxfId="25538" priority="1238" operator="greaterThan">
      <formula>0.85</formula>
    </cfRule>
  </conditionalFormatting>
  <conditionalFormatting sqref="E29">
    <cfRule type="expression" dxfId="25537" priority="1233">
      <formula>AND(IF(OR($Q29=1,$Q29=2),1,0),IF($X29&lt;=20,1,0))</formula>
    </cfRule>
    <cfRule type="expression" dxfId="25536" priority="1234">
      <formula>AND(IF($Q29=2,1,0),IF($X29&lt;30,1,0))</formula>
    </cfRule>
    <cfRule type="expression" dxfId="25535" priority="1235">
      <formula>AND(IF($Q29=3,1,0),IF($X29&lt;30,1,0))</formula>
    </cfRule>
    <cfRule type="expression" dxfId="25534" priority="1236">
      <formula>AND(IF($Q29=3,1,IF($Q29=4,1,0)),IF($F29&lt;=85,1,0))</formula>
    </cfRule>
  </conditionalFormatting>
  <conditionalFormatting sqref="X29">
    <cfRule type="expression" dxfId="25533" priority="1229">
      <formula>AND(IF(OR($Q29=1,$Q29=2),1,0),IF($X29&lt;=20,1,0))</formula>
    </cfRule>
    <cfRule type="expression" dxfId="25532" priority="1230">
      <formula>AND(IF($Q29=2,1,0),IF($X29&lt;30,1,0))</formula>
    </cfRule>
    <cfRule type="expression" dxfId="25531" priority="1231">
      <formula>AND(IF($Q29=3,1,0),IF($X29&lt;30,1,0))</formula>
    </cfRule>
    <cfRule type="expression" dxfId="25530" priority="1232">
      <formula>AND(IF($Q29=3,1,IF($Q29=4,1,0)),IF($F29&lt;=85,1,0))</formula>
    </cfRule>
  </conditionalFormatting>
  <conditionalFormatting sqref="AI29">
    <cfRule type="expression" dxfId="25529" priority="1225">
      <formula>AND(IF(OR($Q29=1,$Q29=2),1,0),IF($X29&lt;=20,1,0))</formula>
    </cfRule>
    <cfRule type="expression" dxfId="25528" priority="1226">
      <formula>AND(IF($Q29=2,1,0),IF($X29&lt;30,1,0))</formula>
    </cfRule>
    <cfRule type="expression" dxfId="25527" priority="1227">
      <formula>AND(IF($Q29=3,1,0),IF($X29&lt;30,1,0))</formula>
    </cfRule>
    <cfRule type="expression" dxfId="25526" priority="1228">
      <formula>AND(IF($Q29=3,1,IF($Q29=4,1,0)),IF($F29&lt;=85,1,0))</formula>
    </cfRule>
  </conditionalFormatting>
  <conditionalFormatting sqref="AV30">
    <cfRule type="expression" dxfId="25525" priority="1223">
      <formula>AV30="X"</formula>
    </cfRule>
    <cfRule type="expression" dxfId="25524" priority="1224">
      <formula>AV30="후보"</formula>
    </cfRule>
  </conditionalFormatting>
  <conditionalFormatting sqref="AC30 N30">
    <cfRule type="cellIs" dxfId="25523" priority="1220" operator="greaterThan">
      <formula>0.9</formula>
    </cfRule>
    <cfRule type="cellIs" dxfId="25522" priority="1221" operator="greaterThan">
      <formula>0.85</formula>
    </cfRule>
  </conditionalFormatting>
  <conditionalFormatting sqref="AV31">
    <cfRule type="expression" dxfId="25521" priority="1218">
      <formula>AV31="X"</formula>
    </cfRule>
    <cfRule type="expression" dxfId="25520" priority="1219">
      <formula>AV31="후보"</formula>
    </cfRule>
  </conditionalFormatting>
  <conditionalFormatting sqref="AC31">
    <cfRule type="cellIs" dxfId="25519" priority="1215" operator="greaterThan">
      <formula>0.9</formula>
    </cfRule>
    <cfRule type="cellIs" dxfId="25518" priority="1216" operator="greaterThan">
      <formula>0.85</formula>
    </cfRule>
  </conditionalFormatting>
  <conditionalFormatting sqref="N31">
    <cfRule type="cellIs" dxfId="25517" priority="1213" operator="greaterThan">
      <formula>0.9</formula>
    </cfRule>
    <cfRule type="cellIs" dxfId="25516" priority="1214" operator="greaterThan">
      <formula>0.85</formula>
    </cfRule>
  </conditionalFormatting>
  <conditionalFormatting sqref="E31">
    <cfRule type="expression" dxfId="25515" priority="1209">
      <formula>AND(IF(OR($Q31=1,$Q31=2),1,0),IF($X31&lt;=20,1,0))</formula>
    </cfRule>
    <cfRule type="expression" dxfId="25514" priority="1210">
      <formula>AND(IF($Q31=2,1,0),IF($X31&lt;30,1,0))</formula>
    </cfRule>
    <cfRule type="expression" dxfId="25513" priority="1211">
      <formula>AND(IF($Q31=3,1,0),IF($X31&lt;30,1,0))</formula>
    </cfRule>
    <cfRule type="expression" dxfId="25512" priority="1212">
      <formula>AND(IF($Q31=3,1,IF($Q31=4,1,0)),IF($F31&lt;=85,1,0))</formula>
    </cfRule>
  </conditionalFormatting>
  <conditionalFormatting sqref="X31">
    <cfRule type="expression" dxfId="25511" priority="1205">
      <formula>AND(IF(OR($Q31=1,$Q31=2),1,0),IF($X31&lt;=20,1,0))</formula>
    </cfRule>
    <cfRule type="expression" dxfId="25510" priority="1206">
      <formula>AND(IF($Q31=2,1,0),IF($X31&lt;30,1,0))</formula>
    </cfRule>
    <cfRule type="expression" dxfId="25509" priority="1207">
      <formula>AND(IF($Q31=3,1,0),IF($X31&lt;30,1,0))</formula>
    </cfRule>
    <cfRule type="expression" dxfId="25508" priority="1208">
      <formula>AND(IF($Q31=3,1,IF($Q31=4,1,0)),IF($F31&lt;=85,1,0))</formula>
    </cfRule>
  </conditionalFormatting>
  <conditionalFormatting sqref="AI31">
    <cfRule type="expression" dxfId="25507" priority="1201">
      <formula>AND(IF(OR($Q31=1,$Q31=2),1,0),IF($X31&lt;=20,1,0))</formula>
    </cfRule>
    <cfRule type="expression" dxfId="25506" priority="1202">
      <formula>AND(IF($Q31=2,1,0),IF($X31&lt;30,1,0))</formula>
    </cfRule>
    <cfRule type="expression" dxfId="25505" priority="1203">
      <formula>AND(IF($Q31=3,1,0),IF($X31&lt;30,1,0))</formula>
    </cfRule>
    <cfRule type="expression" dxfId="25504" priority="1204">
      <formula>AND(IF($Q31=3,1,IF($Q31=4,1,0)),IF($F31&lt;=85,1,0))</formula>
    </cfRule>
  </conditionalFormatting>
  <conditionalFormatting sqref="AV32">
    <cfRule type="expression" dxfId="25503" priority="1199">
      <formula>AV32="X"</formula>
    </cfRule>
    <cfRule type="expression" dxfId="25502" priority="1200">
      <formula>AV32="후보"</formula>
    </cfRule>
  </conditionalFormatting>
  <conditionalFormatting sqref="AC32">
    <cfRule type="cellIs" dxfId="25501" priority="1196" operator="greaterThan">
      <formula>0.9</formula>
    </cfRule>
    <cfRule type="cellIs" dxfId="25500" priority="1197" operator="greaterThan">
      <formula>0.85</formula>
    </cfRule>
  </conditionalFormatting>
  <conditionalFormatting sqref="N32">
    <cfRule type="cellIs" dxfId="25499" priority="1194" operator="greaterThan">
      <formula>0.9</formula>
    </cfRule>
    <cfRule type="cellIs" dxfId="25498" priority="1195" operator="greaterThan">
      <formula>0.85</formula>
    </cfRule>
  </conditionalFormatting>
  <conditionalFormatting sqref="E32">
    <cfRule type="expression" dxfId="25497" priority="1190">
      <formula>AND(IF(OR($Q32=1,$Q32=2),1,0),IF($X32&lt;=20,1,0))</formula>
    </cfRule>
    <cfRule type="expression" dxfId="25496" priority="1191">
      <formula>AND(IF($Q32=2,1,0),IF($X32&lt;30,1,0))</formula>
    </cfRule>
    <cfRule type="expression" dxfId="25495" priority="1192">
      <formula>AND(IF($Q32=3,1,0),IF($X32&lt;30,1,0))</formula>
    </cfRule>
    <cfRule type="expression" dxfId="25494" priority="1193">
      <formula>AND(IF($Q32=3,1,IF($Q32=4,1,0)),IF($F32&lt;=85,1,0))</formula>
    </cfRule>
  </conditionalFormatting>
  <conditionalFormatting sqref="X32">
    <cfRule type="expression" dxfId="25493" priority="1186">
      <formula>AND(IF(OR($Q32=1,$Q32=2),1,0),IF($X32&lt;=20,1,0))</formula>
    </cfRule>
    <cfRule type="expression" dxfId="25492" priority="1187">
      <formula>AND(IF($Q32=2,1,0),IF($X32&lt;30,1,0))</formula>
    </cfRule>
    <cfRule type="expression" dxfId="25491" priority="1188">
      <formula>AND(IF($Q32=3,1,0),IF($X32&lt;30,1,0))</formula>
    </cfRule>
    <cfRule type="expression" dxfId="25490" priority="1189">
      <formula>AND(IF($Q32=3,1,IF($Q32=4,1,0)),IF($F32&lt;=85,1,0))</formula>
    </cfRule>
  </conditionalFormatting>
  <conditionalFormatting sqref="AI32">
    <cfRule type="expression" dxfId="25489" priority="1182">
      <formula>AND(IF(OR($Q32=1,$Q32=2),1,0),IF($X32&lt;=20,1,0))</formula>
    </cfRule>
    <cfRule type="expression" dxfId="25488" priority="1183">
      <formula>AND(IF($Q32=2,1,0),IF($X32&lt;30,1,0))</formula>
    </cfRule>
    <cfRule type="expression" dxfId="25487" priority="1184">
      <formula>AND(IF($Q32=3,1,0),IF($X32&lt;30,1,0))</formula>
    </cfRule>
    <cfRule type="expression" dxfId="25486" priority="1185">
      <formula>AND(IF($Q32=3,1,IF($Q32=4,1,0)),IF($F32&lt;=85,1,0))</formula>
    </cfRule>
  </conditionalFormatting>
  <conditionalFormatting sqref="AV33">
    <cfRule type="expression" dxfId="25485" priority="1180">
      <formula>AV33="X"</formula>
    </cfRule>
    <cfRule type="expression" dxfId="25484" priority="1181">
      <formula>AV33="후보"</formula>
    </cfRule>
  </conditionalFormatting>
  <conditionalFormatting sqref="AC33">
    <cfRule type="cellIs" dxfId="25483" priority="1177" operator="greaterThan">
      <formula>0.9</formula>
    </cfRule>
    <cfRule type="cellIs" dxfId="25482" priority="1178" operator="greaterThan">
      <formula>0.85</formula>
    </cfRule>
  </conditionalFormatting>
  <conditionalFormatting sqref="N33">
    <cfRule type="cellIs" dxfId="25481" priority="1175" operator="greaterThan">
      <formula>0.9</formula>
    </cfRule>
    <cfRule type="cellIs" dxfId="25480" priority="1176" operator="greaterThan">
      <formula>0.85</formula>
    </cfRule>
  </conditionalFormatting>
  <conditionalFormatting sqref="E33">
    <cfRule type="expression" dxfId="25479" priority="1171">
      <formula>AND(IF(OR($Q33=1,$Q33=2),1,0),IF($X33&lt;=20,1,0))</formula>
    </cfRule>
    <cfRule type="expression" dxfId="25478" priority="1172">
      <formula>AND(IF($Q33=2,1,0),IF($X33&lt;30,1,0))</formula>
    </cfRule>
    <cfRule type="expression" dxfId="25477" priority="1173">
      <formula>AND(IF($Q33=3,1,0),IF($X33&lt;30,1,0))</formula>
    </cfRule>
    <cfRule type="expression" dxfId="25476" priority="1174">
      <formula>AND(IF($Q33=3,1,IF($Q33=4,1,0)),IF($F33&lt;=85,1,0))</formula>
    </cfRule>
  </conditionalFormatting>
  <conditionalFormatting sqref="X33">
    <cfRule type="expression" dxfId="25475" priority="1167">
      <formula>AND(IF(OR($Q33=1,$Q33=2),1,0),IF($X33&lt;=20,1,0))</formula>
    </cfRule>
    <cfRule type="expression" dxfId="25474" priority="1168">
      <formula>AND(IF($Q33=2,1,0),IF($X33&lt;30,1,0))</formula>
    </cfRule>
    <cfRule type="expression" dxfId="25473" priority="1169">
      <formula>AND(IF($Q33=3,1,0),IF($X33&lt;30,1,0))</formula>
    </cfRule>
    <cfRule type="expression" dxfId="25472" priority="1170">
      <formula>AND(IF($Q33=3,1,IF($Q33=4,1,0)),IF($F33&lt;=85,1,0))</formula>
    </cfRule>
  </conditionalFormatting>
  <conditionalFormatting sqref="AI33">
    <cfRule type="expression" dxfId="25471" priority="1163">
      <formula>AND(IF(OR($Q33=1,$Q33=2),1,0),IF($X33&lt;=20,1,0))</formula>
    </cfRule>
    <cfRule type="expression" dxfId="25470" priority="1164">
      <formula>AND(IF($Q33=2,1,0),IF($X33&lt;30,1,0))</formula>
    </cfRule>
    <cfRule type="expression" dxfId="25469" priority="1165">
      <formula>AND(IF($Q33=3,1,0),IF($X33&lt;30,1,0))</formula>
    </cfRule>
    <cfRule type="expression" dxfId="25468" priority="1166">
      <formula>AND(IF($Q33=3,1,IF($Q33=4,1,0)),IF($F33&lt;=85,1,0))</formula>
    </cfRule>
  </conditionalFormatting>
  <conditionalFormatting sqref="AV34">
    <cfRule type="expression" dxfId="25467" priority="1161">
      <formula>AV34="X"</formula>
    </cfRule>
    <cfRule type="expression" dxfId="25466" priority="1162">
      <formula>AV34="후보"</formula>
    </cfRule>
  </conditionalFormatting>
  <conditionalFormatting sqref="AC34">
    <cfRule type="cellIs" dxfId="25465" priority="1158" operator="greaterThan">
      <formula>0.9</formula>
    </cfRule>
    <cfRule type="cellIs" dxfId="25464" priority="1159" operator="greaterThan">
      <formula>0.85</formula>
    </cfRule>
  </conditionalFormatting>
  <conditionalFormatting sqref="N34">
    <cfRule type="cellIs" dxfId="25463" priority="1156" operator="greaterThan">
      <formula>0.9</formula>
    </cfRule>
    <cfRule type="cellIs" dxfId="25462" priority="1157" operator="greaterThan">
      <formula>0.85</formula>
    </cfRule>
  </conditionalFormatting>
  <conditionalFormatting sqref="E34">
    <cfRule type="expression" dxfId="25461" priority="1152">
      <formula>AND(IF(OR($Q34=1,$Q34=2),1,0),IF($X34&lt;=20,1,0))</formula>
    </cfRule>
    <cfRule type="expression" dxfId="25460" priority="1153">
      <formula>AND(IF($Q34=2,1,0),IF($X34&lt;30,1,0))</formula>
    </cfRule>
    <cfRule type="expression" dxfId="25459" priority="1154">
      <formula>AND(IF($Q34=3,1,0),IF($X34&lt;30,1,0))</formula>
    </cfRule>
    <cfRule type="expression" dxfId="25458" priority="1155">
      <formula>AND(IF($Q34=3,1,IF($Q34=4,1,0)),IF($F34&lt;=85,1,0))</formula>
    </cfRule>
  </conditionalFormatting>
  <conditionalFormatting sqref="X34">
    <cfRule type="expression" dxfId="25457" priority="1148">
      <formula>AND(IF(OR($Q34=1,$Q34=2),1,0),IF($X34&lt;=20,1,0))</formula>
    </cfRule>
    <cfRule type="expression" dxfId="25456" priority="1149">
      <formula>AND(IF($Q34=2,1,0),IF($X34&lt;30,1,0))</formula>
    </cfRule>
    <cfRule type="expression" dxfId="25455" priority="1150">
      <formula>AND(IF($Q34=3,1,0),IF($X34&lt;30,1,0))</formula>
    </cfRule>
    <cfRule type="expression" dxfId="25454" priority="1151">
      <formula>AND(IF($Q34=3,1,IF($Q34=4,1,0)),IF($F34&lt;=85,1,0))</formula>
    </cfRule>
  </conditionalFormatting>
  <conditionalFormatting sqref="AI34">
    <cfRule type="expression" dxfId="25453" priority="1144">
      <formula>AND(IF(OR($Q34=1,$Q34=2),1,0),IF($X34&lt;=20,1,0))</formula>
    </cfRule>
    <cfRule type="expression" dxfId="25452" priority="1145">
      <formula>AND(IF($Q34=2,1,0),IF($X34&lt;30,1,0))</formula>
    </cfRule>
    <cfRule type="expression" dxfId="25451" priority="1146">
      <formula>AND(IF($Q34=3,1,0),IF($X34&lt;30,1,0))</formula>
    </cfRule>
    <cfRule type="expression" dxfId="25450" priority="1147">
      <formula>AND(IF($Q34=3,1,IF($Q34=4,1,0)),IF($F34&lt;=85,1,0))</formula>
    </cfRule>
  </conditionalFormatting>
  <conditionalFormatting sqref="AV35">
    <cfRule type="expression" dxfId="25449" priority="1142">
      <formula>AV35="X"</formula>
    </cfRule>
    <cfRule type="expression" dxfId="25448" priority="1143">
      <formula>AV35="후보"</formula>
    </cfRule>
  </conditionalFormatting>
  <conditionalFormatting sqref="AC35">
    <cfRule type="cellIs" dxfId="25447" priority="1139" operator="greaterThan">
      <formula>0.9</formula>
    </cfRule>
    <cfRule type="cellIs" dxfId="25446" priority="1140" operator="greaterThan">
      <formula>0.85</formula>
    </cfRule>
  </conditionalFormatting>
  <conditionalFormatting sqref="N35">
    <cfRule type="cellIs" dxfId="25445" priority="1137" operator="greaterThan">
      <formula>0.9</formula>
    </cfRule>
    <cfRule type="cellIs" dxfId="25444" priority="1138" operator="greaterThan">
      <formula>0.85</formula>
    </cfRule>
  </conditionalFormatting>
  <conditionalFormatting sqref="E35">
    <cfRule type="expression" dxfId="25443" priority="1133">
      <formula>AND(IF(OR($Q35=1,$Q35=2),1,0),IF($X35&lt;=20,1,0))</formula>
    </cfRule>
    <cfRule type="expression" dxfId="25442" priority="1134">
      <formula>AND(IF($Q35=2,1,0),IF($X35&lt;30,1,0))</formula>
    </cfRule>
    <cfRule type="expression" dxfId="25441" priority="1135">
      <formula>AND(IF($Q35=3,1,0),IF($X35&lt;30,1,0))</formula>
    </cfRule>
    <cfRule type="expression" dxfId="25440" priority="1136">
      <formula>AND(IF($Q35=3,1,IF($Q35=4,1,0)),IF($F35&lt;=85,1,0))</formula>
    </cfRule>
  </conditionalFormatting>
  <conditionalFormatting sqref="X35">
    <cfRule type="expression" dxfId="25439" priority="1129">
      <formula>AND(IF(OR($Q35=1,$Q35=2),1,0),IF($X35&lt;=20,1,0))</formula>
    </cfRule>
    <cfRule type="expression" dxfId="25438" priority="1130">
      <formula>AND(IF($Q35=2,1,0),IF($X35&lt;30,1,0))</formula>
    </cfRule>
    <cfRule type="expression" dxfId="25437" priority="1131">
      <formula>AND(IF($Q35=3,1,0),IF($X35&lt;30,1,0))</formula>
    </cfRule>
    <cfRule type="expression" dxfId="25436" priority="1132">
      <formula>AND(IF($Q35=3,1,IF($Q35=4,1,0)),IF($F35&lt;=85,1,0))</formula>
    </cfRule>
  </conditionalFormatting>
  <conditionalFormatting sqref="AI35">
    <cfRule type="expression" dxfId="25435" priority="1125">
      <formula>AND(IF(OR($Q35=1,$Q35=2),1,0),IF($X35&lt;=20,1,0))</formula>
    </cfRule>
    <cfRule type="expression" dxfId="25434" priority="1126">
      <formula>AND(IF($Q35=2,1,0),IF($X35&lt;30,1,0))</formula>
    </cfRule>
    <cfRule type="expression" dxfId="25433" priority="1127">
      <formula>AND(IF($Q35=3,1,0),IF($X35&lt;30,1,0))</formula>
    </cfRule>
    <cfRule type="expression" dxfId="25432" priority="1128">
      <formula>AND(IF($Q35=3,1,IF($Q35=4,1,0)),IF($F35&lt;=85,1,0))</formula>
    </cfRule>
  </conditionalFormatting>
  <conditionalFormatting sqref="AV36">
    <cfRule type="expression" dxfId="25431" priority="1123">
      <formula>AV36="X"</formula>
    </cfRule>
    <cfRule type="expression" dxfId="25430" priority="1124">
      <formula>AV36="후보"</formula>
    </cfRule>
  </conditionalFormatting>
  <conditionalFormatting sqref="AC36">
    <cfRule type="cellIs" dxfId="25429" priority="1120" operator="greaterThan">
      <formula>0.9</formula>
    </cfRule>
    <cfRule type="cellIs" dxfId="25428" priority="1121" operator="greaterThan">
      <formula>0.85</formula>
    </cfRule>
  </conditionalFormatting>
  <conditionalFormatting sqref="N36">
    <cfRule type="cellIs" dxfId="25427" priority="1118" operator="greaterThan">
      <formula>0.9</formula>
    </cfRule>
    <cfRule type="cellIs" dxfId="25426" priority="1119" operator="greaterThan">
      <formula>0.85</formula>
    </cfRule>
  </conditionalFormatting>
  <conditionalFormatting sqref="E36">
    <cfRule type="expression" dxfId="25425" priority="1114">
      <formula>AND(IF(OR($Q36=1,$Q36=2),1,0),IF($X36&lt;=20,1,0))</formula>
    </cfRule>
    <cfRule type="expression" dxfId="25424" priority="1115">
      <formula>AND(IF($Q36=2,1,0),IF($X36&lt;30,1,0))</formula>
    </cfRule>
    <cfRule type="expression" dxfId="25423" priority="1116">
      <formula>AND(IF($Q36=3,1,0),IF($X36&lt;30,1,0))</formula>
    </cfRule>
    <cfRule type="expression" dxfId="25422" priority="1117">
      <formula>AND(IF($Q36=3,1,IF($Q36=4,1,0)),IF($F36&lt;=85,1,0))</formula>
    </cfRule>
  </conditionalFormatting>
  <conditionalFormatting sqref="X36">
    <cfRule type="expression" dxfId="25421" priority="1110">
      <formula>AND(IF(OR($Q36=1,$Q36=2),1,0),IF($X36&lt;=20,1,0))</formula>
    </cfRule>
    <cfRule type="expression" dxfId="25420" priority="1111">
      <formula>AND(IF($Q36=2,1,0),IF($X36&lt;30,1,0))</formula>
    </cfRule>
    <cfRule type="expression" dxfId="25419" priority="1112">
      <formula>AND(IF($Q36=3,1,0),IF($X36&lt;30,1,0))</formula>
    </cfRule>
    <cfRule type="expression" dxfId="25418" priority="1113">
      <formula>AND(IF($Q36=3,1,IF($Q36=4,1,0)),IF($F36&lt;=85,1,0))</formula>
    </cfRule>
  </conditionalFormatting>
  <conditionalFormatting sqref="AI36">
    <cfRule type="expression" dxfId="25417" priority="1106">
      <formula>AND(IF(OR($Q36=1,$Q36=2),1,0),IF($X36&lt;=20,1,0))</formula>
    </cfRule>
    <cfRule type="expression" dxfId="25416" priority="1107">
      <formula>AND(IF($Q36=2,1,0),IF($X36&lt;30,1,0))</formula>
    </cfRule>
    <cfRule type="expression" dxfId="25415" priority="1108">
      <formula>AND(IF($Q36=3,1,0),IF($X36&lt;30,1,0))</formula>
    </cfRule>
    <cfRule type="expression" dxfId="25414" priority="1109">
      <formula>AND(IF($Q36=3,1,IF($Q36=4,1,0)),IF($F36&lt;=85,1,0))</formula>
    </cfRule>
  </conditionalFormatting>
  <conditionalFormatting sqref="AV37">
    <cfRule type="expression" dxfId="25413" priority="1104">
      <formula>AV37="X"</formula>
    </cfRule>
    <cfRule type="expression" dxfId="25412" priority="1105">
      <formula>AV37="후보"</formula>
    </cfRule>
  </conditionalFormatting>
  <conditionalFormatting sqref="AC37">
    <cfRule type="cellIs" dxfId="25411" priority="1101" operator="greaterThan">
      <formula>0.9</formula>
    </cfRule>
    <cfRule type="cellIs" dxfId="25410" priority="1102" operator="greaterThan">
      <formula>0.85</formula>
    </cfRule>
  </conditionalFormatting>
  <conditionalFormatting sqref="N37">
    <cfRule type="cellIs" dxfId="25409" priority="1099" operator="greaterThan">
      <formula>0.9</formula>
    </cfRule>
    <cfRule type="cellIs" dxfId="25408" priority="1100" operator="greaterThan">
      <formula>0.85</formula>
    </cfRule>
  </conditionalFormatting>
  <conditionalFormatting sqref="E37">
    <cfRule type="expression" dxfId="25407" priority="1095">
      <formula>AND(IF(OR($Q37=1,$Q37=2),1,0),IF($X37&lt;=20,1,0))</formula>
    </cfRule>
    <cfRule type="expression" dxfId="25406" priority="1096">
      <formula>AND(IF($Q37=2,1,0),IF($X37&lt;30,1,0))</formula>
    </cfRule>
    <cfRule type="expression" dxfId="25405" priority="1097">
      <formula>AND(IF($Q37=3,1,0),IF($X37&lt;30,1,0))</formula>
    </cfRule>
    <cfRule type="expression" dxfId="25404" priority="1098">
      <formula>AND(IF($Q37=3,1,IF($Q37=4,1,0)),IF($F37&lt;=85,1,0))</formula>
    </cfRule>
  </conditionalFormatting>
  <conditionalFormatting sqref="X37">
    <cfRule type="expression" dxfId="25403" priority="1091">
      <formula>AND(IF(OR($Q37=1,$Q37=2),1,0),IF($X37&lt;=20,1,0))</formula>
    </cfRule>
    <cfRule type="expression" dxfId="25402" priority="1092">
      <formula>AND(IF($Q37=2,1,0),IF($X37&lt;30,1,0))</formula>
    </cfRule>
    <cfRule type="expression" dxfId="25401" priority="1093">
      <formula>AND(IF($Q37=3,1,0),IF($X37&lt;30,1,0))</formula>
    </cfRule>
    <cfRule type="expression" dxfId="25400" priority="1094">
      <formula>AND(IF($Q37=3,1,IF($Q37=4,1,0)),IF($F37&lt;=85,1,0))</formula>
    </cfRule>
  </conditionalFormatting>
  <conditionalFormatting sqref="AI37">
    <cfRule type="expression" dxfId="25399" priority="1087">
      <formula>AND(IF(OR($Q37=1,$Q37=2),1,0),IF($X37&lt;=20,1,0))</formula>
    </cfRule>
    <cfRule type="expression" dxfId="25398" priority="1088">
      <formula>AND(IF($Q37=2,1,0),IF($X37&lt;30,1,0))</formula>
    </cfRule>
    <cfRule type="expression" dxfId="25397" priority="1089">
      <formula>AND(IF($Q37=3,1,0),IF($X37&lt;30,1,0))</formula>
    </cfRule>
    <cfRule type="expression" dxfId="25396" priority="1090">
      <formula>AND(IF($Q37=3,1,IF($Q37=4,1,0)),IF($F37&lt;=85,1,0))</formula>
    </cfRule>
  </conditionalFormatting>
  <conditionalFormatting sqref="AV38">
    <cfRule type="expression" dxfId="25395" priority="1085">
      <formula>AV38="X"</formula>
    </cfRule>
    <cfRule type="expression" dxfId="25394" priority="1086">
      <formula>AV38="후보"</formula>
    </cfRule>
  </conditionalFormatting>
  <conditionalFormatting sqref="AC38">
    <cfRule type="cellIs" dxfId="25393" priority="1082" operator="greaterThan">
      <formula>0.9</formula>
    </cfRule>
    <cfRule type="cellIs" dxfId="25392" priority="1083" operator="greaterThan">
      <formula>0.85</formula>
    </cfRule>
  </conditionalFormatting>
  <conditionalFormatting sqref="N38">
    <cfRule type="cellIs" dxfId="25391" priority="1080" operator="greaterThan">
      <formula>0.9</formula>
    </cfRule>
    <cfRule type="cellIs" dxfId="25390" priority="1081" operator="greaterThan">
      <formula>0.85</formula>
    </cfRule>
  </conditionalFormatting>
  <conditionalFormatting sqref="E38">
    <cfRule type="expression" dxfId="25389" priority="1076">
      <formula>AND(IF(OR($Q38=1,$Q38=2),1,0),IF($X38&lt;=20,1,0))</formula>
    </cfRule>
    <cfRule type="expression" dxfId="25388" priority="1077">
      <formula>AND(IF($Q38=2,1,0),IF($X38&lt;30,1,0))</formula>
    </cfRule>
    <cfRule type="expression" dxfId="25387" priority="1078">
      <formula>AND(IF($Q38=3,1,0),IF($X38&lt;30,1,0))</formula>
    </cfRule>
    <cfRule type="expression" dxfId="25386" priority="1079">
      <formula>AND(IF($Q38=3,1,IF($Q38=4,1,0)),IF($F38&lt;=85,1,0))</formula>
    </cfRule>
  </conditionalFormatting>
  <conditionalFormatting sqref="X38">
    <cfRule type="expression" dxfId="25385" priority="1072">
      <formula>AND(IF(OR($Q38=1,$Q38=2),1,0),IF($X38&lt;=20,1,0))</formula>
    </cfRule>
    <cfRule type="expression" dxfId="25384" priority="1073">
      <formula>AND(IF($Q38=2,1,0),IF($X38&lt;30,1,0))</formula>
    </cfRule>
    <cfRule type="expression" dxfId="25383" priority="1074">
      <formula>AND(IF($Q38=3,1,0),IF($X38&lt;30,1,0))</formula>
    </cfRule>
    <cfRule type="expression" dxfId="25382" priority="1075">
      <formula>AND(IF($Q38=3,1,IF($Q38=4,1,0)),IF($F38&lt;=85,1,0))</formula>
    </cfRule>
  </conditionalFormatting>
  <conditionalFormatting sqref="AI38">
    <cfRule type="expression" dxfId="25381" priority="1068">
      <formula>AND(IF(OR($Q38=1,$Q38=2),1,0),IF($X38&lt;=20,1,0))</formula>
    </cfRule>
    <cfRule type="expression" dxfId="25380" priority="1069">
      <formula>AND(IF($Q38=2,1,0),IF($X38&lt;30,1,0))</formula>
    </cfRule>
    <cfRule type="expression" dxfId="25379" priority="1070">
      <formula>AND(IF($Q38=3,1,0),IF($X38&lt;30,1,0))</formula>
    </cfRule>
    <cfRule type="expression" dxfId="25378" priority="1071">
      <formula>AND(IF($Q38=3,1,IF($Q38=4,1,0)),IF($F38&lt;=85,1,0))</formula>
    </cfRule>
  </conditionalFormatting>
  <conditionalFormatting sqref="AV39">
    <cfRule type="expression" dxfId="25377" priority="1066">
      <formula>AV39="X"</formula>
    </cfRule>
    <cfRule type="expression" dxfId="25376" priority="1067">
      <formula>AV39="후보"</formula>
    </cfRule>
  </conditionalFormatting>
  <conditionalFormatting sqref="AC39 N39">
    <cfRule type="cellIs" dxfId="25375" priority="1063" operator="greaterThan">
      <formula>0.9</formula>
    </cfRule>
    <cfRule type="cellIs" dxfId="25374" priority="1064" operator="greaterThan">
      <formula>0.85</formula>
    </cfRule>
  </conditionalFormatting>
  <conditionalFormatting sqref="AV40">
    <cfRule type="expression" dxfId="25373" priority="1061">
      <formula>AV40="X"</formula>
    </cfRule>
    <cfRule type="expression" dxfId="25372" priority="1062">
      <formula>AV40="후보"</formula>
    </cfRule>
  </conditionalFormatting>
  <conditionalFormatting sqref="AC40">
    <cfRule type="cellIs" dxfId="25371" priority="1058" operator="greaterThan">
      <formula>0.9</formula>
    </cfRule>
    <cfRule type="cellIs" dxfId="25370" priority="1059" operator="greaterThan">
      <formula>0.85</formula>
    </cfRule>
  </conditionalFormatting>
  <conditionalFormatting sqref="N40">
    <cfRule type="cellIs" dxfId="25369" priority="1056" operator="greaterThan">
      <formula>0.9</formula>
    </cfRule>
    <cfRule type="cellIs" dxfId="25368" priority="1057" operator="greaterThan">
      <formula>0.85</formula>
    </cfRule>
  </conditionalFormatting>
  <conditionalFormatting sqref="E40">
    <cfRule type="expression" dxfId="25367" priority="1052">
      <formula>AND(IF(OR($Q40=1,$Q40=2),1,0),IF($X40&lt;=20,1,0))</formula>
    </cfRule>
    <cfRule type="expression" dxfId="25366" priority="1053">
      <formula>AND(IF($Q40=2,1,0),IF($X40&lt;30,1,0))</formula>
    </cfRule>
    <cfRule type="expression" dxfId="25365" priority="1054">
      <formula>AND(IF($Q40=3,1,0),IF($X40&lt;30,1,0))</formula>
    </cfRule>
    <cfRule type="expression" dxfId="25364" priority="1055">
      <formula>AND(IF($Q40=3,1,IF($Q40=4,1,0)),IF($F40&lt;=85,1,0))</formula>
    </cfRule>
  </conditionalFormatting>
  <conditionalFormatting sqref="X40">
    <cfRule type="expression" dxfId="25363" priority="1048">
      <formula>AND(IF(OR($Q40=1,$Q40=2),1,0),IF($X40&lt;=20,1,0))</formula>
    </cfRule>
    <cfRule type="expression" dxfId="25362" priority="1049">
      <formula>AND(IF($Q40=2,1,0),IF($X40&lt;30,1,0))</formula>
    </cfRule>
    <cfRule type="expression" dxfId="25361" priority="1050">
      <formula>AND(IF($Q40=3,1,0),IF($X40&lt;30,1,0))</formula>
    </cfRule>
    <cfRule type="expression" dxfId="25360" priority="1051">
      <formula>AND(IF($Q40=3,1,IF($Q40=4,1,0)),IF($F40&lt;=85,1,0))</formula>
    </cfRule>
  </conditionalFormatting>
  <conditionalFormatting sqref="AI40">
    <cfRule type="expression" dxfId="25359" priority="1044">
      <formula>AND(IF(OR($Q40=1,$Q40=2),1,0),IF($X40&lt;=20,1,0))</formula>
    </cfRule>
    <cfRule type="expression" dxfId="25358" priority="1045">
      <formula>AND(IF($Q40=2,1,0),IF($X40&lt;30,1,0))</formula>
    </cfRule>
    <cfRule type="expression" dxfId="25357" priority="1046">
      <formula>AND(IF($Q40=3,1,0),IF($X40&lt;30,1,0))</formula>
    </cfRule>
    <cfRule type="expression" dxfId="25356" priority="1047">
      <formula>AND(IF($Q40=3,1,IF($Q40=4,1,0)),IF($F40&lt;=85,1,0))</formula>
    </cfRule>
  </conditionalFormatting>
  <conditionalFormatting sqref="AV41">
    <cfRule type="expression" dxfId="25355" priority="1042">
      <formula>AV41="X"</formula>
    </cfRule>
    <cfRule type="expression" dxfId="25354" priority="1043">
      <formula>AV41="후보"</formula>
    </cfRule>
  </conditionalFormatting>
  <conditionalFormatting sqref="AC41">
    <cfRule type="cellIs" dxfId="25353" priority="1039" operator="greaterThan">
      <formula>0.9</formula>
    </cfRule>
    <cfRule type="cellIs" dxfId="25352" priority="1040" operator="greaterThan">
      <formula>0.85</formula>
    </cfRule>
  </conditionalFormatting>
  <conditionalFormatting sqref="N41">
    <cfRule type="cellIs" dxfId="25351" priority="1037" operator="greaterThan">
      <formula>0.9</formula>
    </cfRule>
    <cfRule type="cellIs" dxfId="25350" priority="1038" operator="greaterThan">
      <formula>0.85</formula>
    </cfRule>
  </conditionalFormatting>
  <conditionalFormatting sqref="E41">
    <cfRule type="expression" dxfId="25349" priority="1033">
      <formula>AND(IF(OR($Q41=1,$Q41=2),1,0),IF($X41&lt;=20,1,0))</formula>
    </cfRule>
    <cfRule type="expression" dxfId="25348" priority="1034">
      <formula>AND(IF($Q41=2,1,0),IF($X41&lt;30,1,0))</formula>
    </cfRule>
    <cfRule type="expression" dxfId="25347" priority="1035">
      <formula>AND(IF($Q41=3,1,0),IF($X41&lt;30,1,0))</formula>
    </cfRule>
    <cfRule type="expression" dxfId="25346" priority="1036">
      <formula>AND(IF($Q41=3,1,IF($Q41=4,1,0)),IF($F41&lt;=85,1,0))</formula>
    </cfRule>
  </conditionalFormatting>
  <conditionalFormatting sqref="X41">
    <cfRule type="expression" dxfId="25345" priority="1029">
      <formula>AND(IF(OR($Q41=1,$Q41=2),1,0),IF($X41&lt;=20,1,0))</formula>
    </cfRule>
    <cfRule type="expression" dxfId="25344" priority="1030">
      <formula>AND(IF($Q41=2,1,0),IF($X41&lt;30,1,0))</formula>
    </cfRule>
    <cfRule type="expression" dxfId="25343" priority="1031">
      <formula>AND(IF($Q41=3,1,0),IF($X41&lt;30,1,0))</formula>
    </cfRule>
    <cfRule type="expression" dxfId="25342" priority="1032">
      <formula>AND(IF($Q41=3,1,IF($Q41=4,1,0)),IF($F41&lt;=85,1,0))</formula>
    </cfRule>
  </conditionalFormatting>
  <conditionalFormatting sqref="AI41">
    <cfRule type="expression" dxfId="25341" priority="1025">
      <formula>AND(IF(OR($Q41=1,$Q41=2),1,0),IF($X41&lt;=20,1,0))</formula>
    </cfRule>
    <cfRule type="expression" dxfId="25340" priority="1026">
      <formula>AND(IF($Q41=2,1,0),IF($X41&lt;30,1,0))</formula>
    </cfRule>
    <cfRule type="expression" dxfId="25339" priority="1027">
      <formula>AND(IF($Q41=3,1,0),IF($X41&lt;30,1,0))</formula>
    </cfRule>
    <cfRule type="expression" dxfId="25338" priority="1028">
      <formula>AND(IF($Q41=3,1,IF($Q41=4,1,0)),IF($F41&lt;=85,1,0))</formula>
    </cfRule>
  </conditionalFormatting>
  <conditionalFormatting sqref="AV42">
    <cfRule type="expression" dxfId="25337" priority="1023">
      <formula>AV42="X"</formula>
    </cfRule>
    <cfRule type="expression" dxfId="25336" priority="1024">
      <formula>AV42="후보"</formula>
    </cfRule>
  </conditionalFormatting>
  <conditionalFormatting sqref="AC42">
    <cfRule type="cellIs" dxfId="25335" priority="1020" operator="greaterThan">
      <formula>0.9</formula>
    </cfRule>
    <cfRule type="cellIs" dxfId="25334" priority="1021" operator="greaterThan">
      <formula>0.85</formula>
    </cfRule>
  </conditionalFormatting>
  <conditionalFormatting sqref="N42">
    <cfRule type="cellIs" dxfId="25333" priority="1018" operator="greaterThan">
      <formula>0.9</formula>
    </cfRule>
    <cfRule type="cellIs" dxfId="25332" priority="1019" operator="greaterThan">
      <formula>0.85</formula>
    </cfRule>
  </conditionalFormatting>
  <conditionalFormatting sqref="E42">
    <cfRule type="expression" dxfId="25331" priority="1014">
      <formula>AND(IF(OR($Q42=1,$Q42=2),1,0),IF($X42&lt;=20,1,0))</formula>
    </cfRule>
    <cfRule type="expression" dxfId="25330" priority="1015">
      <formula>AND(IF($Q42=2,1,0),IF($X42&lt;30,1,0))</formula>
    </cfRule>
    <cfRule type="expression" dxfId="25329" priority="1016">
      <formula>AND(IF($Q42=3,1,0),IF($X42&lt;30,1,0))</formula>
    </cfRule>
    <cfRule type="expression" dxfId="25328" priority="1017">
      <formula>AND(IF($Q42=3,1,IF($Q42=4,1,0)),IF($F42&lt;=85,1,0))</formula>
    </cfRule>
  </conditionalFormatting>
  <conditionalFormatting sqref="X42">
    <cfRule type="expression" dxfId="25327" priority="1010">
      <formula>AND(IF(OR($Q42=1,$Q42=2),1,0),IF($X42&lt;=20,1,0))</formula>
    </cfRule>
    <cfRule type="expression" dxfId="25326" priority="1011">
      <formula>AND(IF($Q42=2,1,0),IF($X42&lt;30,1,0))</formula>
    </cfRule>
    <cfRule type="expression" dxfId="25325" priority="1012">
      <formula>AND(IF($Q42=3,1,0),IF($X42&lt;30,1,0))</formula>
    </cfRule>
    <cfRule type="expression" dxfId="25324" priority="1013">
      <formula>AND(IF($Q42=3,1,IF($Q42=4,1,0)),IF($F42&lt;=85,1,0))</formula>
    </cfRule>
  </conditionalFormatting>
  <conditionalFormatting sqref="AI42">
    <cfRule type="expression" dxfId="25323" priority="1006">
      <formula>AND(IF(OR($Q42=1,$Q42=2),1,0),IF($X42&lt;=20,1,0))</formula>
    </cfRule>
    <cfRule type="expression" dxfId="25322" priority="1007">
      <formula>AND(IF($Q42=2,1,0),IF($X42&lt;30,1,0))</formula>
    </cfRule>
    <cfRule type="expression" dxfId="25321" priority="1008">
      <formula>AND(IF($Q42=3,1,0),IF($X42&lt;30,1,0))</formula>
    </cfRule>
    <cfRule type="expression" dxfId="25320" priority="1009">
      <formula>AND(IF($Q42=3,1,IF($Q42=4,1,0)),IF($F42&lt;=85,1,0))</formula>
    </cfRule>
  </conditionalFormatting>
  <conditionalFormatting sqref="AV43">
    <cfRule type="expression" dxfId="25319" priority="1004">
      <formula>AV43="X"</formula>
    </cfRule>
    <cfRule type="expression" dxfId="25318" priority="1005">
      <formula>AV43="후보"</formula>
    </cfRule>
  </conditionalFormatting>
  <conditionalFormatting sqref="AC43 N43">
    <cfRule type="cellIs" dxfId="25317" priority="1001" operator="greaterThan">
      <formula>0.9</formula>
    </cfRule>
    <cfRule type="cellIs" dxfId="25316" priority="1002" operator="greaterThan">
      <formula>0.85</formula>
    </cfRule>
  </conditionalFormatting>
  <conditionalFormatting sqref="AV44">
    <cfRule type="expression" dxfId="25315" priority="999">
      <formula>AV44="X"</formula>
    </cfRule>
    <cfRule type="expression" dxfId="25314" priority="1000">
      <formula>AV44="후보"</formula>
    </cfRule>
  </conditionalFormatting>
  <conditionalFormatting sqref="AC44">
    <cfRule type="cellIs" dxfId="25313" priority="996" operator="greaterThan">
      <formula>0.9</formula>
    </cfRule>
    <cfRule type="cellIs" dxfId="25312" priority="997" operator="greaterThan">
      <formula>0.85</formula>
    </cfRule>
  </conditionalFormatting>
  <conditionalFormatting sqref="N44">
    <cfRule type="cellIs" dxfId="25311" priority="994" operator="greaterThan">
      <formula>0.9</formula>
    </cfRule>
    <cfRule type="cellIs" dxfId="25310" priority="995" operator="greaterThan">
      <formula>0.85</formula>
    </cfRule>
  </conditionalFormatting>
  <conditionalFormatting sqref="E44">
    <cfRule type="expression" dxfId="25309" priority="990">
      <formula>AND(IF(OR($Q44=1,$Q44=2),1,0),IF($X44&lt;=20,1,0))</formula>
    </cfRule>
    <cfRule type="expression" dxfId="25308" priority="991">
      <formula>AND(IF($Q44=2,1,0),IF($X44&lt;30,1,0))</formula>
    </cfRule>
    <cfRule type="expression" dxfId="25307" priority="992">
      <formula>AND(IF($Q44=3,1,0),IF($X44&lt;30,1,0))</formula>
    </cfRule>
    <cfRule type="expression" dxfId="25306" priority="993">
      <formula>AND(IF($Q44=3,1,IF($Q44=4,1,0)),IF($F44&lt;=85,1,0))</formula>
    </cfRule>
  </conditionalFormatting>
  <conditionalFormatting sqref="X44">
    <cfRule type="expression" dxfId="25305" priority="986">
      <formula>AND(IF(OR($Q44=1,$Q44=2),1,0),IF($X44&lt;=20,1,0))</formula>
    </cfRule>
    <cfRule type="expression" dxfId="25304" priority="987">
      <formula>AND(IF($Q44=2,1,0),IF($X44&lt;30,1,0))</formula>
    </cfRule>
    <cfRule type="expression" dxfId="25303" priority="988">
      <formula>AND(IF($Q44=3,1,0),IF($X44&lt;30,1,0))</formula>
    </cfRule>
    <cfRule type="expression" dxfId="25302" priority="989">
      <formula>AND(IF($Q44=3,1,IF($Q44=4,1,0)),IF($F44&lt;=85,1,0))</formula>
    </cfRule>
  </conditionalFormatting>
  <conditionalFormatting sqref="AI44">
    <cfRule type="expression" dxfId="25301" priority="982">
      <formula>AND(IF(OR($Q44=1,$Q44=2),1,0),IF($X44&lt;=20,1,0))</formula>
    </cfRule>
    <cfRule type="expression" dxfId="25300" priority="983">
      <formula>AND(IF($Q44=2,1,0),IF($X44&lt;30,1,0))</formula>
    </cfRule>
    <cfRule type="expression" dxfId="25299" priority="984">
      <formula>AND(IF($Q44=3,1,0),IF($X44&lt;30,1,0))</formula>
    </cfRule>
    <cfRule type="expression" dxfId="25298" priority="985">
      <formula>AND(IF($Q44=3,1,IF($Q44=4,1,0)),IF($F44&lt;=85,1,0))</formula>
    </cfRule>
  </conditionalFormatting>
  <conditionalFormatting sqref="AV45">
    <cfRule type="expression" dxfId="25297" priority="980">
      <formula>AV45="X"</formula>
    </cfRule>
    <cfRule type="expression" dxfId="25296" priority="981">
      <formula>AV45="후보"</formula>
    </cfRule>
  </conditionalFormatting>
  <conditionalFormatting sqref="AC45">
    <cfRule type="cellIs" dxfId="25295" priority="977" operator="greaterThan">
      <formula>0.9</formula>
    </cfRule>
    <cfRule type="cellIs" dxfId="25294" priority="978" operator="greaterThan">
      <formula>0.85</formula>
    </cfRule>
  </conditionalFormatting>
  <conditionalFormatting sqref="N45">
    <cfRule type="cellIs" dxfId="25293" priority="975" operator="greaterThan">
      <formula>0.9</formula>
    </cfRule>
    <cfRule type="cellIs" dxfId="25292" priority="976" operator="greaterThan">
      <formula>0.85</formula>
    </cfRule>
  </conditionalFormatting>
  <conditionalFormatting sqref="E45">
    <cfRule type="expression" dxfId="25291" priority="971">
      <formula>AND(IF(OR($Q45=1,$Q45=2),1,0),IF($X45&lt;=20,1,0))</formula>
    </cfRule>
    <cfRule type="expression" dxfId="25290" priority="972">
      <formula>AND(IF($Q45=2,1,0),IF($X45&lt;30,1,0))</formula>
    </cfRule>
    <cfRule type="expression" dxfId="25289" priority="973">
      <formula>AND(IF($Q45=3,1,0),IF($X45&lt;30,1,0))</formula>
    </cfRule>
    <cfRule type="expression" dxfId="25288" priority="974">
      <formula>AND(IF($Q45=3,1,IF($Q45=4,1,0)),IF($F45&lt;=85,1,0))</formula>
    </cfRule>
  </conditionalFormatting>
  <conditionalFormatting sqref="X45">
    <cfRule type="expression" dxfId="25287" priority="967">
      <formula>AND(IF(OR($Q45=1,$Q45=2),1,0),IF($X45&lt;=20,1,0))</formula>
    </cfRule>
    <cfRule type="expression" dxfId="25286" priority="968">
      <formula>AND(IF($Q45=2,1,0),IF($X45&lt;30,1,0))</formula>
    </cfRule>
    <cfRule type="expression" dxfId="25285" priority="969">
      <formula>AND(IF($Q45=3,1,0),IF($X45&lt;30,1,0))</formula>
    </cfRule>
    <cfRule type="expression" dxfId="25284" priority="970">
      <formula>AND(IF($Q45=3,1,IF($Q45=4,1,0)),IF($F45&lt;=85,1,0))</formula>
    </cfRule>
  </conditionalFormatting>
  <conditionalFormatting sqref="AI45">
    <cfRule type="expression" dxfId="25283" priority="963">
      <formula>AND(IF(OR($Q45=1,$Q45=2),1,0),IF($X45&lt;=20,1,0))</formula>
    </cfRule>
    <cfRule type="expression" dxfId="25282" priority="964">
      <formula>AND(IF($Q45=2,1,0),IF($X45&lt;30,1,0))</formula>
    </cfRule>
    <cfRule type="expression" dxfId="25281" priority="965">
      <formula>AND(IF($Q45=3,1,0),IF($X45&lt;30,1,0))</formula>
    </cfRule>
    <cfRule type="expression" dxfId="25280" priority="966">
      <formula>AND(IF($Q45=3,1,IF($Q45=4,1,0)),IF($F45&lt;=85,1,0))</formula>
    </cfRule>
  </conditionalFormatting>
  <conditionalFormatting sqref="AV46">
    <cfRule type="expression" dxfId="25279" priority="961">
      <formula>AV46="X"</formula>
    </cfRule>
    <cfRule type="expression" dxfId="25278" priority="962">
      <formula>AV46="후보"</formula>
    </cfRule>
  </conditionalFormatting>
  <conditionalFormatting sqref="AC46">
    <cfRule type="cellIs" dxfId="25277" priority="958" operator="greaterThan">
      <formula>0.9</formula>
    </cfRule>
    <cfRule type="cellIs" dxfId="25276" priority="959" operator="greaterThan">
      <formula>0.85</formula>
    </cfRule>
  </conditionalFormatting>
  <conditionalFormatting sqref="N46">
    <cfRule type="cellIs" dxfId="25275" priority="956" operator="greaterThan">
      <formula>0.9</formula>
    </cfRule>
    <cfRule type="cellIs" dxfId="25274" priority="957" operator="greaterThan">
      <formula>0.85</formula>
    </cfRule>
  </conditionalFormatting>
  <conditionalFormatting sqref="E46">
    <cfRule type="expression" dxfId="25273" priority="952">
      <formula>AND(IF(OR($Q46=1,$Q46=2),1,0),IF($X46&lt;=20,1,0))</formula>
    </cfRule>
    <cfRule type="expression" dxfId="25272" priority="953">
      <formula>AND(IF($Q46=2,1,0),IF($X46&lt;30,1,0))</formula>
    </cfRule>
    <cfRule type="expression" dxfId="25271" priority="954">
      <formula>AND(IF($Q46=3,1,0),IF($X46&lt;30,1,0))</formula>
    </cfRule>
    <cfRule type="expression" dxfId="25270" priority="955">
      <formula>AND(IF($Q46=3,1,IF($Q46=4,1,0)),IF($F46&lt;=85,1,0))</formula>
    </cfRule>
  </conditionalFormatting>
  <conditionalFormatting sqref="X46">
    <cfRule type="expression" dxfId="25269" priority="948">
      <formula>AND(IF(OR($Q46=1,$Q46=2),1,0),IF($X46&lt;=20,1,0))</formula>
    </cfRule>
    <cfRule type="expression" dxfId="25268" priority="949">
      <formula>AND(IF($Q46=2,1,0),IF($X46&lt;30,1,0))</formula>
    </cfRule>
    <cfRule type="expression" dxfId="25267" priority="950">
      <formula>AND(IF($Q46=3,1,0),IF($X46&lt;30,1,0))</formula>
    </cfRule>
    <cfRule type="expression" dxfId="25266" priority="951">
      <formula>AND(IF($Q46=3,1,IF($Q46=4,1,0)),IF($F46&lt;=85,1,0))</formula>
    </cfRule>
  </conditionalFormatting>
  <conditionalFormatting sqref="AI46">
    <cfRule type="expression" dxfId="25265" priority="944">
      <formula>AND(IF(OR($Q46=1,$Q46=2),1,0),IF($X46&lt;=20,1,0))</formula>
    </cfRule>
    <cfRule type="expression" dxfId="25264" priority="945">
      <formula>AND(IF($Q46=2,1,0),IF($X46&lt;30,1,0))</formula>
    </cfRule>
    <cfRule type="expression" dxfId="25263" priority="946">
      <formula>AND(IF($Q46=3,1,0),IF($X46&lt;30,1,0))</formula>
    </cfRule>
    <cfRule type="expression" dxfId="25262" priority="947">
      <formula>AND(IF($Q46=3,1,IF($Q46=4,1,0)),IF($F46&lt;=85,1,0))</formula>
    </cfRule>
  </conditionalFormatting>
  <conditionalFormatting sqref="AV47">
    <cfRule type="expression" dxfId="25261" priority="942">
      <formula>AV47="X"</formula>
    </cfRule>
    <cfRule type="expression" dxfId="25260" priority="943">
      <formula>AV47="후보"</formula>
    </cfRule>
  </conditionalFormatting>
  <conditionalFormatting sqref="AC47 N47">
    <cfRule type="cellIs" dxfId="25259" priority="939" operator="greaterThan">
      <formula>0.9</formula>
    </cfRule>
    <cfRule type="cellIs" dxfId="25258" priority="940" operator="greaterThan">
      <formula>0.85</formula>
    </cfRule>
  </conditionalFormatting>
  <conditionalFormatting sqref="AV48">
    <cfRule type="expression" dxfId="25257" priority="937">
      <formula>AV48="X"</formula>
    </cfRule>
    <cfRule type="expression" dxfId="25256" priority="938">
      <formula>AV48="후보"</formula>
    </cfRule>
  </conditionalFormatting>
  <conditionalFormatting sqref="AC48">
    <cfRule type="cellIs" dxfId="25255" priority="934" operator="greaterThan">
      <formula>0.9</formula>
    </cfRule>
    <cfRule type="cellIs" dxfId="25254" priority="935" operator="greaterThan">
      <formula>0.85</formula>
    </cfRule>
  </conditionalFormatting>
  <conditionalFormatting sqref="N48">
    <cfRule type="cellIs" dxfId="25253" priority="932" operator="greaterThan">
      <formula>0.9</formula>
    </cfRule>
    <cfRule type="cellIs" dxfId="25252" priority="933" operator="greaterThan">
      <formula>0.85</formula>
    </cfRule>
  </conditionalFormatting>
  <conditionalFormatting sqref="E48">
    <cfRule type="expression" dxfId="25251" priority="928">
      <formula>AND(IF(OR($Q48=1,$Q48=2),1,0),IF($X48&lt;=20,1,0))</formula>
    </cfRule>
    <cfRule type="expression" dxfId="25250" priority="929">
      <formula>AND(IF($Q48=2,1,0),IF($X48&lt;30,1,0))</formula>
    </cfRule>
    <cfRule type="expression" dxfId="25249" priority="930">
      <formula>AND(IF($Q48=3,1,0),IF($X48&lt;30,1,0))</formula>
    </cfRule>
    <cfRule type="expression" dxfId="25248" priority="931">
      <formula>AND(IF($Q48=3,1,IF($Q48=4,1,0)),IF($F48&lt;=85,1,0))</formula>
    </cfRule>
  </conditionalFormatting>
  <conditionalFormatting sqref="X48">
    <cfRule type="expression" dxfId="25247" priority="924">
      <formula>AND(IF(OR($Q48=1,$Q48=2),1,0),IF($X48&lt;=20,1,0))</formula>
    </cfRule>
    <cfRule type="expression" dxfId="25246" priority="925">
      <formula>AND(IF($Q48=2,1,0),IF($X48&lt;30,1,0))</formula>
    </cfRule>
    <cfRule type="expression" dxfId="25245" priority="926">
      <formula>AND(IF($Q48=3,1,0),IF($X48&lt;30,1,0))</formula>
    </cfRule>
    <cfRule type="expression" dxfId="25244" priority="927">
      <formula>AND(IF($Q48=3,1,IF($Q48=4,1,0)),IF($F48&lt;=85,1,0))</formula>
    </cfRule>
  </conditionalFormatting>
  <conditionalFormatting sqref="AI48">
    <cfRule type="expression" dxfId="25243" priority="920">
      <formula>AND(IF(OR($Q48=1,$Q48=2),1,0),IF($X48&lt;=20,1,0))</formula>
    </cfRule>
    <cfRule type="expression" dxfId="25242" priority="921">
      <formula>AND(IF($Q48=2,1,0),IF($X48&lt;30,1,0))</formula>
    </cfRule>
    <cfRule type="expression" dxfId="25241" priority="922">
      <formula>AND(IF($Q48=3,1,0),IF($X48&lt;30,1,0))</formula>
    </cfRule>
    <cfRule type="expression" dxfId="25240" priority="923">
      <formula>AND(IF($Q48=3,1,IF($Q48=4,1,0)),IF($F48&lt;=85,1,0))</formula>
    </cfRule>
  </conditionalFormatting>
  <conditionalFormatting sqref="AV49">
    <cfRule type="expression" dxfId="25239" priority="918">
      <formula>AV49="X"</formula>
    </cfRule>
    <cfRule type="expression" dxfId="25238" priority="919">
      <formula>AV49="후보"</formula>
    </cfRule>
  </conditionalFormatting>
  <conditionalFormatting sqref="AC49">
    <cfRule type="cellIs" dxfId="25237" priority="915" operator="greaterThan">
      <formula>0.9</formula>
    </cfRule>
    <cfRule type="cellIs" dxfId="25236" priority="916" operator="greaterThan">
      <formula>0.85</formula>
    </cfRule>
  </conditionalFormatting>
  <conditionalFormatting sqref="N49">
    <cfRule type="cellIs" dxfId="25235" priority="913" operator="greaterThan">
      <formula>0.9</formula>
    </cfRule>
    <cfRule type="cellIs" dxfId="25234" priority="914" operator="greaterThan">
      <formula>0.85</formula>
    </cfRule>
  </conditionalFormatting>
  <conditionalFormatting sqref="E49">
    <cfRule type="expression" dxfId="25233" priority="909">
      <formula>AND(IF(OR($Q49=1,$Q49=2),1,0),IF($X49&lt;=20,1,0))</formula>
    </cfRule>
    <cfRule type="expression" dxfId="25232" priority="910">
      <formula>AND(IF($Q49=2,1,0),IF($X49&lt;30,1,0))</formula>
    </cfRule>
    <cfRule type="expression" dxfId="25231" priority="911">
      <formula>AND(IF($Q49=3,1,0),IF($X49&lt;30,1,0))</formula>
    </cfRule>
    <cfRule type="expression" dxfId="25230" priority="912">
      <formula>AND(IF($Q49=3,1,IF($Q49=4,1,0)),IF($F49&lt;=85,1,0))</formula>
    </cfRule>
  </conditionalFormatting>
  <conditionalFormatting sqref="X49">
    <cfRule type="expression" dxfId="25229" priority="905">
      <formula>AND(IF(OR($Q49=1,$Q49=2),1,0),IF($X49&lt;=20,1,0))</formula>
    </cfRule>
    <cfRule type="expression" dxfId="25228" priority="906">
      <formula>AND(IF($Q49=2,1,0),IF($X49&lt;30,1,0))</formula>
    </cfRule>
    <cfRule type="expression" dxfId="25227" priority="907">
      <formula>AND(IF($Q49=3,1,0),IF($X49&lt;30,1,0))</formula>
    </cfRule>
    <cfRule type="expression" dxfId="25226" priority="908">
      <formula>AND(IF($Q49=3,1,IF($Q49=4,1,0)),IF($F49&lt;=85,1,0))</formula>
    </cfRule>
  </conditionalFormatting>
  <conditionalFormatting sqref="AI49">
    <cfRule type="expression" dxfId="25225" priority="901">
      <formula>AND(IF(OR($Q49=1,$Q49=2),1,0),IF($X49&lt;=20,1,0))</formula>
    </cfRule>
    <cfRule type="expression" dxfId="25224" priority="902">
      <formula>AND(IF($Q49=2,1,0),IF($X49&lt;30,1,0))</formula>
    </cfRule>
    <cfRule type="expression" dxfId="25223" priority="903">
      <formula>AND(IF($Q49=3,1,0),IF($X49&lt;30,1,0))</formula>
    </cfRule>
    <cfRule type="expression" dxfId="25222" priority="904">
      <formula>AND(IF($Q49=3,1,IF($Q49=4,1,0)),IF($F49&lt;=85,1,0))</formula>
    </cfRule>
  </conditionalFormatting>
  <conditionalFormatting sqref="AV50">
    <cfRule type="expression" dxfId="25221" priority="899">
      <formula>AV50="X"</formula>
    </cfRule>
    <cfRule type="expression" dxfId="25220" priority="900">
      <formula>AV50="후보"</formula>
    </cfRule>
  </conditionalFormatting>
  <conditionalFormatting sqref="AC50">
    <cfRule type="cellIs" dxfId="25219" priority="896" operator="greaterThan">
      <formula>0.9</formula>
    </cfRule>
    <cfRule type="cellIs" dxfId="25218" priority="897" operator="greaterThan">
      <formula>0.85</formula>
    </cfRule>
  </conditionalFormatting>
  <conditionalFormatting sqref="N50">
    <cfRule type="cellIs" dxfId="25217" priority="894" operator="greaterThan">
      <formula>0.9</formula>
    </cfRule>
    <cfRule type="cellIs" dxfId="25216" priority="895" operator="greaterThan">
      <formula>0.85</formula>
    </cfRule>
  </conditionalFormatting>
  <conditionalFormatting sqref="E50">
    <cfRule type="expression" dxfId="25215" priority="890">
      <formula>AND(IF(OR($Q50=1,$Q50=2),1,0),IF($X50&lt;=20,1,0))</formula>
    </cfRule>
    <cfRule type="expression" dxfId="25214" priority="891">
      <formula>AND(IF($Q50=2,1,0),IF($X50&lt;30,1,0))</formula>
    </cfRule>
    <cfRule type="expression" dxfId="25213" priority="892">
      <formula>AND(IF($Q50=3,1,0),IF($X50&lt;30,1,0))</formula>
    </cfRule>
    <cfRule type="expression" dxfId="25212" priority="893">
      <formula>AND(IF($Q50=3,1,IF($Q50=4,1,0)),IF($F50&lt;=85,1,0))</formula>
    </cfRule>
  </conditionalFormatting>
  <conditionalFormatting sqref="X50">
    <cfRule type="expression" dxfId="25211" priority="886">
      <formula>AND(IF(OR($Q50=1,$Q50=2),1,0),IF($X50&lt;=20,1,0))</formula>
    </cfRule>
    <cfRule type="expression" dxfId="25210" priority="887">
      <formula>AND(IF($Q50=2,1,0),IF($X50&lt;30,1,0))</formula>
    </cfRule>
    <cfRule type="expression" dxfId="25209" priority="888">
      <formula>AND(IF($Q50=3,1,0),IF($X50&lt;30,1,0))</formula>
    </cfRule>
    <cfRule type="expression" dxfId="25208" priority="889">
      <formula>AND(IF($Q50=3,1,IF($Q50=4,1,0)),IF($F50&lt;=85,1,0))</formula>
    </cfRule>
  </conditionalFormatting>
  <conditionalFormatting sqref="AI50">
    <cfRule type="expression" dxfId="25207" priority="882">
      <formula>AND(IF(OR($Q50=1,$Q50=2),1,0),IF($X50&lt;=20,1,0))</formula>
    </cfRule>
    <cfRule type="expression" dxfId="25206" priority="883">
      <formula>AND(IF($Q50=2,1,0),IF($X50&lt;30,1,0))</formula>
    </cfRule>
    <cfRule type="expression" dxfId="25205" priority="884">
      <formula>AND(IF($Q50=3,1,0),IF($X50&lt;30,1,0))</formula>
    </cfRule>
    <cfRule type="expression" dxfId="25204" priority="885">
      <formula>AND(IF($Q50=3,1,IF($Q50=4,1,0)),IF($F50&lt;=85,1,0))</formula>
    </cfRule>
  </conditionalFormatting>
  <conditionalFormatting sqref="AV51">
    <cfRule type="expression" dxfId="25203" priority="880">
      <formula>AV51="X"</formula>
    </cfRule>
    <cfRule type="expression" dxfId="25202" priority="881">
      <formula>AV51="후보"</formula>
    </cfRule>
  </conditionalFormatting>
  <conditionalFormatting sqref="AC51">
    <cfRule type="cellIs" dxfId="25201" priority="877" operator="greaterThan">
      <formula>0.9</formula>
    </cfRule>
    <cfRule type="cellIs" dxfId="25200" priority="878" operator="greaterThan">
      <formula>0.85</formula>
    </cfRule>
  </conditionalFormatting>
  <conditionalFormatting sqref="N51">
    <cfRule type="cellIs" dxfId="25199" priority="875" operator="greaterThan">
      <formula>0.9</formula>
    </cfRule>
    <cfRule type="cellIs" dxfId="25198" priority="876" operator="greaterThan">
      <formula>0.85</formula>
    </cfRule>
  </conditionalFormatting>
  <conditionalFormatting sqref="E51">
    <cfRule type="expression" dxfId="25197" priority="871">
      <formula>AND(IF(OR($Q51=1,$Q51=2),1,0),IF($X51&lt;=20,1,0))</formula>
    </cfRule>
    <cfRule type="expression" dxfId="25196" priority="872">
      <formula>AND(IF($Q51=2,1,0),IF($X51&lt;30,1,0))</formula>
    </cfRule>
    <cfRule type="expression" dxfId="25195" priority="873">
      <formula>AND(IF($Q51=3,1,0),IF($X51&lt;30,1,0))</formula>
    </cfRule>
    <cfRule type="expression" dxfId="25194" priority="874">
      <formula>AND(IF($Q51=3,1,IF($Q51=4,1,0)),IF($F51&lt;=85,1,0))</formula>
    </cfRule>
  </conditionalFormatting>
  <conditionalFormatting sqref="X51">
    <cfRule type="expression" dxfId="25193" priority="867">
      <formula>AND(IF(OR($Q51=1,$Q51=2),1,0),IF($X51&lt;=20,1,0))</formula>
    </cfRule>
    <cfRule type="expression" dxfId="25192" priority="868">
      <formula>AND(IF($Q51=2,1,0),IF($X51&lt;30,1,0))</formula>
    </cfRule>
    <cfRule type="expression" dxfId="25191" priority="869">
      <formula>AND(IF($Q51=3,1,0),IF($X51&lt;30,1,0))</formula>
    </cfRule>
    <cfRule type="expression" dxfId="25190" priority="870">
      <formula>AND(IF($Q51=3,1,IF($Q51=4,1,0)),IF($F51&lt;=85,1,0))</formula>
    </cfRule>
  </conditionalFormatting>
  <conditionalFormatting sqref="AI51">
    <cfRule type="expression" dxfId="25189" priority="863">
      <formula>AND(IF(OR($Q51=1,$Q51=2),1,0),IF($X51&lt;=20,1,0))</formula>
    </cfRule>
    <cfRule type="expression" dxfId="25188" priority="864">
      <formula>AND(IF($Q51=2,1,0),IF($X51&lt;30,1,0))</formula>
    </cfRule>
    <cfRule type="expression" dxfId="25187" priority="865">
      <formula>AND(IF($Q51=3,1,0),IF($X51&lt;30,1,0))</formula>
    </cfRule>
    <cfRule type="expression" dxfId="25186" priority="866">
      <formula>AND(IF($Q51=3,1,IF($Q51=4,1,0)),IF($F51&lt;=85,1,0))</formula>
    </cfRule>
  </conditionalFormatting>
  <conditionalFormatting sqref="AV52">
    <cfRule type="expression" dxfId="25185" priority="861">
      <formula>AV52="X"</formula>
    </cfRule>
    <cfRule type="expression" dxfId="25184" priority="862">
      <formula>AV52="후보"</formula>
    </cfRule>
  </conditionalFormatting>
  <conditionalFormatting sqref="AC52 N52">
    <cfRule type="cellIs" dxfId="25183" priority="858" operator="greaterThan">
      <formula>0.9</formula>
    </cfRule>
    <cfRule type="cellIs" dxfId="25182" priority="859" operator="greaterThan">
      <formula>0.85</formula>
    </cfRule>
  </conditionalFormatting>
  <conditionalFormatting sqref="AV53">
    <cfRule type="expression" dxfId="25181" priority="856">
      <formula>AV53="X"</formula>
    </cfRule>
    <cfRule type="expression" dxfId="25180" priority="857">
      <formula>AV53="후보"</formula>
    </cfRule>
  </conditionalFormatting>
  <conditionalFormatting sqref="AC53">
    <cfRule type="cellIs" dxfId="25179" priority="853" operator="greaterThan">
      <formula>0.9</formula>
    </cfRule>
    <cfRule type="cellIs" dxfId="25178" priority="854" operator="greaterThan">
      <formula>0.85</formula>
    </cfRule>
  </conditionalFormatting>
  <conditionalFormatting sqref="N53">
    <cfRule type="cellIs" dxfId="25177" priority="851" operator="greaterThan">
      <formula>0.9</formula>
    </cfRule>
    <cfRule type="cellIs" dxfId="25176" priority="852" operator="greaterThan">
      <formula>0.85</formula>
    </cfRule>
  </conditionalFormatting>
  <conditionalFormatting sqref="E53">
    <cfRule type="expression" dxfId="25175" priority="847">
      <formula>AND(IF(OR($Q53=1,$Q53=2),1,0),IF($X53&lt;=20,1,0))</formula>
    </cfRule>
    <cfRule type="expression" dxfId="25174" priority="848">
      <formula>AND(IF($Q53=2,1,0),IF($X53&lt;30,1,0))</formula>
    </cfRule>
    <cfRule type="expression" dxfId="25173" priority="849">
      <formula>AND(IF($Q53=3,1,0),IF($X53&lt;30,1,0))</formula>
    </cfRule>
    <cfRule type="expression" dxfId="25172" priority="850">
      <formula>AND(IF($Q53=3,1,IF($Q53=4,1,0)),IF($F53&lt;=85,1,0))</formula>
    </cfRule>
  </conditionalFormatting>
  <conditionalFormatting sqref="X53">
    <cfRule type="expression" dxfId="25171" priority="843">
      <formula>AND(IF(OR($Q53=1,$Q53=2),1,0),IF($X53&lt;=20,1,0))</formula>
    </cfRule>
    <cfRule type="expression" dxfId="25170" priority="844">
      <formula>AND(IF($Q53=2,1,0),IF($X53&lt;30,1,0))</formula>
    </cfRule>
    <cfRule type="expression" dxfId="25169" priority="845">
      <formula>AND(IF($Q53=3,1,0),IF($X53&lt;30,1,0))</formula>
    </cfRule>
    <cfRule type="expression" dxfId="25168" priority="846">
      <formula>AND(IF($Q53=3,1,IF($Q53=4,1,0)),IF($F53&lt;=85,1,0))</formula>
    </cfRule>
  </conditionalFormatting>
  <conditionalFormatting sqref="AI53">
    <cfRule type="expression" dxfId="25167" priority="839">
      <formula>AND(IF(OR($Q53=1,$Q53=2),1,0),IF($X53&lt;=20,1,0))</formula>
    </cfRule>
    <cfRule type="expression" dxfId="25166" priority="840">
      <formula>AND(IF($Q53=2,1,0),IF($X53&lt;30,1,0))</formula>
    </cfRule>
    <cfRule type="expression" dxfId="25165" priority="841">
      <formula>AND(IF($Q53=3,1,0),IF($X53&lt;30,1,0))</formula>
    </cfRule>
    <cfRule type="expression" dxfId="25164" priority="842">
      <formula>AND(IF($Q53=3,1,IF($Q53=4,1,0)),IF($F53&lt;=85,1,0))</formula>
    </cfRule>
  </conditionalFormatting>
  <conditionalFormatting sqref="AV54">
    <cfRule type="expression" dxfId="25163" priority="837">
      <formula>AV54="X"</formula>
    </cfRule>
    <cfRule type="expression" dxfId="25162" priority="838">
      <formula>AV54="후보"</formula>
    </cfRule>
  </conditionalFormatting>
  <conditionalFormatting sqref="AC54">
    <cfRule type="cellIs" dxfId="25161" priority="834" operator="greaterThan">
      <formula>0.9</formula>
    </cfRule>
    <cfRule type="cellIs" dxfId="25160" priority="835" operator="greaterThan">
      <formula>0.85</formula>
    </cfRule>
  </conditionalFormatting>
  <conditionalFormatting sqref="N54">
    <cfRule type="cellIs" dxfId="25159" priority="832" operator="greaterThan">
      <formula>0.9</formula>
    </cfRule>
    <cfRule type="cellIs" dxfId="25158" priority="833" operator="greaterThan">
      <formula>0.85</formula>
    </cfRule>
  </conditionalFormatting>
  <conditionalFormatting sqref="E54">
    <cfRule type="expression" dxfId="25157" priority="828">
      <formula>AND(IF(OR($Q54=1,$Q54=2),1,0),IF($X54&lt;=20,1,0))</formula>
    </cfRule>
    <cfRule type="expression" dxfId="25156" priority="829">
      <formula>AND(IF($Q54=2,1,0),IF($X54&lt;30,1,0))</formula>
    </cfRule>
    <cfRule type="expression" dxfId="25155" priority="830">
      <formula>AND(IF($Q54=3,1,0),IF($X54&lt;30,1,0))</formula>
    </cfRule>
    <cfRule type="expression" dxfId="25154" priority="831">
      <formula>AND(IF($Q54=3,1,IF($Q54=4,1,0)),IF($F54&lt;=85,1,0))</formula>
    </cfRule>
  </conditionalFormatting>
  <conditionalFormatting sqref="X54">
    <cfRule type="expression" dxfId="25153" priority="824">
      <formula>AND(IF(OR($Q54=1,$Q54=2),1,0),IF($X54&lt;=20,1,0))</formula>
    </cfRule>
    <cfRule type="expression" dxfId="25152" priority="825">
      <formula>AND(IF($Q54=2,1,0),IF($X54&lt;30,1,0))</formula>
    </cfRule>
    <cfRule type="expression" dxfId="25151" priority="826">
      <formula>AND(IF($Q54=3,1,0),IF($X54&lt;30,1,0))</formula>
    </cfRule>
    <cfRule type="expression" dxfId="25150" priority="827">
      <formula>AND(IF($Q54=3,1,IF($Q54=4,1,0)),IF($F54&lt;=85,1,0))</formula>
    </cfRule>
  </conditionalFormatting>
  <conditionalFormatting sqref="AI54">
    <cfRule type="expression" dxfId="25149" priority="820">
      <formula>AND(IF(OR($Q54=1,$Q54=2),1,0),IF($X54&lt;=20,1,0))</formula>
    </cfRule>
    <cfRule type="expression" dxfId="25148" priority="821">
      <formula>AND(IF($Q54=2,1,0),IF($X54&lt;30,1,0))</formula>
    </cfRule>
    <cfRule type="expression" dxfId="25147" priority="822">
      <formula>AND(IF($Q54=3,1,0),IF($X54&lt;30,1,0))</formula>
    </cfRule>
    <cfRule type="expression" dxfId="25146" priority="823">
      <formula>AND(IF($Q54=3,1,IF($Q54=4,1,0)),IF($F54&lt;=85,1,0))</formula>
    </cfRule>
  </conditionalFormatting>
  <conditionalFormatting sqref="AV55">
    <cfRule type="expression" dxfId="25145" priority="818">
      <formula>AV55="X"</formula>
    </cfRule>
    <cfRule type="expression" dxfId="25144" priority="819">
      <formula>AV55="후보"</formula>
    </cfRule>
  </conditionalFormatting>
  <conditionalFormatting sqref="AC55">
    <cfRule type="cellIs" dxfId="25143" priority="815" operator="greaterThan">
      <formula>0.9</formula>
    </cfRule>
    <cfRule type="cellIs" dxfId="25142" priority="816" operator="greaterThan">
      <formula>0.85</formula>
    </cfRule>
  </conditionalFormatting>
  <conditionalFormatting sqref="N55">
    <cfRule type="cellIs" dxfId="25141" priority="813" operator="greaterThan">
      <formula>0.9</formula>
    </cfRule>
    <cfRule type="cellIs" dxfId="25140" priority="814" operator="greaterThan">
      <formula>0.85</formula>
    </cfRule>
  </conditionalFormatting>
  <conditionalFormatting sqref="E55">
    <cfRule type="expression" dxfId="25139" priority="809">
      <formula>AND(IF(OR($Q55=1,$Q55=2),1,0),IF($X55&lt;=20,1,0))</formula>
    </cfRule>
    <cfRule type="expression" dxfId="25138" priority="810">
      <formula>AND(IF($Q55=2,1,0),IF($X55&lt;30,1,0))</formula>
    </cfRule>
    <cfRule type="expression" dxfId="25137" priority="811">
      <formula>AND(IF($Q55=3,1,0),IF($X55&lt;30,1,0))</formula>
    </cfRule>
    <cfRule type="expression" dxfId="25136" priority="812">
      <formula>AND(IF($Q55=3,1,IF($Q55=4,1,0)),IF($F55&lt;=85,1,0))</formula>
    </cfRule>
  </conditionalFormatting>
  <conditionalFormatting sqref="X55">
    <cfRule type="expression" dxfId="25135" priority="805">
      <formula>AND(IF(OR($Q55=1,$Q55=2),1,0),IF($X55&lt;=20,1,0))</formula>
    </cfRule>
    <cfRule type="expression" dxfId="25134" priority="806">
      <formula>AND(IF($Q55=2,1,0),IF($X55&lt;30,1,0))</formula>
    </cfRule>
    <cfRule type="expression" dxfId="25133" priority="807">
      <formula>AND(IF($Q55=3,1,0),IF($X55&lt;30,1,0))</formula>
    </cfRule>
    <cfRule type="expression" dxfId="25132" priority="808">
      <formula>AND(IF($Q55=3,1,IF($Q55=4,1,0)),IF($F55&lt;=85,1,0))</formula>
    </cfRule>
  </conditionalFormatting>
  <conditionalFormatting sqref="AI55">
    <cfRule type="expression" dxfId="25131" priority="801">
      <formula>AND(IF(OR($Q55=1,$Q55=2),1,0),IF($X55&lt;=20,1,0))</formula>
    </cfRule>
    <cfRule type="expression" dxfId="25130" priority="802">
      <formula>AND(IF($Q55=2,1,0),IF($X55&lt;30,1,0))</formula>
    </cfRule>
    <cfRule type="expression" dxfId="25129" priority="803">
      <formula>AND(IF($Q55=3,1,0),IF($X55&lt;30,1,0))</formula>
    </cfRule>
    <cfRule type="expression" dxfId="25128" priority="804">
      <formula>AND(IF($Q55=3,1,IF($Q55=4,1,0)),IF($F55&lt;=85,1,0))</formula>
    </cfRule>
  </conditionalFormatting>
  <conditionalFormatting sqref="AV56">
    <cfRule type="expression" dxfId="25127" priority="799">
      <formula>AV56="X"</formula>
    </cfRule>
    <cfRule type="expression" dxfId="25126" priority="800">
      <formula>AV56="후보"</formula>
    </cfRule>
  </conditionalFormatting>
  <conditionalFormatting sqref="AC56">
    <cfRule type="cellIs" dxfId="25125" priority="796" operator="greaterThan">
      <formula>0.9</formula>
    </cfRule>
    <cfRule type="cellIs" dxfId="25124" priority="797" operator="greaterThan">
      <formula>0.85</formula>
    </cfRule>
  </conditionalFormatting>
  <conditionalFormatting sqref="N56">
    <cfRule type="cellIs" dxfId="25123" priority="794" operator="greaterThan">
      <formula>0.9</formula>
    </cfRule>
    <cfRule type="cellIs" dxfId="25122" priority="795" operator="greaterThan">
      <formula>0.85</formula>
    </cfRule>
  </conditionalFormatting>
  <conditionalFormatting sqref="E56">
    <cfRule type="expression" dxfId="25121" priority="790">
      <formula>AND(IF(OR($Q56=1,$Q56=2),1,0),IF($X56&lt;=20,1,0))</formula>
    </cfRule>
    <cfRule type="expression" dxfId="25120" priority="791">
      <formula>AND(IF($Q56=2,1,0),IF($X56&lt;30,1,0))</formula>
    </cfRule>
    <cfRule type="expression" dxfId="25119" priority="792">
      <formula>AND(IF($Q56=3,1,0),IF($X56&lt;30,1,0))</formula>
    </cfRule>
    <cfRule type="expression" dxfId="25118" priority="793">
      <formula>AND(IF($Q56=3,1,IF($Q56=4,1,0)),IF($F56&lt;=85,1,0))</formula>
    </cfRule>
  </conditionalFormatting>
  <conditionalFormatting sqref="X56">
    <cfRule type="expression" dxfId="25117" priority="786">
      <formula>AND(IF(OR($Q56=1,$Q56=2),1,0),IF($X56&lt;=20,1,0))</formula>
    </cfRule>
    <cfRule type="expression" dxfId="25116" priority="787">
      <formula>AND(IF($Q56=2,1,0),IF($X56&lt;30,1,0))</formula>
    </cfRule>
    <cfRule type="expression" dxfId="25115" priority="788">
      <formula>AND(IF($Q56=3,1,0),IF($X56&lt;30,1,0))</formula>
    </cfRule>
    <cfRule type="expression" dxfId="25114" priority="789">
      <formula>AND(IF($Q56=3,1,IF($Q56=4,1,0)),IF($F56&lt;=85,1,0))</formula>
    </cfRule>
  </conditionalFormatting>
  <conditionalFormatting sqref="AI56">
    <cfRule type="expression" dxfId="25113" priority="782">
      <formula>AND(IF(OR($Q56=1,$Q56=2),1,0),IF($X56&lt;=20,1,0))</formula>
    </cfRule>
    <cfRule type="expression" dxfId="25112" priority="783">
      <formula>AND(IF($Q56=2,1,0),IF($X56&lt;30,1,0))</formula>
    </cfRule>
    <cfRule type="expression" dxfId="25111" priority="784">
      <formula>AND(IF($Q56=3,1,0),IF($X56&lt;30,1,0))</formula>
    </cfRule>
    <cfRule type="expression" dxfId="25110" priority="785">
      <formula>AND(IF($Q56=3,1,IF($Q56=4,1,0)),IF($F56&lt;=85,1,0))</formula>
    </cfRule>
  </conditionalFormatting>
  <conditionalFormatting sqref="AV57">
    <cfRule type="expression" dxfId="25109" priority="780">
      <formula>AV57="X"</formula>
    </cfRule>
    <cfRule type="expression" dxfId="25108" priority="781">
      <formula>AV57="후보"</formula>
    </cfRule>
  </conditionalFormatting>
  <conditionalFormatting sqref="AC57">
    <cfRule type="cellIs" dxfId="25107" priority="777" operator="greaterThan">
      <formula>0.9</formula>
    </cfRule>
    <cfRule type="cellIs" dxfId="25106" priority="778" operator="greaterThan">
      <formula>0.85</formula>
    </cfRule>
  </conditionalFormatting>
  <conditionalFormatting sqref="N57">
    <cfRule type="cellIs" dxfId="25105" priority="775" operator="greaterThan">
      <formula>0.9</formula>
    </cfRule>
    <cfRule type="cellIs" dxfId="25104" priority="776" operator="greaterThan">
      <formula>0.85</formula>
    </cfRule>
  </conditionalFormatting>
  <conditionalFormatting sqref="E57">
    <cfRule type="expression" dxfId="25103" priority="771">
      <formula>AND(IF(OR($Q57=1,$Q57=2),1,0),IF($X57&lt;=20,1,0))</formula>
    </cfRule>
    <cfRule type="expression" dxfId="25102" priority="772">
      <formula>AND(IF($Q57=2,1,0),IF($X57&lt;30,1,0))</formula>
    </cfRule>
    <cfRule type="expression" dxfId="25101" priority="773">
      <formula>AND(IF($Q57=3,1,0),IF($X57&lt;30,1,0))</formula>
    </cfRule>
    <cfRule type="expression" dxfId="25100" priority="774">
      <formula>AND(IF($Q57=3,1,IF($Q57=4,1,0)),IF($F57&lt;=85,1,0))</formula>
    </cfRule>
  </conditionalFormatting>
  <conditionalFormatting sqref="X57">
    <cfRule type="expression" dxfId="25099" priority="767">
      <formula>AND(IF(OR($Q57=1,$Q57=2),1,0),IF($X57&lt;=20,1,0))</formula>
    </cfRule>
    <cfRule type="expression" dxfId="25098" priority="768">
      <formula>AND(IF($Q57=2,1,0),IF($X57&lt;30,1,0))</formula>
    </cfRule>
    <cfRule type="expression" dxfId="25097" priority="769">
      <formula>AND(IF($Q57=3,1,0),IF($X57&lt;30,1,0))</formula>
    </cfRule>
    <cfRule type="expression" dxfId="25096" priority="770">
      <formula>AND(IF($Q57=3,1,IF($Q57=4,1,0)),IF($F57&lt;=85,1,0))</formula>
    </cfRule>
  </conditionalFormatting>
  <conditionalFormatting sqref="AI57">
    <cfRule type="expression" dxfId="25095" priority="763">
      <formula>AND(IF(OR($Q57=1,$Q57=2),1,0),IF($X57&lt;=20,1,0))</formula>
    </cfRule>
    <cfRule type="expression" dxfId="25094" priority="764">
      <formula>AND(IF($Q57=2,1,0),IF($X57&lt;30,1,0))</formula>
    </cfRule>
    <cfRule type="expression" dxfId="25093" priority="765">
      <formula>AND(IF($Q57=3,1,0),IF($X57&lt;30,1,0))</formula>
    </cfRule>
    <cfRule type="expression" dxfId="25092" priority="766">
      <formula>AND(IF($Q57=3,1,IF($Q57=4,1,0)),IF($F57&lt;=85,1,0))</formula>
    </cfRule>
  </conditionalFormatting>
  <conditionalFormatting sqref="AV58">
    <cfRule type="expression" dxfId="25091" priority="761">
      <formula>AV58="X"</formula>
    </cfRule>
    <cfRule type="expression" dxfId="25090" priority="762">
      <formula>AV58="후보"</formula>
    </cfRule>
  </conditionalFormatting>
  <conditionalFormatting sqref="AC58">
    <cfRule type="cellIs" dxfId="25089" priority="758" operator="greaterThan">
      <formula>0.9</formula>
    </cfRule>
    <cfRule type="cellIs" dxfId="25088" priority="759" operator="greaterThan">
      <formula>0.85</formula>
    </cfRule>
  </conditionalFormatting>
  <conditionalFormatting sqref="N58">
    <cfRule type="cellIs" dxfId="25087" priority="756" operator="greaterThan">
      <formula>0.9</formula>
    </cfRule>
    <cfRule type="cellIs" dxfId="25086" priority="757" operator="greaterThan">
      <formula>0.85</formula>
    </cfRule>
  </conditionalFormatting>
  <conditionalFormatting sqref="E58">
    <cfRule type="expression" dxfId="25085" priority="752">
      <formula>AND(IF(OR($Q58=1,$Q58=2),1,0),IF($X58&lt;=20,1,0))</formula>
    </cfRule>
    <cfRule type="expression" dxfId="25084" priority="753">
      <formula>AND(IF($Q58=2,1,0),IF($X58&lt;30,1,0))</formula>
    </cfRule>
    <cfRule type="expression" dxfId="25083" priority="754">
      <formula>AND(IF($Q58=3,1,0),IF($X58&lt;30,1,0))</formula>
    </cfRule>
    <cfRule type="expression" dxfId="25082" priority="755">
      <formula>AND(IF($Q58=3,1,IF($Q58=4,1,0)),IF($F58&lt;=85,1,0))</formula>
    </cfRule>
  </conditionalFormatting>
  <conditionalFormatting sqref="X58">
    <cfRule type="expression" dxfId="25081" priority="748">
      <formula>AND(IF(OR($Q58=1,$Q58=2),1,0),IF($X58&lt;=20,1,0))</formula>
    </cfRule>
    <cfRule type="expression" dxfId="25080" priority="749">
      <formula>AND(IF($Q58=2,1,0),IF($X58&lt;30,1,0))</formula>
    </cfRule>
    <cfRule type="expression" dxfId="25079" priority="750">
      <formula>AND(IF($Q58=3,1,0),IF($X58&lt;30,1,0))</formula>
    </cfRule>
    <cfRule type="expression" dxfId="25078" priority="751">
      <formula>AND(IF($Q58=3,1,IF($Q58=4,1,0)),IF($F58&lt;=85,1,0))</formula>
    </cfRule>
  </conditionalFormatting>
  <conditionalFormatting sqref="AI58">
    <cfRule type="expression" dxfId="25077" priority="744">
      <formula>AND(IF(OR($Q58=1,$Q58=2),1,0),IF($X58&lt;=20,1,0))</formula>
    </cfRule>
    <cfRule type="expression" dxfId="25076" priority="745">
      <formula>AND(IF($Q58=2,1,0),IF($X58&lt;30,1,0))</formula>
    </cfRule>
    <cfRule type="expression" dxfId="25075" priority="746">
      <formula>AND(IF($Q58=3,1,0),IF($X58&lt;30,1,0))</formula>
    </cfRule>
    <cfRule type="expression" dxfId="25074" priority="747">
      <formula>AND(IF($Q58=3,1,IF($Q58=4,1,0)),IF($F58&lt;=85,1,0))</formula>
    </cfRule>
  </conditionalFormatting>
  <conditionalFormatting sqref="AV59">
    <cfRule type="expression" dxfId="25073" priority="742">
      <formula>AV59="X"</formula>
    </cfRule>
    <cfRule type="expression" dxfId="25072" priority="743">
      <formula>AV59="후보"</formula>
    </cfRule>
  </conditionalFormatting>
  <conditionalFormatting sqref="AC59">
    <cfRule type="cellIs" dxfId="25071" priority="739" operator="greaterThan">
      <formula>0.9</formula>
    </cfRule>
    <cfRule type="cellIs" dxfId="25070" priority="740" operator="greaterThan">
      <formula>0.85</formula>
    </cfRule>
  </conditionalFormatting>
  <conditionalFormatting sqref="N59">
    <cfRule type="cellIs" dxfId="25069" priority="737" operator="greaterThan">
      <formula>0.9</formula>
    </cfRule>
    <cfRule type="cellIs" dxfId="25068" priority="738" operator="greaterThan">
      <formula>0.85</formula>
    </cfRule>
  </conditionalFormatting>
  <conditionalFormatting sqref="E59">
    <cfRule type="expression" dxfId="25067" priority="733">
      <formula>AND(IF(OR($Q59=1,$Q59=2),1,0),IF($X59&lt;=20,1,0))</formula>
    </cfRule>
    <cfRule type="expression" dxfId="25066" priority="734">
      <formula>AND(IF($Q59=2,1,0),IF($X59&lt;30,1,0))</formula>
    </cfRule>
    <cfRule type="expression" dxfId="25065" priority="735">
      <formula>AND(IF($Q59=3,1,0),IF($X59&lt;30,1,0))</formula>
    </cfRule>
    <cfRule type="expression" dxfId="25064" priority="736">
      <formula>AND(IF($Q59=3,1,IF($Q59=4,1,0)),IF($F59&lt;=85,1,0))</formula>
    </cfRule>
  </conditionalFormatting>
  <conditionalFormatting sqref="X59">
    <cfRule type="expression" dxfId="25063" priority="729">
      <formula>AND(IF(OR($Q59=1,$Q59=2),1,0),IF($X59&lt;=20,1,0))</formula>
    </cfRule>
    <cfRule type="expression" dxfId="25062" priority="730">
      <formula>AND(IF($Q59=2,1,0),IF($X59&lt;30,1,0))</formula>
    </cfRule>
    <cfRule type="expression" dxfId="25061" priority="731">
      <formula>AND(IF($Q59=3,1,0),IF($X59&lt;30,1,0))</formula>
    </cfRule>
    <cfRule type="expression" dxfId="25060" priority="732">
      <formula>AND(IF($Q59=3,1,IF($Q59=4,1,0)),IF($F59&lt;=85,1,0))</formula>
    </cfRule>
  </conditionalFormatting>
  <conditionalFormatting sqref="AI59">
    <cfRule type="expression" dxfId="25059" priority="725">
      <formula>AND(IF(OR($Q59=1,$Q59=2),1,0),IF($X59&lt;=20,1,0))</formula>
    </cfRule>
    <cfRule type="expression" dxfId="25058" priority="726">
      <formula>AND(IF($Q59=2,1,0),IF($X59&lt;30,1,0))</formula>
    </cfRule>
    <cfRule type="expression" dxfId="25057" priority="727">
      <formula>AND(IF($Q59=3,1,0),IF($X59&lt;30,1,0))</formula>
    </cfRule>
    <cfRule type="expression" dxfId="25056" priority="728">
      <formula>AND(IF($Q59=3,1,IF($Q59=4,1,0)),IF($F59&lt;=85,1,0))</formula>
    </cfRule>
  </conditionalFormatting>
  <conditionalFormatting sqref="AV60">
    <cfRule type="expression" dxfId="25055" priority="723">
      <formula>AV60="X"</formula>
    </cfRule>
    <cfRule type="expression" dxfId="25054" priority="724">
      <formula>AV60="후보"</formula>
    </cfRule>
  </conditionalFormatting>
  <conditionalFormatting sqref="AC60">
    <cfRule type="cellIs" dxfId="25053" priority="720" operator="greaterThan">
      <formula>0.9</formula>
    </cfRule>
    <cfRule type="cellIs" dxfId="25052" priority="721" operator="greaterThan">
      <formula>0.85</formula>
    </cfRule>
  </conditionalFormatting>
  <conditionalFormatting sqref="N60">
    <cfRule type="cellIs" dxfId="25051" priority="718" operator="greaterThan">
      <formula>0.9</formula>
    </cfRule>
    <cfRule type="cellIs" dxfId="25050" priority="719" operator="greaterThan">
      <formula>0.85</formula>
    </cfRule>
  </conditionalFormatting>
  <conditionalFormatting sqref="E60">
    <cfRule type="expression" dxfId="25049" priority="714">
      <formula>AND(IF(OR($Q60=1,$Q60=2),1,0),IF($X60&lt;=20,1,0))</formula>
    </cfRule>
    <cfRule type="expression" dxfId="25048" priority="715">
      <formula>AND(IF($Q60=2,1,0),IF($X60&lt;30,1,0))</formula>
    </cfRule>
    <cfRule type="expression" dxfId="25047" priority="716">
      <formula>AND(IF($Q60=3,1,0),IF($X60&lt;30,1,0))</formula>
    </cfRule>
    <cfRule type="expression" dxfId="25046" priority="717">
      <formula>AND(IF($Q60=3,1,IF($Q60=4,1,0)),IF($F60&lt;=85,1,0))</formula>
    </cfRule>
  </conditionalFormatting>
  <conditionalFormatting sqref="X60">
    <cfRule type="expression" dxfId="25045" priority="710">
      <formula>AND(IF(OR($Q60=1,$Q60=2),1,0),IF($X60&lt;=20,1,0))</formula>
    </cfRule>
    <cfRule type="expression" dxfId="25044" priority="711">
      <formula>AND(IF($Q60=2,1,0),IF($X60&lt;30,1,0))</formula>
    </cfRule>
    <cfRule type="expression" dxfId="25043" priority="712">
      <formula>AND(IF($Q60=3,1,0),IF($X60&lt;30,1,0))</formula>
    </cfRule>
    <cfRule type="expression" dxfId="25042" priority="713">
      <formula>AND(IF($Q60=3,1,IF($Q60=4,1,0)),IF($F60&lt;=85,1,0))</formula>
    </cfRule>
  </conditionalFormatting>
  <conditionalFormatting sqref="AI60">
    <cfRule type="expression" dxfId="25041" priority="706">
      <formula>AND(IF(OR($Q60=1,$Q60=2),1,0),IF($X60&lt;=20,1,0))</formula>
    </cfRule>
    <cfRule type="expression" dxfId="25040" priority="707">
      <formula>AND(IF($Q60=2,1,0),IF($X60&lt;30,1,0))</formula>
    </cfRule>
    <cfRule type="expression" dxfId="25039" priority="708">
      <formula>AND(IF($Q60=3,1,0),IF($X60&lt;30,1,0))</formula>
    </cfRule>
    <cfRule type="expression" dxfId="25038" priority="709">
      <formula>AND(IF($Q60=3,1,IF($Q60=4,1,0)),IF($F60&lt;=85,1,0))</formula>
    </cfRule>
  </conditionalFormatting>
  <conditionalFormatting sqref="AV61">
    <cfRule type="expression" dxfId="25037" priority="704">
      <formula>AV61="X"</formula>
    </cfRule>
    <cfRule type="expression" dxfId="25036" priority="705">
      <formula>AV61="후보"</formula>
    </cfRule>
  </conditionalFormatting>
  <conditionalFormatting sqref="AC61">
    <cfRule type="cellIs" dxfId="25035" priority="701" operator="greaterThan">
      <formula>0.9</formula>
    </cfRule>
    <cfRule type="cellIs" dxfId="25034" priority="702" operator="greaterThan">
      <formula>0.85</formula>
    </cfRule>
  </conditionalFormatting>
  <conditionalFormatting sqref="N61">
    <cfRule type="cellIs" dxfId="25033" priority="699" operator="greaterThan">
      <formula>0.9</formula>
    </cfRule>
    <cfRule type="cellIs" dxfId="25032" priority="700" operator="greaterThan">
      <formula>0.85</formula>
    </cfRule>
  </conditionalFormatting>
  <conditionalFormatting sqref="E61">
    <cfRule type="expression" dxfId="25031" priority="695">
      <formula>AND(IF(OR($Q61=1,$Q61=2),1,0),IF($X61&lt;=20,1,0))</formula>
    </cfRule>
    <cfRule type="expression" dxfId="25030" priority="696">
      <formula>AND(IF($Q61=2,1,0),IF($X61&lt;30,1,0))</formula>
    </cfRule>
    <cfRule type="expression" dxfId="25029" priority="697">
      <formula>AND(IF($Q61=3,1,0),IF($X61&lt;30,1,0))</formula>
    </cfRule>
    <cfRule type="expression" dxfId="25028" priority="698">
      <formula>AND(IF($Q61=3,1,IF($Q61=4,1,0)),IF($F61&lt;=85,1,0))</formula>
    </cfRule>
  </conditionalFormatting>
  <conditionalFormatting sqref="X61">
    <cfRule type="expression" dxfId="25027" priority="691">
      <formula>AND(IF(OR($Q61=1,$Q61=2),1,0),IF($X61&lt;=20,1,0))</formula>
    </cfRule>
    <cfRule type="expression" dxfId="25026" priority="692">
      <formula>AND(IF($Q61=2,1,0),IF($X61&lt;30,1,0))</formula>
    </cfRule>
    <cfRule type="expression" dxfId="25025" priority="693">
      <formula>AND(IF($Q61=3,1,0),IF($X61&lt;30,1,0))</formula>
    </cfRule>
    <cfRule type="expression" dxfId="25024" priority="694">
      <formula>AND(IF($Q61=3,1,IF($Q61=4,1,0)),IF($F61&lt;=85,1,0))</formula>
    </cfRule>
  </conditionalFormatting>
  <conditionalFormatting sqref="AI61">
    <cfRule type="expression" dxfId="25023" priority="687">
      <formula>AND(IF(OR($Q61=1,$Q61=2),1,0),IF($X61&lt;=20,1,0))</formula>
    </cfRule>
    <cfRule type="expression" dxfId="25022" priority="688">
      <formula>AND(IF($Q61=2,1,0),IF($X61&lt;30,1,0))</formula>
    </cfRule>
    <cfRule type="expression" dxfId="25021" priority="689">
      <formula>AND(IF($Q61=3,1,0),IF($X61&lt;30,1,0))</formula>
    </cfRule>
    <cfRule type="expression" dxfId="25020" priority="690">
      <formula>AND(IF($Q61=3,1,IF($Q61=4,1,0)),IF($F61&lt;=85,1,0))</formula>
    </cfRule>
  </conditionalFormatting>
  <conditionalFormatting sqref="AV62">
    <cfRule type="expression" dxfId="25019" priority="685">
      <formula>AV62="X"</formula>
    </cfRule>
    <cfRule type="expression" dxfId="25018" priority="686">
      <formula>AV62="후보"</formula>
    </cfRule>
  </conditionalFormatting>
  <conditionalFormatting sqref="AC62">
    <cfRule type="cellIs" dxfId="25017" priority="682" operator="greaterThan">
      <formula>0.9</formula>
    </cfRule>
    <cfRule type="cellIs" dxfId="25016" priority="683" operator="greaterThan">
      <formula>0.85</formula>
    </cfRule>
  </conditionalFormatting>
  <conditionalFormatting sqref="N62">
    <cfRule type="cellIs" dxfId="25015" priority="680" operator="greaterThan">
      <formula>0.9</formula>
    </cfRule>
    <cfRule type="cellIs" dxfId="25014" priority="681" operator="greaterThan">
      <formula>0.85</formula>
    </cfRule>
  </conditionalFormatting>
  <conditionalFormatting sqref="E62">
    <cfRule type="expression" dxfId="25013" priority="676">
      <formula>AND(IF(OR($Q62=1,$Q62=2),1,0),IF($X62&lt;=20,1,0))</formula>
    </cfRule>
    <cfRule type="expression" dxfId="25012" priority="677">
      <formula>AND(IF($Q62=2,1,0),IF($X62&lt;30,1,0))</formula>
    </cfRule>
    <cfRule type="expression" dxfId="25011" priority="678">
      <formula>AND(IF($Q62=3,1,0),IF($X62&lt;30,1,0))</formula>
    </cfRule>
    <cfRule type="expression" dxfId="25010" priority="679">
      <formula>AND(IF($Q62=3,1,IF($Q62=4,1,0)),IF($F62&lt;=85,1,0))</formula>
    </cfRule>
  </conditionalFormatting>
  <conditionalFormatting sqref="X62">
    <cfRule type="expression" dxfId="25009" priority="672">
      <formula>AND(IF(OR($Q62=1,$Q62=2),1,0),IF($X62&lt;=20,1,0))</formula>
    </cfRule>
    <cfRule type="expression" dxfId="25008" priority="673">
      <formula>AND(IF($Q62=2,1,0),IF($X62&lt;30,1,0))</formula>
    </cfRule>
    <cfRule type="expression" dxfId="25007" priority="674">
      <formula>AND(IF($Q62=3,1,0),IF($X62&lt;30,1,0))</formula>
    </cfRule>
    <cfRule type="expression" dxfId="25006" priority="675">
      <formula>AND(IF($Q62=3,1,IF($Q62=4,1,0)),IF($F62&lt;=85,1,0))</formula>
    </cfRule>
  </conditionalFormatting>
  <conditionalFormatting sqref="AI62">
    <cfRule type="expression" dxfId="25005" priority="668">
      <formula>AND(IF(OR($Q62=1,$Q62=2),1,0),IF($X62&lt;=20,1,0))</formula>
    </cfRule>
    <cfRule type="expression" dxfId="25004" priority="669">
      <formula>AND(IF($Q62=2,1,0),IF($X62&lt;30,1,0))</formula>
    </cfRule>
    <cfRule type="expression" dxfId="25003" priority="670">
      <formula>AND(IF($Q62=3,1,0),IF($X62&lt;30,1,0))</formula>
    </cfRule>
    <cfRule type="expression" dxfId="25002" priority="671">
      <formula>AND(IF($Q62=3,1,IF($Q62=4,1,0)),IF($F62&lt;=85,1,0))</formula>
    </cfRule>
  </conditionalFormatting>
  <conditionalFormatting sqref="AV63">
    <cfRule type="expression" dxfId="25001" priority="666">
      <formula>AV63="X"</formula>
    </cfRule>
    <cfRule type="expression" dxfId="25000" priority="667">
      <formula>AV63="후보"</formula>
    </cfRule>
  </conditionalFormatting>
  <conditionalFormatting sqref="AC63 N63">
    <cfRule type="cellIs" dxfId="24999" priority="663" operator="greaterThan">
      <formula>0.9</formula>
    </cfRule>
    <cfRule type="cellIs" dxfId="24998" priority="664" operator="greaterThan">
      <formula>0.85</formula>
    </cfRule>
  </conditionalFormatting>
  <conditionalFormatting sqref="AV64">
    <cfRule type="expression" dxfId="24997" priority="661">
      <formula>AV64="X"</formula>
    </cfRule>
    <cfRule type="expression" dxfId="24996" priority="662">
      <formula>AV64="후보"</formula>
    </cfRule>
  </conditionalFormatting>
  <conditionalFormatting sqref="AC64">
    <cfRule type="cellIs" dxfId="24995" priority="658" operator="greaterThan">
      <formula>0.9</formula>
    </cfRule>
    <cfRule type="cellIs" dxfId="24994" priority="659" operator="greaterThan">
      <formula>0.85</formula>
    </cfRule>
  </conditionalFormatting>
  <conditionalFormatting sqref="N64">
    <cfRule type="cellIs" dxfId="24993" priority="656" operator="greaterThan">
      <formula>0.9</formula>
    </cfRule>
    <cfRule type="cellIs" dxfId="24992" priority="657" operator="greaterThan">
      <formula>0.85</formula>
    </cfRule>
  </conditionalFormatting>
  <conditionalFormatting sqref="E64">
    <cfRule type="expression" dxfId="24991" priority="652">
      <formula>AND(IF(OR($Q64=1,$Q64=2),1,0),IF($X64&lt;=20,1,0))</formula>
    </cfRule>
    <cfRule type="expression" dxfId="24990" priority="653">
      <formula>AND(IF($Q64=2,1,0),IF($X64&lt;30,1,0))</formula>
    </cfRule>
    <cfRule type="expression" dxfId="24989" priority="654">
      <formula>AND(IF($Q64=3,1,0),IF($X64&lt;30,1,0))</formula>
    </cfRule>
    <cfRule type="expression" dxfId="24988" priority="655">
      <formula>AND(IF($Q64=3,1,IF($Q64=4,1,0)),IF($F64&lt;=85,1,0))</formula>
    </cfRule>
  </conditionalFormatting>
  <conditionalFormatting sqref="X64">
    <cfRule type="expression" dxfId="24987" priority="648">
      <formula>AND(IF(OR($Q64=1,$Q64=2),1,0),IF($X64&lt;=20,1,0))</formula>
    </cfRule>
    <cfRule type="expression" dxfId="24986" priority="649">
      <formula>AND(IF($Q64=2,1,0),IF($X64&lt;30,1,0))</formula>
    </cfRule>
    <cfRule type="expression" dxfId="24985" priority="650">
      <formula>AND(IF($Q64=3,1,0),IF($X64&lt;30,1,0))</formula>
    </cfRule>
    <cfRule type="expression" dxfId="24984" priority="651">
      <formula>AND(IF($Q64=3,1,IF($Q64=4,1,0)),IF($F64&lt;=85,1,0))</formula>
    </cfRule>
  </conditionalFormatting>
  <conditionalFormatting sqref="AI64">
    <cfRule type="expression" dxfId="24983" priority="644">
      <formula>AND(IF(OR($Q64=1,$Q64=2),1,0),IF($X64&lt;=20,1,0))</formula>
    </cfRule>
    <cfRule type="expression" dxfId="24982" priority="645">
      <formula>AND(IF($Q64=2,1,0),IF($X64&lt;30,1,0))</formula>
    </cfRule>
    <cfRule type="expression" dxfId="24981" priority="646">
      <formula>AND(IF($Q64=3,1,0),IF($X64&lt;30,1,0))</formula>
    </cfRule>
    <cfRule type="expression" dxfId="24980" priority="647">
      <formula>AND(IF($Q64=3,1,IF($Q64=4,1,0)),IF($F64&lt;=85,1,0))</formula>
    </cfRule>
  </conditionalFormatting>
  <conditionalFormatting sqref="AV65">
    <cfRule type="expression" dxfId="24979" priority="642">
      <formula>AV65="X"</formula>
    </cfRule>
    <cfRule type="expression" dxfId="24978" priority="643">
      <formula>AV65="후보"</formula>
    </cfRule>
  </conditionalFormatting>
  <conditionalFormatting sqref="AC65">
    <cfRule type="cellIs" dxfId="24977" priority="639" operator="greaterThan">
      <formula>0.9</formula>
    </cfRule>
    <cfRule type="cellIs" dxfId="24976" priority="640" operator="greaterThan">
      <formula>0.85</formula>
    </cfRule>
  </conditionalFormatting>
  <conditionalFormatting sqref="N65">
    <cfRule type="cellIs" dxfId="24975" priority="637" operator="greaterThan">
      <formula>0.9</formula>
    </cfRule>
    <cfRule type="cellIs" dxfId="24974" priority="638" operator="greaterThan">
      <formula>0.85</formula>
    </cfRule>
  </conditionalFormatting>
  <conditionalFormatting sqref="E65">
    <cfRule type="expression" dxfId="24973" priority="633">
      <formula>AND(IF(OR($Q65=1,$Q65=2),1,0),IF($X65&lt;=20,1,0))</formula>
    </cfRule>
    <cfRule type="expression" dxfId="24972" priority="634">
      <formula>AND(IF($Q65=2,1,0),IF($X65&lt;30,1,0))</formula>
    </cfRule>
    <cfRule type="expression" dxfId="24971" priority="635">
      <formula>AND(IF($Q65=3,1,0),IF($X65&lt;30,1,0))</formula>
    </cfRule>
    <cfRule type="expression" dxfId="24970" priority="636">
      <formula>AND(IF($Q65=3,1,IF($Q65=4,1,0)),IF($F65&lt;=85,1,0))</formula>
    </cfRule>
  </conditionalFormatting>
  <conditionalFormatting sqref="X65">
    <cfRule type="expression" dxfId="24969" priority="629">
      <formula>AND(IF(OR($Q65=1,$Q65=2),1,0),IF($X65&lt;=20,1,0))</formula>
    </cfRule>
    <cfRule type="expression" dxfId="24968" priority="630">
      <formula>AND(IF($Q65=2,1,0),IF($X65&lt;30,1,0))</formula>
    </cfRule>
    <cfRule type="expression" dxfId="24967" priority="631">
      <formula>AND(IF($Q65=3,1,0),IF($X65&lt;30,1,0))</formula>
    </cfRule>
    <cfRule type="expression" dxfId="24966" priority="632">
      <formula>AND(IF($Q65=3,1,IF($Q65=4,1,0)),IF($F65&lt;=85,1,0))</formula>
    </cfRule>
  </conditionalFormatting>
  <conditionalFormatting sqref="AI65">
    <cfRule type="expression" dxfId="24965" priority="625">
      <formula>AND(IF(OR($Q65=1,$Q65=2),1,0),IF($X65&lt;=20,1,0))</formula>
    </cfRule>
    <cfRule type="expression" dxfId="24964" priority="626">
      <formula>AND(IF($Q65=2,1,0),IF($X65&lt;30,1,0))</formula>
    </cfRule>
    <cfRule type="expression" dxfId="24963" priority="627">
      <formula>AND(IF($Q65=3,1,0),IF($X65&lt;30,1,0))</formula>
    </cfRule>
    <cfRule type="expression" dxfId="24962" priority="628">
      <formula>AND(IF($Q65=3,1,IF($Q65=4,1,0)),IF($F65&lt;=85,1,0))</formula>
    </cfRule>
  </conditionalFormatting>
  <conditionalFormatting sqref="AV66">
    <cfRule type="expression" dxfId="24961" priority="623">
      <formula>AV66="X"</formula>
    </cfRule>
    <cfRule type="expression" dxfId="24960" priority="624">
      <formula>AV66="후보"</formula>
    </cfRule>
  </conditionalFormatting>
  <conditionalFormatting sqref="AC66">
    <cfRule type="cellIs" dxfId="24959" priority="620" operator="greaterThan">
      <formula>0.9</formula>
    </cfRule>
    <cfRule type="cellIs" dxfId="24958" priority="621" operator="greaterThan">
      <formula>0.85</formula>
    </cfRule>
  </conditionalFormatting>
  <conditionalFormatting sqref="N66">
    <cfRule type="cellIs" dxfId="24957" priority="618" operator="greaterThan">
      <formula>0.9</formula>
    </cfRule>
    <cfRule type="cellIs" dxfId="24956" priority="619" operator="greaterThan">
      <formula>0.85</formula>
    </cfRule>
  </conditionalFormatting>
  <conditionalFormatting sqref="E66">
    <cfRule type="expression" dxfId="24955" priority="614">
      <formula>AND(IF(OR($Q66=1,$Q66=2),1,0),IF($X66&lt;=20,1,0))</formula>
    </cfRule>
    <cfRule type="expression" dxfId="24954" priority="615">
      <formula>AND(IF($Q66=2,1,0),IF($X66&lt;30,1,0))</formula>
    </cfRule>
    <cfRule type="expression" dxfId="24953" priority="616">
      <formula>AND(IF($Q66=3,1,0),IF($X66&lt;30,1,0))</formula>
    </cfRule>
    <cfRule type="expression" dxfId="24952" priority="617">
      <formula>AND(IF($Q66=3,1,IF($Q66=4,1,0)),IF($F66&lt;=85,1,0))</formula>
    </cfRule>
  </conditionalFormatting>
  <conditionalFormatting sqref="X66">
    <cfRule type="expression" dxfId="24951" priority="610">
      <formula>AND(IF(OR($Q66=1,$Q66=2),1,0),IF($X66&lt;=20,1,0))</formula>
    </cfRule>
    <cfRule type="expression" dxfId="24950" priority="611">
      <formula>AND(IF($Q66=2,1,0),IF($X66&lt;30,1,0))</formula>
    </cfRule>
    <cfRule type="expression" dxfId="24949" priority="612">
      <formula>AND(IF($Q66=3,1,0),IF($X66&lt;30,1,0))</formula>
    </cfRule>
    <cfRule type="expression" dxfId="24948" priority="613">
      <formula>AND(IF($Q66=3,1,IF($Q66=4,1,0)),IF($F66&lt;=85,1,0))</formula>
    </cfRule>
  </conditionalFormatting>
  <conditionalFormatting sqref="AI66">
    <cfRule type="expression" dxfId="24947" priority="606">
      <formula>AND(IF(OR($Q66=1,$Q66=2),1,0),IF($X66&lt;=20,1,0))</formula>
    </cfRule>
    <cfRule type="expression" dxfId="24946" priority="607">
      <formula>AND(IF($Q66=2,1,0),IF($X66&lt;30,1,0))</formula>
    </cfRule>
    <cfRule type="expression" dxfId="24945" priority="608">
      <formula>AND(IF($Q66=3,1,0),IF($X66&lt;30,1,0))</formula>
    </cfRule>
    <cfRule type="expression" dxfId="24944" priority="609">
      <formula>AND(IF($Q66=3,1,IF($Q66=4,1,0)),IF($F66&lt;=85,1,0))</formula>
    </cfRule>
  </conditionalFormatting>
  <conditionalFormatting sqref="AV67">
    <cfRule type="expression" dxfId="24943" priority="604">
      <formula>AV67="X"</formula>
    </cfRule>
    <cfRule type="expression" dxfId="24942" priority="605">
      <formula>AV67="후보"</formula>
    </cfRule>
  </conditionalFormatting>
  <conditionalFormatting sqref="AC67">
    <cfRule type="cellIs" dxfId="24941" priority="601" operator="greaterThan">
      <formula>0.9</formula>
    </cfRule>
    <cfRule type="cellIs" dxfId="24940" priority="602" operator="greaterThan">
      <formula>0.85</formula>
    </cfRule>
  </conditionalFormatting>
  <conditionalFormatting sqref="N67">
    <cfRule type="cellIs" dxfId="24939" priority="599" operator="greaterThan">
      <formula>0.9</formula>
    </cfRule>
    <cfRule type="cellIs" dxfId="24938" priority="600" operator="greaterThan">
      <formula>0.85</formula>
    </cfRule>
  </conditionalFormatting>
  <conditionalFormatting sqref="E67">
    <cfRule type="expression" dxfId="24937" priority="595">
      <formula>AND(IF(OR($Q67=1,$Q67=2),1,0),IF($X67&lt;=20,1,0))</formula>
    </cfRule>
    <cfRule type="expression" dxfId="24936" priority="596">
      <formula>AND(IF($Q67=2,1,0),IF($X67&lt;30,1,0))</formula>
    </cfRule>
    <cfRule type="expression" dxfId="24935" priority="597">
      <formula>AND(IF($Q67=3,1,0),IF($X67&lt;30,1,0))</formula>
    </cfRule>
    <cfRule type="expression" dxfId="24934" priority="598">
      <formula>AND(IF($Q67=3,1,IF($Q67=4,1,0)),IF($F67&lt;=85,1,0))</formula>
    </cfRule>
  </conditionalFormatting>
  <conditionalFormatting sqref="X67">
    <cfRule type="expression" dxfId="24933" priority="591">
      <formula>AND(IF(OR($Q67=1,$Q67=2),1,0),IF($X67&lt;=20,1,0))</formula>
    </cfRule>
    <cfRule type="expression" dxfId="24932" priority="592">
      <formula>AND(IF($Q67=2,1,0),IF($X67&lt;30,1,0))</formula>
    </cfRule>
    <cfRule type="expression" dxfId="24931" priority="593">
      <formula>AND(IF($Q67=3,1,0),IF($X67&lt;30,1,0))</formula>
    </cfRule>
    <cfRule type="expression" dxfId="24930" priority="594">
      <formula>AND(IF($Q67=3,1,IF($Q67=4,1,0)),IF($F67&lt;=85,1,0))</formula>
    </cfRule>
  </conditionalFormatting>
  <conditionalFormatting sqref="AI67">
    <cfRule type="expression" dxfId="24929" priority="587">
      <formula>AND(IF(OR($Q67=1,$Q67=2),1,0),IF($X67&lt;=20,1,0))</formula>
    </cfRule>
    <cfRule type="expression" dxfId="24928" priority="588">
      <formula>AND(IF($Q67=2,1,0),IF($X67&lt;30,1,0))</formula>
    </cfRule>
    <cfRule type="expression" dxfId="24927" priority="589">
      <formula>AND(IF($Q67=3,1,0),IF($X67&lt;30,1,0))</formula>
    </cfRule>
    <cfRule type="expression" dxfId="24926" priority="590">
      <formula>AND(IF($Q67=3,1,IF($Q67=4,1,0)),IF($F67&lt;=85,1,0))</formula>
    </cfRule>
  </conditionalFormatting>
  <conditionalFormatting sqref="AV68">
    <cfRule type="expression" dxfId="24925" priority="585">
      <formula>AV68="X"</formula>
    </cfRule>
    <cfRule type="expression" dxfId="24924" priority="586">
      <formula>AV68="후보"</formula>
    </cfRule>
  </conditionalFormatting>
  <conditionalFormatting sqref="AC68 N68">
    <cfRule type="cellIs" dxfId="24923" priority="582" operator="greaterThan">
      <formula>0.9</formula>
    </cfRule>
    <cfRule type="cellIs" dxfId="24922" priority="583" operator="greaterThan">
      <formula>0.85</formula>
    </cfRule>
  </conditionalFormatting>
  <conditionalFormatting sqref="AV69">
    <cfRule type="expression" dxfId="24921" priority="580">
      <formula>AV69="X"</formula>
    </cfRule>
    <cfRule type="expression" dxfId="24920" priority="581">
      <formula>AV69="후보"</formula>
    </cfRule>
  </conditionalFormatting>
  <conditionalFormatting sqref="AC69">
    <cfRule type="cellIs" dxfId="24919" priority="577" operator="greaterThan">
      <formula>0.9</formula>
    </cfRule>
    <cfRule type="cellIs" dxfId="24918" priority="578" operator="greaterThan">
      <formula>0.85</formula>
    </cfRule>
  </conditionalFormatting>
  <conditionalFormatting sqref="N69">
    <cfRule type="cellIs" dxfId="24917" priority="575" operator="greaterThan">
      <formula>0.9</formula>
    </cfRule>
    <cfRule type="cellIs" dxfId="24916" priority="576" operator="greaterThan">
      <formula>0.85</formula>
    </cfRule>
  </conditionalFormatting>
  <conditionalFormatting sqref="E69">
    <cfRule type="expression" dxfId="24915" priority="571">
      <formula>AND(IF(OR($Q69=1,$Q69=2),1,0),IF($X69&lt;=20,1,0))</formula>
    </cfRule>
    <cfRule type="expression" dxfId="24914" priority="572">
      <formula>AND(IF($Q69=2,1,0),IF($X69&lt;30,1,0))</formula>
    </cfRule>
    <cfRule type="expression" dxfId="24913" priority="573">
      <formula>AND(IF($Q69=3,1,0),IF($X69&lt;30,1,0))</formula>
    </cfRule>
    <cfRule type="expression" dxfId="24912" priority="574">
      <formula>AND(IF($Q69=3,1,IF($Q69=4,1,0)),IF($F69&lt;=85,1,0))</formula>
    </cfRule>
  </conditionalFormatting>
  <conditionalFormatting sqref="X69">
    <cfRule type="expression" dxfId="24911" priority="567">
      <formula>AND(IF(OR($Q69=1,$Q69=2),1,0),IF($X69&lt;=20,1,0))</formula>
    </cfRule>
    <cfRule type="expression" dxfId="24910" priority="568">
      <formula>AND(IF($Q69=2,1,0),IF($X69&lt;30,1,0))</formula>
    </cfRule>
    <cfRule type="expression" dxfId="24909" priority="569">
      <formula>AND(IF($Q69=3,1,0),IF($X69&lt;30,1,0))</formula>
    </cfRule>
    <cfRule type="expression" dxfId="24908" priority="570">
      <formula>AND(IF($Q69=3,1,IF($Q69=4,1,0)),IF($F69&lt;=85,1,0))</formula>
    </cfRule>
  </conditionalFormatting>
  <conditionalFormatting sqref="AI69">
    <cfRule type="expression" dxfId="24907" priority="563">
      <formula>AND(IF(OR($Q69=1,$Q69=2),1,0),IF($X69&lt;=20,1,0))</formula>
    </cfRule>
    <cfRule type="expression" dxfId="24906" priority="564">
      <formula>AND(IF($Q69=2,1,0),IF($X69&lt;30,1,0))</formula>
    </cfRule>
    <cfRule type="expression" dxfId="24905" priority="565">
      <formula>AND(IF($Q69=3,1,0),IF($X69&lt;30,1,0))</formula>
    </cfRule>
    <cfRule type="expression" dxfId="24904" priority="566">
      <formula>AND(IF($Q69=3,1,IF($Q69=4,1,0)),IF($F69&lt;=85,1,0))</formula>
    </cfRule>
  </conditionalFormatting>
  <conditionalFormatting sqref="AV70">
    <cfRule type="expression" dxfId="24903" priority="561">
      <formula>AV70="X"</formula>
    </cfRule>
    <cfRule type="expression" dxfId="24902" priority="562">
      <formula>AV70="후보"</formula>
    </cfRule>
  </conditionalFormatting>
  <conditionalFormatting sqref="AC70">
    <cfRule type="cellIs" dxfId="24901" priority="558" operator="greaterThan">
      <formula>0.9</formula>
    </cfRule>
    <cfRule type="cellIs" dxfId="24900" priority="559" operator="greaterThan">
      <formula>0.85</formula>
    </cfRule>
  </conditionalFormatting>
  <conditionalFormatting sqref="N70">
    <cfRule type="cellIs" dxfId="24899" priority="556" operator="greaterThan">
      <formula>0.9</formula>
    </cfRule>
    <cfRule type="cellIs" dxfId="24898" priority="557" operator="greaterThan">
      <formula>0.85</formula>
    </cfRule>
  </conditionalFormatting>
  <conditionalFormatting sqref="E70">
    <cfRule type="expression" dxfId="24897" priority="552">
      <formula>AND(IF(OR($Q70=1,$Q70=2),1,0),IF($X70&lt;=20,1,0))</formula>
    </cfRule>
    <cfRule type="expression" dxfId="24896" priority="553">
      <formula>AND(IF($Q70=2,1,0),IF($X70&lt;30,1,0))</formula>
    </cfRule>
    <cfRule type="expression" dxfId="24895" priority="554">
      <formula>AND(IF($Q70=3,1,0),IF($X70&lt;30,1,0))</formula>
    </cfRule>
    <cfRule type="expression" dxfId="24894" priority="555">
      <formula>AND(IF($Q70=3,1,IF($Q70=4,1,0)),IF($F70&lt;=85,1,0))</formula>
    </cfRule>
  </conditionalFormatting>
  <conditionalFormatting sqref="X70">
    <cfRule type="expression" dxfId="24893" priority="548">
      <formula>AND(IF(OR($Q70=1,$Q70=2),1,0),IF($X70&lt;=20,1,0))</formula>
    </cfRule>
    <cfRule type="expression" dxfId="24892" priority="549">
      <formula>AND(IF($Q70=2,1,0),IF($X70&lt;30,1,0))</formula>
    </cfRule>
    <cfRule type="expression" dxfId="24891" priority="550">
      <formula>AND(IF($Q70=3,1,0),IF($X70&lt;30,1,0))</formula>
    </cfRule>
    <cfRule type="expression" dxfId="24890" priority="551">
      <formula>AND(IF($Q70=3,1,IF($Q70=4,1,0)),IF($F70&lt;=85,1,0))</formula>
    </cfRule>
  </conditionalFormatting>
  <conditionalFormatting sqref="AI70">
    <cfRule type="expression" dxfId="24889" priority="544">
      <formula>AND(IF(OR($Q70=1,$Q70=2),1,0),IF($X70&lt;=20,1,0))</formula>
    </cfRule>
    <cfRule type="expression" dxfId="24888" priority="545">
      <formula>AND(IF($Q70=2,1,0),IF($X70&lt;30,1,0))</formula>
    </cfRule>
    <cfRule type="expression" dxfId="24887" priority="546">
      <formula>AND(IF($Q70=3,1,0),IF($X70&lt;30,1,0))</formula>
    </cfRule>
    <cfRule type="expression" dxfId="24886" priority="547">
      <formula>AND(IF($Q70=3,1,IF($Q70=4,1,0)),IF($F70&lt;=85,1,0))</formula>
    </cfRule>
  </conditionalFormatting>
  <conditionalFormatting sqref="AV71">
    <cfRule type="expression" dxfId="24885" priority="542">
      <formula>AV71="X"</formula>
    </cfRule>
    <cfRule type="expression" dxfId="24884" priority="543">
      <formula>AV71="후보"</formula>
    </cfRule>
  </conditionalFormatting>
  <conditionalFormatting sqref="AC71 N71">
    <cfRule type="cellIs" dxfId="24883" priority="539" operator="greaterThan">
      <formula>0.9</formula>
    </cfRule>
    <cfRule type="cellIs" dxfId="24882" priority="540" operator="greaterThan">
      <formula>0.85</formula>
    </cfRule>
  </conditionalFormatting>
  <conditionalFormatting sqref="AV72">
    <cfRule type="expression" dxfId="24881" priority="537">
      <formula>AV72="X"</formula>
    </cfRule>
    <cfRule type="expression" dxfId="24880" priority="538">
      <formula>AV72="후보"</formula>
    </cfRule>
  </conditionalFormatting>
  <conditionalFormatting sqref="AC72">
    <cfRule type="cellIs" dxfId="24879" priority="534" operator="greaterThan">
      <formula>0.9</formula>
    </cfRule>
    <cfRule type="cellIs" dxfId="24878" priority="535" operator="greaterThan">
      <formula>0.85</formula>
    </cfRule>
  </conditionalFormatting>
  <conditionalFormatting sqref="N72">
    <cfRule type="cellIs" dxfId="24877" priority="532" operator="greaterThan">
      <formula>0.9</formula>
    </cfRule>
    <cfRule type="cellIs" dxfId="24876" priority="533" operator="greaterThan">
      <formula>0.85</formula>
    </cfRule>
  </conditionalFormatting>
  <conditionalFormatting sqref="E72">
    <cfRule type="expression" dxfId="24875" priority="528">
      <formula>AND(IF(OR($Q72=1,$Q72=2),1,0),IF($X72&lt;=20,1,0))</formula>
    </cfRule>
    <cfRule type="expression" dxfId="24874" priority="529">
      <formula>AND(IF($Q72=2,1,0),IF($X72&lt;30,1,0))</formula>
    </cfRule>
    <cfRule type="expression" dxfId="24873" priority="530">
      <formula>AND(IF($Q72=3,1,0),IF($X72&lt;30,1,0))</formula>
    </cfRule>
    <cfRule type="expression" dxfId="24872" priority="531">
      <formula>AND(IF($Q72=3,1,IF($Q72=4,1,0)),IF($F72&lt;=85,1,0))</formula>
    </cfRule>
  </conditionalFormatting>
  <conditionalFormatting sqref="X72">
    <cfRule type="expression" dxfId="24871" priority="524">
      <formula>AND(IF(OR($Q72=1,$Q72=2),1,0),IF($X72&lt;=20,1,0))</formula>
    </cfRule>
    <cfRule type="expression" dxfId="24870" priority="525">
      <formula>AND(IF($Q72=2,1,0),IF($X72&lt;30,1,0))</formula>
    </cfRule>
    <cfRule type="expression" dxfId="24869" priority="526">
      <formula>AND(IF($Q72=3,1,0),IF($X72&lt;30,1,0))</formula>
    </cfRule>
    <cfRule type="expression" dxfId="24868" priority="527">
      <formula>AND(IF($Q72=3,1,IF($Q72=4,1,0)),IF($F72&lt;=85,1,0))</formula>
    </cfRule>
  </conditionalFormatting>
  <conditionalFormatting sqref="AI72">
    <cfRule type="expression" dxfId="24867" priority="520">
      <formula>AND(IF(OR($Q72=1,$Q72=2),1,0),IF($X72&lt;=20,1,0))</formula>
    </cfRule>
    <cfRule type="expression" dxfId="24866" priority="521">
      <formula>AND(IF($Q72=2,1,0),IF($X72&lt;30,1,0))</formula>
    </cfRule>
    <cfRule type="expression" dxfId="24865" priority="522">
      <formula>AND(IF($Q72=3,1,0),IF($X72&lt;30,1,0))</formula>
    </cfRule>
    <cfRule type="expression" dxfId="24864" priority="523">
      <formula>AND(IF($Q72=3,1,IF($Q72=4,1,0)),IF($F72&lt;=85,1,0))</formula>
    </cfRule>
  </conditionalFormatting>
  <conditionalFormatting sqref="AV73">
    <cfRule type="expression" dxfId="24863" priority="518">
      <formula>AV73="X"</formula>
    </cfRule>
    <cfRule type="expression" dxfId="24862" priority="519">
      <formula>AV73="후보"</formula>
    </cfRule>
  </conditionalFormatting>
  <conditionalFormatting sqref="AC73">
    <cfRule type="cellIs" dxfId="24861" priority="515" operator="greaterThan">
      <formula>0.9</formula>
    </cfRule>
    <cfRule type="cellIs" dxfId="24860" priority="516" operator="greaterThan">
      <formula>0.85</formula>
    </cfRule>
  </conditionalFormatting>
  <conditionalFormatting sqref="N73">
    <cfRule type="cellIs" dxfId="24859" priority="513" operator="greaterThan">
      <formula>0.9</formula>
    </cfRule>
    <cfRule type="cellIs" dxfId="24858" priority="514" operator="greaterThan">
      <formula>0.85</formula>
    </cfRule>
  </conditionalFormatting>
  <conditionalFormatting sqref="E73">
    <cfRule type="expression" dxfId="24857" priority="509">
      <formula>AND(IF(OR($Q73=1,$Q73=2),1,0),IF($X73&lt;=20,1,0))</formula>
    </cfRule>
    <cfRule type="expression" dxfId="24856" priority="510">
      <formula>AND(IF($Q73=2,1,0),IF($X73&lt;30,1,0))</formula>
    </cfRule>
    <cfRule type="expression" dxfId="24855" priority="511">
      <formula>AND(IF($Q73=3,1,0),IF($X73&lt;30,1,0))</formula>
    </cfRule>
    <cfRule type="expression" dxfId="24854" priority="512">
      <formula>AND(IF($Q73=3,1,IF($Q73=4,1,0)),IF($F73&lt;=85,1,0))</formula>
    </cfRule>
  </conditionalFormatting>
  <conditionalFormatting sqref="X73">
    <cfRule type="expression" dxfId="24853" priority="505">
      <formula>AND(IF(OR($Q73=1,$Q73=2),1,0),IF($X73&lt;=20,1,0))</formula>
    </cfRule>
    <cfRule type="expression" dxfId="24852" priority="506">
      <formula>AND(IF($Q73=2,1,0),IF($X73&lt;30,1,0))</formula>
    </cfRule>
    <cfRule type="expression" dxfId="24851" priority="507">
      <formula>AND(IF($Q73=3,1,0),IF($X73&lt;30,1,0))</formula>
    </cfRule>
    <cfRule type="expression" dxfId="24850" priority="508">
      <formula>AND(IF($Q73=3,1,IF($Q73=4,1,0)),IF($F73&lt;=85,1,0))</formula>
    </cfRule>
  </conditionalFormatting>
  <conditionalFormatting sqref="AI73">
    <cfRule type="expression" dxfId="24849" priority="501">
      <formula>AND(IF(OR($Q73=1,$Q73=2),1,0),IF($X73&lt;=20,1,0))</formula>
    </cfRule>
    <cfRule type="expression" dxfId="24848" priority="502">
      <formula>AND(IF($Q73=2,1,0),IF($X73&lt;30,1,0))</formula>
    </cfRule>
    <cfRule type="expression" dxfId="24847" priority="503">
      <formula>AND(IF($Q73=3,1,0),IF($X73&lt;30,1,0))</formula>
    </cfRule>
    <cfRule type="expression" dxfId="24846" priority="504">
      <formula>AND(IF($Q73=3,1,IF($Q73=4,1,0)),IF($F73&lt;=85,1,0))</formula>
    </cfRule>
  </conditionalFormatting>
  <conditionalFormatting sqref="AV74">
    <cfRule type="expression" dxfId="24845" priority="499">
      <formula>AV74="X"</formula>
    </cfRule>
    <cfRule type="expression" dxfId="24844" priority="500">
      <formula>AV74="후보"</formula>
    </cfRule>
  </conditionalFormatting>
  <conditionalFormatting sqref="AC74">
    <cfRule type="cellIs" dxfId="24843" priority="496" operator="greaterThan">
      <formula>0.9</formula>
    </cfRule>
    <cfRule type="cellIs" dxfId="24842" priority="497" operator="greaterThan">
      <formula>0.85</formula>
    </cfRule>
  </conditionalFormatting>
  <conditionalFormatting sqref="N74">
    <cfRule type="cellIs" dxfId="24841" priority="494" operator="greaterThan">
      <formula>0.9</formula>
    </cfRule>
    <cfRule type="cellIs" dxfId="24840" priority="495" operator="greaterThan">
      <formula>0.85</formula>
    </cfRule>
  </conditionalFormatting>
  <conditionalFormatting sqref="E74">
    <cfRule type="expression" dxfId="24839" priority="490">
      <formula>AND(IF(OR($Q74=1,$Q74=2),1,0),IF($X74&lt;=20,1,0))</formula>
    </cfRule>
    <cfRule type="expression" dxfId="24838" priority="491">
      <formula>AND(IF($Q74=2,1,0),IF($X74&lt;30,1,0))</formula>
    </cfRule>
    <cfRule type="expression" dxfId="24837" priority="492">
      <formula>AND(IF($Q74=3,1,0),IF($X74&lt;30,1,0))</formula>
    </cfRule>
    <cfRule type="expression" dxfId="24836" priority="493">
      <formula>AND(IF($Q74=3,1,IF($Q74=4,1,0)),IF($F74&lt;=85,1,0))</formula>
    </cfRule>
  </conditionalFormatting>
  <conditionalFormatting sqref="X74">
    <cfRule type="expression" dxfId="24835" priority="486">
      <formula>AND(IF(OR($Q74=1,$Q74=2),1,0),IF($X74&lt;=20,1,0))</formula>
    </cfRule>
    <cfRule type="expression" dxfId="24834" priority="487">
      <formula>AND(IF($Q74=2,1,0),IF($X74&lt;30,1,0))</formula>
    </cfRule>
    <cfRule type="expression" dxfId="24833" priority="488">
      <formula>AND(IF($Q74=3,1,0),IF($X74&lt;30,1,0))</formula>
    </cfRule>
    <cfRule type="expression" dxfId="24832" priority="489">
      <formula>AND(IF($Q74=3,1,IF($Q74=4,1,0)),IF($F74&lt;=85,1,0))</formula>
    </cfRule>
  </conditionalFormatting>
  <conditionalFormatting sqref="AI74">
    <cfRule type="expression" dxfId="24831" priority="482">
      <formula>AND(IF(OR($Q74=1,$Q74=2),1,0),IF($X74&lt;=20,1,0))</formula>
    </cfRule>
    <cfRule type="expression" dxfId="24830" priority="483">
      <formula>AND(IF($Q74=2,1,0),IF($X74&lt;30,1,0))</formula>
    </cfRule>
    <cfRule type="expression" dxfId="24829" priority="484">
      <formula>AND(IF($Q74=3,1,0),IF($X74&lt;30,1,0))</formula>
    </cfRule>
    <cfRule type="expression" dxfId="24828" priority="485">
      <formula>AND(IF($Q74=3,1,IF($Q74=4,1,0)),IF($F74&lt;=85,1,0))</formula>
    </cfRule>
  </conditionalFormatting>
  <conditionalFormatting sqref="AV75">
    <cfRule type="expression" dxfId="24827" priority="480">
      <formula>AV75="X"</formula>
    </cfRule>
    <cfRule type="expression" dxfId="24826" priority="481">
      <formula>AV75="후보"</formula>
    </cfRule>
  </conditionalFormatting>
  <conditionalFormatting sqref="AC75 N75">
    <cfRule type="cellIs" dxfId="24825" priority="477" operator="greaterThan">
      <formula>0.9</formula>
    </cfRule>
    <cfRule type="cellIs" dxfId="24824" priority="478" operator="greaterThan">
      <formula>0.85</formula>
    </cfRule>
  </conditionalFormatting>
  <conditionalFormatting sqref="AV76">
    <cfRule type="expression" dxfId="24823" priority="475">
      <formula>AV76="X"</formula>
    </cfRule>
    <cfRule type="expression" dxfId="24822" priority="476">
      <formula>AV76="후보"</formula>
    </cfRule>
  </conditionalFormatting>
  <conditionalFormatting sqref="AC76">
    <cfRule type="cellIs" dxfId="24821" priority="472" operator="greaterThan">
      <formula>0.9</formula>
    </cfRule>
    <cfRule type="cellIs" dxfId="24820" priority="473" operator="greaterThan">
      <formula>0.85</formula>
    </cfRule>
  </conditionalFormatting>
  <conditionalFormatting sqref="N76">
    <cfRule type="cellIs" dxfId="24819" priority="470" operator="greaterThan">
      <formula>0.9</formula>
    </cfRule>
    <cfRule type="cellIs" dxfId="24818" priority="471" operator="greaterThan">
      <formula>0.85</formula>
    </cfRule>
  </conditionalFormatting>
  <conditionalFormatting sqref="E76">
    <cfRule type="expression" dxfId="24817" priority="466">
      <formula>AND(IF(OR($Q76=1,$Q76=2),1,0),IF($X76&lt;=20,1,0))</formula>
    </cfRule>
    <cfRule type="expression" dxfId="24816" priority="467">
      <formula>AND(IF($Q76=2,1,0),IF($X76&lt;30,1,0))</formula>
    </cfRule>
    <cfRule type="expression" dxfId="24815" priority="468">
      <formula>AND(IF($Q76=3,1,0),IF($X76&lt;30,1,0))</formula>
    </cfRule>
    <cfRule type="expression" dxfId="24814" priority="469">
      <formula>AND(IF($Q76=3,1,IF($Q76=4,1,0)),IF($F76&lt;=85,1,0))</formula>
    </cfRule>
  </conditionalFormatting>
  <conditionalFormatting sqref="X76">
    <cfRule type="expression" dxfId="24813" priority="462">
      <formula>AND(IF(OR($Q76=1,$Q76=2),1,0),IF($X76&lt;=20,1,0))</formula>
    </cfRule>
    <cfRule type="expression" dxfId="24812" priority="463">
      <formula>AND(IF($Q76=2,1,0),IF($X76&lt;30,1,0))</formula>
    </cfRule>
    <cfRule type="expression" dxfId="24811" priority="464">
      <formula>AND(IF($Q76=3,1,0),IF($X76&lt;30,1,0))</formula>
    </cfRule>
    <cfRule type="expression" dxfId="24810" priority="465">
      <formula>AND(IF($Q76=3,1,IF($Q76=4,1,0)),IF($F76&lt;=85,1,0))</formula>
    </cfRule>
  </conditionalFormatting>
  <conditionalFormatting sqref="AI76">
    <cfRule type="expression" dxfId="24809" priority="458">
      <formula>AND(IF(OR($Q76=1,$Q76=2),1,0),IF($X76&lt;=20,1,0))</formula>
    </cfRule>
    <cfRule type="expression" dxfId="24808" priority="459">
      <formula>AND(IF($Q76=2,1,0),IF($X76&lt;30,1,0))</formula>
    </cfRule>
    <cfRule type="expression" dxfId="24807" priority="460">
      <formula>AND(IF($Q76=3,1,0),IF($X76&lt;30,1,0))</formula>
    </cfRule>
    <cfRule type="expression" dxfId="24806" priority="461">
      <formula>AND(IF($Q76=3,1,IF($Q76=4,1,0)),IF($F76&lt;=85,1,0))</formula>
    </cfRule>
  </conditionalFormatting>
  <conditionalFormatting sqref="AV77">
    <cfRule type="expression" dxfId="24805" priority="456">
      <formula>AV77="X"</formula>
    </cfRule>
    <cfRule type="expression" dxfId="24804" priority="457">
      <formula>AV77="후보"</formula>
    </cfRule>
  </conditionalFormatting>
  <conditionalFormatting sqref="AC77">
    <cfRule type="cellIs" dxfId="24803" priority="453" operator="greaterThan">
      <formula>0.9</formula>
    </cfRule>
    <cfRule type="cellIs" dxfId="24802" priority="454" operator="greaterThan">
      <formula>0.85</formula>
    </cfRule>
  </conditionalFormatting>
  <conditionalFormatting sqref="N77">
    <cfRule type="cellIs" dxfId="24801" priority="451" operator="greaterThan">
      <formula>0.9</formula>
    </cfRule>
    <cfRule type="cellIs" dxfId="24800" priority="452" operator="greaterThan">
      <formula>0.85</formula>
    </cfRule>
  </conditionalFormatting>
  <conditionalFormatting sqref="E77">
    <cfRule type="expression" dxfId="24799" priority="447">
      <formula>AND(IF(OR($Q77=1,$Q77=2),1,0),IF($X77&lt;=20,1,0))</formula>
    </cfRule>
    <cfRule type="expression" dxfId="24798" priority="448">
      <formula>AND(IF($Q77=2,1,0),IF($X77&lt;30,1,0))</formula>
    </cfRule>
    <cfRule type="expression" dxfId="24797" priority="449">
      <formula>AND(IF($Q77=3,1,0),IF($X77&lt;30,1,0))</formula>
    </cfRule>
    <cfRule type="expression" dxfId="24796" priority="450">
      <formula>AND(IF($Q77=3,1,IF($Q77=4,1,0)),IF($F77&lt;=85,1,0))</formula>
    </cfRule>
  </conditionalFormatting>
  <conditionalFormatting sqref="X77">
    <cfRule type="expression" dxfId="24795" priority="443">
      <formula>AND(IF(OR($Q77=1,$Q77=2),1,0),IF($X77&lt;=20,1,0))</formula>
    </cfRule>
    <cfRule type="expression" dxfId="24794" priority="444">
      <formula>AND(IF($Q77=2,1,0),IF($X77&lt;30,1,0))</formula>
    </cfRule>
    <cfRule type="expression" dxfId="24793" priority="445">
      <formula>AND(IF($Q77=3,1,0),IF($X77&lt;30,1,0))</formula>
    </cfRule>
    <cfRule type="expression" dxfId="24792" priority="446">
      <formula>AND(IF($Q77=3,1,IF($Q77=4,1,0)),IF($F77&lt;=85,1,0))</formula>
    </cfRule>
  </conditionalFormatting>
  <conditionalFormatting sqref="AI77">
    <cfRule type="expression" dxfId="24791" priority="439">
      <formula>AND(IF(OR($Q77=1,$Q77=2),1,0),IF($X77&lt;=20,1,0))</formula>
    </cfRule>
    <cfRule type="expression" dxfId="24790" priority="440">
      <formula>AND(IF($Q77=2,1,0),IF($X77&lt;30,1,0))</formula>
    </cfRule>
    <cfRule type="expression" dxfId="24789" priority="441">
      <formula>AND(IF($Q77=3,1,0),IF($X77&lt;30,1,0))</formula>
    </cfRule>
    <cfRule type="expression" dxfId="24788" priority="442">
      <formula>AND(IF($Q77=3,1,IF($Q77=4,1,0)),IF($F77&lt;=85,1,0))</formula>
    </cfRule>
  </conditionalFormatting>
  <conditionalFormatting sqref="AV78">
    <cfRule type="expression" dxfId="24787" priority="437">
      <formula>AV78="X"</formula>
    </cfRule>
    <cfRule type="expression" dxfId="24786" priority="438">
      <formula>AV78="후보"</formula>
    </cfRule>
  </conditionalFormatting>
  <conditionalFormatting sqref="AC78">
    <cfRule type="cellIs" dxfId="24785" priority="434" operator="greaterThan">
      <formula>0.9</formula>
    </cfRule>
    <cfRule type="cellIs" dxfId="24784" priority="435" operator="greaterThan">
      <formula>0.85</formula>
    </cfRule>
  </conditionalFormatting>
  <conditionalFormatting sqref="N78">
    <cfRule type="cellIs" dxfId="24783" priority="432" operator="greaterThan">
      <formula>0.9</formula>
    </cfRule>
    <cfRule type="cellIs" dxfId="24782" priority="433" operator="greaterThan">
      <formula>0.85</formula>
    </cfRule>
  </conditionalFormatting>
  <conditionalFormatting sqref="E78">
    <cfRule type="expression" dxfId="24781" priority="428">
      <formula>AND(IF(OR($Q78=1,$Q78=2),1,0),IF($X78&lt;=20,1,0))</formula>
    </cfRule>
    <cfRule type="expression" dxfId="24780" priority="429">
      <formula>AND(IF($Q78=2,1,0),IF($X78&lt;30,1,0))</formula>
    </cfRule>
    <cfRule type="expression" dxfId="24779" priority="430">
      <formula>AND(IF($Q78=3,1,0),IF($X78&lt;30,1,0))</formula>
    </cfRule>
    <cfRule type="expression" dxfId="24778" priority="431">
      <formula>AND(IF($Q78=3,1,IF($Q78=4,1,0)),IF($F78&lt;=85,1,0))</formula>
    </cfRule>
  </conditionalFormatting>
  <conditionalFormatting sqref="X78">
    <cfRule type="expression" dxfId="24777" priority="424">
      <formula>AND(IF(OR($Q78=1,$Q78=2),1,0),IF($X78&lt;=20,1,0))</formula>
    </cfRule>
    <cfRule type="expression" dxfId="24776" priority="425">
      <formula>AND(IF($Q78=2,1,0),IF($X78&lt;30,1,0))</formula>
    </cfRule>
    <cfRule type="expression" dxfId="24775" priority="426">
      <formula>AND(IF($Q78=3,1,0),IF($X78&lt;30,1,0))</formula>
    </cfRule>
    <cfRule type="expression" dxfId="24774" priority="427">
      <formula>AND(IF($Q78=3,1,IF($Q78=4,1,0)),IF($F78&lt;=85,1,0))</formula>
    </cfRule>
  </conditionalFormatting>
  <conditionalFormatting sqref="AI78">
    <cfRule type="expression" dxfId="24773" priority="420">
      <formula>AND(IF(OR($Q78=1,$Q78=2),1,0),IF($X78&lt;=20,1,0))</formula>
    </cfRule>
    <cfRule type="expression" dxfId="24772" priority="421">
      <formula>AND(IF($Q78=2,1,0),IF($X78&lt;30,1,0))</formula>
    </cfRule>
    <cfRule type="expression" dxfId="24771" priority="422">
      <formula>AND(IF($Q78=3,1,0),IF($X78&lt;30,1,0))</formula>
    </cfRule>
    <cfRule type="expression" dxfId="24770" priority="423">
      <formula>AND(IF($Q78=3,1,IF($Q78=4,1,0)),IF($F78&lt;=85,1,0))</formula>
    </cfRule>
  </conditionalFormatting>
  <conditionalFormatting sqref="AV79">
    <cfRule type="expression" dxfId="24769" priority="418">
      <formula>AV79="X"</formula>
    </cfRule>
    <cfRule type="expression" dxfId="24768" priority="419">
      <formula>AV79="후보"</formula>
    </cfRule>
  </conditionalFormatting>
  <conditionalFormatting sqref="AC79">
    <cfRule type="cellIs" dxfId="24767" priority="415" operator="greaterThan">
      <formula>0.9</formula>
    </cfRule>
    <cfRule type="cellIs" dxfId="24766" priority="416" operator="greaterThan">
      <formula>0.85</formula>
    </cfRule>
  </conditionalFormatting>
  <conditionalFormatting sqref="N79">
    <cfRule type="cellIs" dxfId="24765" priority="413" operator="greaterThan">
      <formula>0.9</formula>
    </cfRule>
    <cfRule type="cellIs" dxfId="24764" priority="414" operator="greaterThan">
      <formula>0.85</formula>
    </cfRule>
  </conditionalFormatting>
  <conditionalFormatting sqref="E79">
    <cfRule type="expression" dxfId="24763" priority="409">
      <formula>AND(IF(OR($Q79=1,$Q79=2),1,0),IF($X79&lt;=20,1,0))</formula>
    </cfRule>
    <cfRule type="expression" dxfId="24762" priority="410">
      <formula>AND(IF($Q79=2,1,0),IF($X79&lt;30,1,0))</formula>
    </cfRule>
    <cfRule type="expression" dxfId="24761" priority="411">
      <formula>AND(IF($Q79=3,1,0),IF($X79&lt;30,1,0))</formula>
    </cfRule>
    <cfRule type="expression" dxfId="24760" priority="412">
      <formula>AND(IF($Q79=3,1,IF($Q79=4,1,0)),IF($F79&lt;=85,1,0))</formula>
    </cfRule>
  </conditionalFormatting>
  <conditionalFormatting sqref="X79">
    <cfRule type="expression" dxfId="24759" priority="405">
      <formula>AND(IF(OR($Q79=1,$Q79=2),1,0),IF($X79&lt;=20,1,0))</formula>
    </cfRule>
    <cfRule type="expression" dxfId="24758" priority="406">
      <formula>AND(IF($Q79=2,1,0),IF($X79&lt;30,1,0))</formula>
    </cfRule>
    <cfRule type="expression" dxfId="24757" priority="407">
      <formula>AND(IF($Q79=3,1,0),IF($X79&lt;30,1,0))</formula>
    </cfRule>
    <cfRule type="expression" dxfId="24756" priority="408">
      <formula>AND(IF($Q79=3,1,IF($Q79=4,1,0)),IF($F79&lt;=85,1,0))</formula>
    </cfRule>
  </conditionalFormatting>
  <conditionalFormatting sqref="AI79">
    <cfRule type="expression" dxfId="24755" priority="401">
      <formula>AND(IF(OR($Q79=1,$Q79=2),1,0),IF($X79&lt;=20,1,0))</formula>
    </cfRule>
    <cfRule type="expression" dxfId="24754" priority="402">
      <formula>AND(IF($Q79=2,1,0),IF($X79&lt;30,1,0))</formula>
    </cfRule>
    <cfRule type="expression" dxfId="24753" priority="403">
      <formula>AND(IF($Q79=3,1,0),IF($X79&lt;30,1,0))</formula>
    </cfRule>
    <cfRule type="expression" dxfId="24752" priority="404">
      <formula>AND(IF($Q79=3,1,IF($Q79=4,1,0)),IF($F79&lt;=85,1,0))</formula>
    </cfRule>
  </conditionalFormatting>
  <conditionalFormatting sqref="AV80">
    <cfRule type="expression" dxfId="24751" priority="399">
      <formula>AV80="X"</formula>
    </cfRule>
    <cfRule type="expression" dxfId="24750" priority="400">
      <formula>AV80="후보"</formula>
    </cfRule>
  </conditionalFormatting>
  <conditionalFormatting sqref="AC80 N80">
    <cfRule type="cellIs" dxfId="24749" priority="396" operator="greaterThan">
      <formula>0.9</formula>
    </cfRule>
    <cfRule type="cellIs" dxfId="24748" priority="397" operator="greaterThan">
      <formula>0.85</formula>
    </cfRule>
  </conditionalFormatting>
  <conditionalFormatting sqref="AV81">
    <cfRule type="expression" dxfId="24747" priority="394">
      <formula>AV81="X"</formula>
    </cfRule>
    <cfRule type="expression" dxfId="24746" priority="395">
      <formula>AV81="후보"</formula>
    </cfRule>
  </conditionalFormatting>
  <conditionalFormatting sqref="AC81">
    <cfRule type="cellIs" dxfId="24745" priority="391" operator="greaterThan">
      <formula>0.9</formula>
    </cfRule>
    <cfRule type="cellIs" dxfId="24744" priority="392" operator="greaterThan">
      <formula>0.85</formula>
    </cfRule>
  </conditionalFormatting>
  <conditionalFormatting sqref="N81">
    <cfRule type="cellIs" dxfId="24743" priority="389" operator="greaterThan">
      <formula>0.9</formula>
    </cfRule>
    <cfRule type="cellIs" dxfId="24742" priority="390" operator="greaterThan">
      <formula>0.85</formula>
    </cfRule>
  </conditionalFormatting>
  <conditionalFormatting sqref="E81">
    <cfRule type="expression" dxfId="24741" priority="385">
      <formula>AND(IF(OR($Q81=1,$Q81=2),1,0),IF($X81&lt;=20,1,0))</formula>
    </cfRule>
    <cfRule type="expression" dxfId="24740" priority="386">
      <formula>AND(IF($Q81=2,1,0),IF($X81&lt;30,1,0))</formula>
    </cfRule>
    <cfRule type="expression" dxfId="24739" priority="387">
      <formula>AND(IF($Q81=3,1,0),IF($X81&lt;30,1,0))</formula>
    </cfRule>
    <cfRule type="expression" dxfId="24738" priority="388">
      <formula>AND(IF($Q81=3,1,IF($Q81=4,1,0)),IF($F81&lt;=85,1,0))</formula>
    </cfRule>
  </conditionalFormatting>
  <conditionalFormatting sqref="X81">
    <cfRule type="expression" dxfId="24737" priority="381">
      <formula>AND(IF(OR($Q81=1,$Q81=2),1,0),IF($X81&lt;=20,1,0))</formula>
    </cfRule>
    <cfRule type="expression" dxfId="24736" priority="382">
      <formula>AND(IF($Q81=2,1,0),IF($X81&lt;30,1,0))</formula>
    </cfRule>
    <cfRule type="expression" dxfId="24735" priority="383">
      <formula>AND(IF($Q81=3,1,0),IF($X81&lt;30,1,0))</formula>
    </cfRule>
    <cfRule type="expression" dxfId="24734" priority="384">
      <formula>AND(IF($Q81=3,1,IF($Q81=4,1,0)),IF($F81&lt;=85,1,0))</formula>
    </cfRule>
  </conditionalFormatting>
  <conditionalFormatting sqref="AI81">
    <cfRule type="expression" dxfId="24733" priority="377">
      <formula>AND(IF(OR($Q81=1,$Q81=2),1,0),IF($X81&lt;=20,1,0))</formula>
    </cfRule>
    <cfRule type="expression" dxfId="24732" priority="378">
      <formula>AND(IF($Q81=2,1,0),IF($X81&lt;30,1,0))</formula>
    </cfRule>
    <cfRule type="expression" dxfId="24731" priority="379">
      <formula>AND(IF($Q81=3,1,0),IF($X81&lt;30,1,0))</formula>
    </cfRule>
    <cfRule type="expression" dxfId="24730" priority="380">
      <formula>AND(IF($Q81=3,1,IF($Q81=4,1,0)),IF($F81&lt;=85,1,0))</formula>
    </cfRule>
  </conditionalFormatting>
  <conditionalFormatting sqref="AV82">
    <cfRule type="expression" dxfId="24729" priority="375">
      <formula>AV82="X"</formula>
    </cfRule>
    <cfRule type="expression" dxfId="24728" priority="376">
      <formula>AV82="후보"</formula>
    </cfRule>
  </conditionalFormatting>
  <conditionalFormatting sqref="AC82">
    <cfRule type="cellIs" dxfId="24727" priority="372" operator="greaterThan">
      <formula>0.9</formula>
    </cfRule>
    <cfRule type="cellIs" dxfId="24726" priority="373" operator="greaterThan">
      <formula>0.85</formula>
    </cfRule>
  </conditionalFormatting>
  <conditionalFormatting sqref="N82">
    <cfRule type="cellIs" dxfId="24725" priority="370" operator="greaterThan">
      <formula>0.9</formula>
    </cfRule>
    <cfRule type="cellIs" dxfId="24724" priority="371" operator="greaterThan">
      <formula>0.85</formula>
    </cfRule>
  </conditionalFormatting>
  <conditionalFormatting sqref="E82">
    <cfRule type="expression" dxfId="24723" priority="366">
      <formula>AND(IF(OR($Q82=1,$Q82=2),1,0),IF($X82&lt;=20,1,0))</formula>
    </cfRule>
    <cfRule type="expression" dxfId="24722" priority="367">
      <formula>AND(IF($Q82=2,1,0),IF($X82&lt;30,1,0))</formula>
    </cfRule>
    <cfRule type="expression" dxfId="24721" priority="368">
      <formula>AND(IF($Q82=3,1,0),IF($X82&lt;30,1,0))</formula>
    </cfRule>
    <cfRule type="expression" dxfId="24720" priority="369">
      <formula>AND(IF($Q82=3,1,IF($Q82=4,1,0)),IF($F82&lt;=85,1,0))</formula>
    </cfRule>
  </conditionalFormatting>
  <conditionalFormatting sqref="X82">
    <cfRule type="expression" dxfId="24719" priority="362">
      <formula>AND(IF(OR($Q82=1,$Q82=2),1,0),IF($X82&lt;=20,1,0))</formula>
    </cfRule>
    <cfRule type="expression" dxfId="24718" priority="363">
      <formula>AND(IF($Q82=2,1,0),IF($X82&lt;30,1,0))</formula>
    </cfRule>
    <cfRule type="expression" dxfId="24717" priority="364">
      <formula>AND(IF($Q82=3,1,0),IF($X82&lt;30,1,0))</formula>
    </cfRule>
    <cfRule type="expression" dxfId="24716" priority="365">
      <formula>AND(IF($Q82=3,1,IF($Q82=4,1,0)),IF($F82&lt;=85,1,0))</formula>
    </cfRule>
  </conditionalFormatting>
  <conditionalFormatting sqref="AI82">
    <cfRule type="expression" dxfId="24715" priority="358">
      <formula>AND(IF(OR($Q82=1,$Q82=2),1,0),IF($X82&lt;=20,1,0))</formula>
    </cfRule>
    <cfRule type="expression" dxfId="24714" priority="359">
      <formula>AND(IF($Q82=2,1,0),IF($X82&lt;30,1,0))</formula>
    </cfRule>
    <cfRule type="expression" dxfId="24713" priority="360">
      <formula>AND(IF($Q82=3,1,0),IF($X82&lt;30,1,0))</formula>
    </cfRule>
    <cfRule type="expression" dxfId="24712" priority="361">
      <formula>AND(IF($Q82=3,1,IF($Q82=4,1,0)),IF($F82&lt;=85,1,0))</formula>
    </cfRule>
  </conditionalFormatting>
  <conditionalFormatting sqref="AV83">
    <cfRule type="expression" dxfId="24711" priority="356">
      <formula>AV83="X"</formula>
    </cfRule>
    <cfRule type="expression" dxfId="24710" priority="357">
      <formula>AV83="후보"</formula>
    </cfRule>
  </conditionalFormatting>
  <conditionalFormatting sqref="AC83">
    <cfRule type="cellIs" dxfId="24709" priority="353" operator="greaterThan">
      <formula>0.9</formula>
    </cfRule>
    <cfRule type="cellIs" dxfId="24708" priority="354" operator="greaterThan">
      <formula>0.85</formula>
    </cfRule>
  </conditionalFormatting>
  <conditionalFormatting sqref="N83">
    <cfRule type="cellIs" dxfId="24707" priority="351" operator="greaterThan">
      <formula>0.9</formula>
    </cfRule>
    <cfRule type="cellIs" dxfId="24706" priority="352" operator="greaterThan">
      <formula>0.85</formula>
    </cfRule>
  </conditionalFormatting>
  <conditionalFormatting sqref="E83">
    <cfRule type="expression" dxfId="24705" priority="347">
      <formula>AND(IF(OR($Q83=1,$Q83=2),1,0),IF($X83&lt;=20,1,0))</formula>
    </cfRule>
    <cfRule type="expression" dxfId="24704" priority="348">
      <formula>AND(IF($Q83=2,1,0),IF($X83&lt;30,1,0))</formula>
    </cfRule>
    <cfRule type="expression" dxfId="24703" priority="349">
      <formula>AND(IF($Q83=3,1,0),IF($X83&lt;30,1,0))</formula>
    </cfRule>
    <cfRule type="expression" dxfId="24702" priority="350">
      <formula>AND(IF($Q83=3,1,IF($Q83=4,1,0)),IF($F83&lt;=85,1,0))</formula>
    </cfRule>
  </conditionalFormatting>
  <conditionalFormatting sqref="X83">
    <cfRule type="expression" dxfId="24701" priority="343">
      <formula>AND(IF(OR($Q83=1,$Q83=2),1,0),IF($X83&lt;=20,1,0))</formula>
    </cfRule>
    <cfRule type="expression" dxfId="24700" priority="344">
      <formula>AND(IF($Q83=2,1,0),IF($X83&lt;30,1,0))</formula>
    </cfRule>
    <cfRule type="expression" dxfId="24699" priority="345">
      <formula>AND(IF($Q83=3,1,0),IF($X83&lt;30,1,0))</formula>
    </cfRule>
    <cfRule type="expression" dxfId="24698" priority="346">
      <formula>AND(IF($Q83=3,1,IF($Q83=4,1,0)),IF($F83&lt;=85,1,0))</formula>
    </cfRule>
  </conditionalFormatting>
  <conditionalFormatting sqref="AI83">
    <cfRule type="expression" dxfId="24697" priority="339">
      <formula>AND(IF(OR($Q83=1,$Q83=2),1,0),IF($X83&lt;=20,1,0))</formula>
    </cfRule>
    <cfRule type="expression" dxfId="24696" priority="340">
      <formula>AND(IF($Q83=2,1,0),IF($X83&lt;30,1,0))</formula>
    </cfRule>
    <cfRule type="expression" dxfId="24695" priority="341">
      <formula>AND(IF($Q83=3,1,0),IF($X83&lt;30,1,0))</formula>
    </cfRule>
    <cfRule type="expression" dxfId="24694" priority="342">
      <formula>AND(IF($Q83=3,1,IF($Q83=4,1,0)),IF($F83&lt;=85,1,0))</formula>
    </cfRule>
  </conditionalFormatting>
  <conditionalFormatting sqref="AV84">
    <cfRule type="expression" dxfId="24693" priority="337">
      <formula>AV84="X"</formula>
    </cfRule>
    <cfRule type="expression" dxfId="24692" priority="338">
      <formula>AV84="후보"</formula>
    </cfRule>
  </conditionalFormatting>
  <conditionalFormatting sqref="AC84">
    <cfRule type="cellIs" dxfId="24691" priority="334" operator="greaterThan">
      <formula>0.9</formula>
    </cfRule>
    <cfRule type="cellIs" dxfId="24690" priority="335" operator="greaterThan">
      <formula>0.85</formula>
    </cfRule>
  </conditionalFormatting>
  <conditionalFormatting sqref="N84">
    <cfRule type="cellIs" dxfId="24689" priority="332" operator="greaterThan">
      <formula>0.9</formula>
    </cfRule>
    <cfRule type="cellIs" dxfId="24688" priority="333" operator="greaterThan">
      <formula>0.85</formula>
    </cfRule>
  </conditionalFormatting>
  <conditionalFormatting sqref="E84">
    <cfRule type="expression" dxfId="24687" priority="328">
      <formula>AND(IF(OR($Q84=1,$Q84=2),1,0),IF($X84&lt;=20,1,0))</formula>
    </cfRule>
    <cfRule type="expression" dxfId="24686" priority="329">
      <formula>AND(IF($Q84=2,1,0),IF($X84&lt;30,1,0))</formula>
    </cfRule>
    <cfRule type="expression" dxfId="24685" priority="330">
      <formula>AND(IF($Q84=3,1,0),IF($X84&lt;30,1,0))</formula>
    </cfRule>
    <cfRule type="expression" dxfId="24684" priority="331">
      <formula>AND(IF($Q84=3,1,IF($Q84=4,1,0)),IF($F84&lt;=85,1,0))</formula>
    </cfRule>
  </conditionalFormatting>
  <conditionalFormatting sqref="X84">
    <cfRule type="expression" dxfId="24683" priority="324">
      <formula>AND(IF(OR($Q84=1,$Q84=2),1,0),IF($X84&lt;=20,1,0))</formula>
    </cfRule>
    <cfRule type="expression" dxfId="24682" priority="325">
      <formula>AND(IF($Q84=2,1,0),IF($X84&lt;30,1,0))</formula>
    </cfRule>
    <cfRule type="expression" dxfId="24681" priority="326">
      <formula>AND(IF($Q84=3,1,0),IF($X84&lt;30,1,0))</formula>
    </cfRule>
    <cfRule type="expression" dxfId="24680" priority="327">
      <formula>AND(IF($Q84=3,1,IF($Q84=4,1,0)),IF($F84&lt;=85,1,0))</formula>
    </cfRule>
  </conditionalFormatting>
  <conditionalFormatting sqref="AI84">
    <cfRule type="expression" dxfId="24679" priority="320">
      <formula>AND(IF(OR($Q84=1,$Q84=2),1,0),IF($X84&lt;=20,1,0))</formula>
    </cfRule>
    <cfRule type="expression" dxfId="24678" priority="321">
      <formula>AND(IF($Q84=2,1,0),IF($X84&lt;30,1,0))</formula>
    </cfRule>
    <cfRule type="expression" dxfId="24677" priority="322">
      <formula>AND(IF($Q84=3,1,0),IF($X84&lt;30,1,0))</formula>
    </cfRule>
    <cfRule type="expression" dxfId="24676" priority="323">
      <formula>AND(IF($Q84=3,1,IF($Q84=4,1,0)),IF($F84&lt;=85,1,0))</formula>
    </cfRule>
  </conditionalFormatting>
  <conditionalFormatting sqref="AV85">
    <cfRule type="expression" dxfId="24675" priority="318">
      <formula>AV85="X"</formula>
    </cfRule>
    <cfRule type="expression" dxfId="24674" priority="319">
      <formula>AV85="후보"</formula>
    </cfRule>
  </conditionalFormatting>
  <conditionalFormatting sqref="AC85">
    <cfRule type="cellIs" dxfId="24673" priority="315" operator="greaterThan">
      <formula>0.9</formula>
    </cfRule>
    <cfRule type="cellIs" dxfId="24672" priority="316" operator="greaterThan">
      <formula>0.85</formula>
    </cfRule>
  </conditionalFormatting>
  <conditionalFormatting sqref="N85">
    <cfRule type="cellIs" dxfId="24671" priority="313" operator="greaterThan">
      <formula>0.9</formula>
    </cfRule>
    <cfRule type="cellIs" dxfId="24670" priority="314" operator="greaterThan">
      <formula>0.85</formula>
    </cfRule>
  </conditionalFormatting>
  <conditionalFormatting sqref="E85">
    <cfRule type="expression" dxfId="24669" priority="309">
      <formula>AND(IF(OR($Q85=1,$Q85=2),1,0),IF($X85&lt;=20,1,0))</formula>
    </cfRule>
    <cfRule type="expression" dxfId="24668" priority="310">
      <formula>AND(IF($Q85=2,1,0),IF($X85&lt;30,1,0))</formula>
    </cfRule>
    <cfRule type="expression" dxfId="24667" priority="311">
      <formula>AND(IF($Q85=3,1,0),IF($X85&lt;30,1,0))</formula>
    </cfRule>
    <cfRule type="expression" dxfId="24666" priority="312">
      <formula>AND(IF($Q85=3,1,IF($Q85=4,1,0)),IF($F85&lt;=85,1,0))</formula>
    </cfRule>
  </conditionalFormatting>
  <conditionalFormatting sqref="X85">
    <cfRule type="expression" dxfId="24665" priority="305">
      <formula>AND(IF(OR($Q85=1,$Q85=2),1,0),IF($X85&lt;=20,1,0))</formula>
    </cfRule>
    <cfRule type="expression" dxfId="24664" priority="306">
      <formula>AND(IF($Q85=2,1,0),IF($X85&lt;30,1,0))</formula>
    </cfRule>
    <cfRule type="expression" dxfId="24663" priority="307">
      <formula>AND(IF($Q85=3,1,0),IF($X85&lt;30,1,0))</formula>
    </cfRule>
    <cfRule type="expression" dxfId="24662" priority="308">
      <formula>AND(IF($Q85=3,1,IF($Q85=4,1,0)),IF($F85&lt;=85,1,0))</formula>
    </cfRule>
  </conditionalFormatting>
  <conditionalFormatting sqref="AI85">
    <cfRule type="expression" dxfId="24661" priority="301">
      <formula>AND(IF(OR($Q85=1,$Q85=2),1,0),IF($X85&lt;=20,1,0))</formula>
    </cfRule>
    <cfRule type="expression" dxfId="24660" priority="302">
      <formula>AND(IF($Q85=2,1,0),IF($X85&lt;30,1,0))</formula>
    </cfRule>
    <cfRule type="expression" dxfId="24659" priority="303">
      <formula>AND(IF($Q85=3,1,0),IF($X85&lt;30,1,0))</formula>
    </cfRule>
    <cfRule type="expression" dxfId="24658" priority="304">
      <formula>AND(IF($Q85=3,1,IF($Q85=4,1,0)),IF($F85&lt;=85,1,0))</formula>
    </cfRule>
  </conditionalFormatting>
  <conditionalFormatting sqref="AV86">
    <cfRule type="expression" dxfId="24657" priority="299">
      <formula>AV86="X"</formula>
    </cfRule>
    <cfRule type="expression" dxfId="24656" priority="300">
      <formula>AV86="후보"</formula>
    </cfRule>
  </conditionalFormatting>
  <conditionalFormatting sqref="AC86 N86">
    <cfRule type="cellIs" dxfId="24655" priority="296" operator="greaterThan">
      <formula>0.9</formula>
    </cfRule>
    <cfRule type="cellIs" dxfId="24654" priority="297" operator="greaterThan">
      <formula>0.85</formula>
    </cfRule>
  </conditionalFormatting>
  <conditionalFormatting sqref="AV87">
    <cfRule type="expression" dxfId="24653" priority="294">
      <formula>AV87="X"</formula>
    </cfRule>
    <cfRule type="expression" dxfId="24652" priority="295">
      <formula>AV87="후보"</formula>
    </cfRule>
  </conditionalFormatting>
  <conditionalFormatting sqref="AC87">
    <cfRule type="cellIs" dxfId="24651" priority="291" operator="greaterThan">
      <formula>0.9</formula>
    </cfRule>
    <cfRule type="cellIs" dxfId="24650" priority="292" operator="greaterThan">
      <formula>0.85</formula>
    </cfRule>
  </conditionalFormatting>
  <conditionalFormatting sqref="N87">
    <cfRule type="cellIs" dxfId="24649" priority="289" operator="greaterThan">
      <formula>0.9</formula>
    </cfRule>
    <cfRule type="cellIs" dxfId="24648" priority="290" operator="greaterThan">
      <formula>0.85</formula>
    </cfRule>
  </conditionalFormatting>
  <conditionalFormatting sqref="E87">
    <cfRule type="expression" dxfId="24647" priority="285">
      <formula>AND(IF(OR($Q87=1,$Q87=2),1,0),IF($X87&lt;=20,1,0))</formula>
    </cfRule>
    <cfRule type="expression" dxfId="24646" priority="286">
      <formula>AND(IF($Q87=2,1,0),IF($X87&lt;30,1,0))</formula>
    </cfRule>
    <cfRule type="expression" dxfId="24645" priority="287">
      <formula>AND(IF($Q87=3,1,0),IF($X87&lt;30,1,0))</formula>
    </cfRule>
    <cfRule type="expression" dxfId="24644" priority="288">
      <formula>AND(IF($Q87=3,1,IF($Q87=4,1,0)),IF($F87&lt;=85,1,0))</formula>
    </cfRule>
  </conditionalFormatting>
  <conditionalFormatting sqref="X87">
    <cfRule type="expression" dxfId="24643" priority="281">
      <formula>AND(IF(OR($Q87=1,$Q87=2),1,0),IF($X87&lt;=20,1,0))</formula>
    </cfRule>
    <cfRule type="expression" dxfId="24642" priority="282">
      <formula>AND(IF($Q87=2,1,0),IF($X87&lt;30,1,0))</formula>
    </cfRule>
    <cfRule type="expression" dxfId="24641" priority="283">
      <formula>AND(IF($Q87=3,1,0),IF($X87&lt;30,1,0))</formula>
    </cfRule>
    <cfRule type="expression" dxfId="24640" priority="284">
      <formula>AND(IF($Q87=3,1,IF($Q87=4,1,0)),IF($F87&lt;=85,1,0))</formula>
    </cfRule>
  </conditionalFormatting>
  <conditionalFormatting sqref="AI87">
    <cfRule type="expression" dxfId="24639" priority="277">
      <formula>AND(IF(OR($Q87=1,$Q87=2),1,0),IF($X87&lt;=20,1,0))</formula>
    </cfRule>
    <cfRule type="expression" dxfId="24638" priority="278">
      <formula>AND(IF($Q87=2,1,0),IF($X87&lt;30,1,0))</formula>
    </cfRule>
    <cfRule type="expression" dxfId="24637" priority="279">
      <formula>AND(IF($Q87=3,1,0),IF($X87&lt;30,1,0))</formula>
    </cfRule>
    <cfRule type="expression" dxfId="24636" priority="280">
      <formula>AND(IF($Q87=3,1,IF($Q87=4,1,0)),IF($F87&lt;=85,1,0))</formula>
    </cfRule>
  </conditionalFormatting>
  <conditionalFormatting sqref="AV88">
    <cfRule type="expression" dxfId="24635" priority="275">
      <formula>AV88="X"</formula>
    </cfRule>
    <cfRule type="expression" dxfId="24634" priority="276">
      <formula>AV88="후보"</formula>
    </cfRule>
  </conditionalFormatting>
  <conditionalFormatting sqref="AC88">
    <cfRule type="cellIs" dxfId="24633" priority="272" operator="greaterThan">
      <formula>0.9</formula>
    </cfRule>
    <cfRule type="cellIs" dxfId="24632" priority="273" operator="greaterThan">
      <formula>0.85</formula>
    </cfRule>
  </conditionalFormatting>
  <conditionalFormatting sqref="N88">
    <cfRule type="cellIs" dxfId="24631" priority="270" operator="greaterThan">
      <formula>0.9</formula>
    </cfRule>
    <cfRule type="cellIs" dxfId="24630" priority="271" operator="greaterThan">
      <formula>0.85</formula>
    </cfRule>
  </conditionalFormatting>
  <conditionalFormatting sqref="E88">
    <cfRule type="expression" dxfId="24629" priority="266">
      <formula>AND(IF(OR($Q88=1,$Q88=2),1,0),IF($X88&lt;=20,1,0))</formula>
    </cfRule>
    <cfRule type="expression" dxfId="24628" priority="267">
      <formula>AND(IF($Q88=2,1,0),IF($X88&lt;30,1,0))</formula>
    </cfRule>
    <cfRule type="expression" dxfId="24627" priority="268">
      <formula>AND(IF($Q88=3,1,0),IF($X88&lt;30,1,0))</formula>
    </cfRule>
    <cfRule type="expression" dxfId="24626" priority="269">
      <formula>AND(IF($Q88=3,1,IF($Q88=4,1,0)),IF($F88&lt;=85,1,0))</formula>
    </cfRule>
  </conditionalFormatting>
  <conditionalFormatting sqref="X88">
    <cfRule type="expression" dxfId="24625" priority="262">
      <formula>AND(IF(OR($Q88=1,$Q88=2),1,0),IF($X88&lt;=20,1,0))</formula>
    </cfRule>
    <cfRule type="expression" dxfId="24624" priority="263">
      <formula>AND(IF($Q88=2,1,0),IF($X88&lt;30,1,0))</formula>
    </cfRule>
    <cfRule type="expression" dxfId="24623" priority="264">
      <formula>AND(IF($Q88=3,1,0),IF($X88&lt;30,1,0))</formula>
    </cfRule>
    <cfRule type="expression" dxfId="24622" priority="265">
      <formula>AND(IF($Q88=3,1,IF($Q88=4,1,0)),IF($F88&lt;=85,1,0))</formula>
    </cfRule>
  </conditionalFormatting>
  <conditionalFormatting sqref="AI88">
    <cfRule type="expression" dxfId="24621" priority="258">
      <formula>AND(IF(OR($Q88=1,$Q88=2),1,0),IF($X88&lt;=20,1,0))</formula>
    </cfRule>
    <cfRule type="expression" dxfId="24620" priority="259">
      <formula>AND(IF($Q88=2,1,0),IF($X88&lt;30,1,0))</formula>
    </cfRule>
    <cfRule type="expression" dxfId="24619" priority="260">
      <formula>AND(IF($Q88=3,1,0),IF($X88&lt;30,1,0))</formula>
    </cfRule>
    <cfRule type="expression" dxfId="24618" priority="261">
      <formula>AND(IF($Q88=3,1,IF($Q88=4,1,0)),IF($F88&lt;=85,1,0))</formula>
    </cfRule>
  </conditionalFormatting>
  <conditionalFormatting sqref="AV89">
    <cfRule type="expression" dxfId="24617" priority="256">
      <formula>AV89="X"</formula>
    </cfRule>
    <cfRule type="expression" dxfId="24616" priority="257">
      <formula>AV89="후보"</formula>
    </cfRule>
  </conditionalFormatting>
  <conditionalFormatting sqref="AC89">
    <cfRule type="cellIs" dxfId="24615" priority="253" operator="greaterThan">
      <formula>0.9</formula>
    </cfRule>
    <cfRule type="cellIs" dxfId="24614" priority="254" operator="greaterThan">
      <formula>0.85</formula>
    </cfRule>
  </conditionalFormatting>
  <conditionalFormatting sqref="N89">
    <cfRule type="cellIs" dxfId="24613" priority="251" operator="greaterThan">
      <formula>0.9</formula>
    </cfRule>
    <cfRule type="cellIs" dxfId="24612" priority="252" operator="greaterThan">
      <formula>0.85</formula>
    </cfRule>
  </conditionalFormatting>
  <conditionalFormatting sqref="E89">
    <cfRule type="expression" dxfId="24611" priority="247">
      <formula>AND(IF(OR($Q89=1,$Q89=2),1,0),IF($X89&lt;=20,1,0))</formula>
    </cfRule>
    <cfRule type="expression" dxfId="24610" priority="248">
      <formula>AND(IF($Q89=2,1,0),IF($X89&lt;30,1,0))</formula>
    </cfRule>
    <cfRule type="expression" dxfId="24609" priority="249">
      <formula>AND(IF($Q89=3,1,0),IF($X89&lt;30,1,0))</formula>
    </cfRule>
    <cfRule type="expression" dxfId="24608" priority="250">
      <formula>AND(IF($Q89=3,1,IF($Q89=4,1,0)),IF($F89&lt;=85,1,0))</formula>
    </cfRule>
  </conditionalFormatting>
  <conditionalFormatting sqref="X89">
    <cfRule type="expression" dxfId="24607" priority="243">
      <formula>AND(IF(OR($Q89=1,$Q89=2),1,0),IF($X89&lt;=20,1,0))</formula>
    </cfRule>
    <cfRule type="expression" dxfId="24606" priority="244">
      <formula>AND(IF($Q89=2,1,0),IF($X89&lt;30,1,0))</formula>
    </cfRule>
    <cfRule type="expression" dxfId="24605" priority="245">
      <formula>AND(IF($Q89=3,1,0),IF($X89&lt;30,1,0))</formula>
    </cfRule>
    <cfRule type="expression" dxfId="24604" priority="246">
      <formula>AND(IF($Q89=3,1,IF($Q89=4,1,0)),IF($F89&lt;=85,1,0))</formula>
    </cfRule>
  </conditionalFormatting>
  <conditionalFormatting sqref="AI89">
    <cfRule type="expression" dxfId="24603" priority="239">
      <formula>AND(IF(OR($Q89=1,$Q89=2),1,0),IF($X89&lt;=20,1,0))</formula>
    </cfRule>
    <cfRule type="expression" dxfId="24602" priority="240">
      <formula>AND(IF($Q89=2,1,0),IF($X89&lt;30,1,0))</formula>
    </cfRule>
    <cfRule type="expression" dxfId="24601" priority="241">
      <formula>AND(IF($Q89=3,1,0),IF($X89&lt;30,1,0))</formula>
    </cfRule>
    <cfRule type="expression" dxfId="24600" priority="242">
      <formula>AND(IF($Q89=3,1,IF($Q89=4,1,0)),IF($F89&lt;=85,1,0))</formula>
    </cfRule>
  </conditionalFormatting>
  <conditionalFormatting sqref="AV90">
    <cfRule type="expression" dxfId="24599" priority="237">
      <formula>AV90="X"</formula>
    </cfRule>
    <cfRule type="expression" dxfId="24598" priority="238">
      <formula>AV90="후보"</formula>
    </cfRule>
  </conditionalFormatting>
  <conditionalFormatting sqref="AC90 N90">
    <cfRule type="cellIs" dxfId="24597" priority="234" operator="greaterThan">
      <formula>0.9</formula>
    </cfRule>
    <cfRule type="cellIs" dxfId="24596" priority="235" operator="greaterThan">
      <formula>0.85</formula>
    </cfRule>
  </conditionalFormatting>
  <conditionalFormatting sqref="AV91">
    <cfRule type="expression" dxfId="24595" priority="232">
      <formula>AV91="X"</formula>
    </cfRule>
    <cfRule type="expression" dxfId="24594" priority="233">
      <formula>AV91="후보"</formula>
    </cfRule>
  </conditionalFormatting>
  <conditionalFormatting sqref="AC91">
    <cfRule type="cellIs" dxfId="24593" priority="229" operator="greaterThan">
      <formula>0.9</formula>
    </cfRule>
    <cfRule type="cellIs" dxfId="24592" priority="230" operator="greaterThan">
      <formula>0.85</formula>
    </cfRule>
  </conditionalFormatting>
  <conditionalFormatting sqref="N91">
    <cfRule type="cellIs" dxfId="24591" priority="227" operator="greaterThan">
      <formula>0.9</formula>
    </cfRule>
    <cfRule type="cellIs" dxfId="24590" priority="228" operator="greaterThan">
      <formula>0.85</formula>
    </cfRule>
  </conditionalFormatting>
  <conditionalFormatting sqref="E91">
    <cfRule type="expression" dxfId="24589" priority="223">
      <formula>AND(IF(OR($Q91=1,$Q91=2),1,0),IF($X91&lt;=20,1,0))</formula>
    </cfRule>
    <cfRule type="expression" dxfId="24588" priority="224">
      <formula>AND(IF($Q91=2,1,0),IF($X91&lt;30,1,0))</formula>
    </cfRule>
    <cfRule type="expression" dxfId="24587" priority="225">
      <formula>AND(IF($Q91=3,1,0),IF($X91&lt;30,1,0))</formula>
    </cfRule>
    <cfRule type="expression" dxfId="24586" priority="226">
      <formula>AND(IF($Q91=3,1,IF($Q91=4,1,0)),IF($F91&lt;=85,1,0))</formula>
    </cfRule>
  </conditionalFormatting>
  <conditionalFormatting sqref="X91">
    <cfRule type="expression" dxfId="24585" priority="219">
      <formula>AND(IF(OR($Q91=1,$Q91=2),1,0),IF($X91&lt;=20,1,0))</formula>
    </cfRule>
    <cfRule type="expression" dxfId="24584" priority="220">
      <formula>AND(IF($Q91=2,1,0),IF($X91&lt;30,1,0))</formula>
    </cfRule>
    <cfRule type="expression" dxfId="24583" priority="221">
      <formula>AND(IF($Q91=3,1,0),IF($X91&lt;30,1,0))</formula>
    </cfRule>
    <cfRule type="expression" dxfId="24582" priority="222">
      <formula>AND(IF($Q91=3,1,IF($Q91=4,1,0)),IF($F91&lt;=85,1,0))</formula>
    </cfRule>
  </conditionalFormatting>
  <conditionalFormatting sqref="AI91">
    <cfRule type="expression" dxfId="24581" priority="215">
      <formula>AND(IF(OR($Q91=1,$Q91=2),1,0),IF($X91&lt;=20,1,0))</formula>
    </cfRule>
    <cfRule type="expression" dxfId="24580" priority="216">
      <formula>AND(IF($Q91=2,1,0),IF($X91&lt;30,1,0))</formula>
    </cfRule>
    <cfRule type="expression" dxfId="24579" priority="217">
      <formula>AND(IF($Q91=3,1,0),IF($X91&lt;30,1,0))</formula>
    </cfRule>
    <cfRule type="expression" dxfId="24578" priority="218">
      <formula>AND(IF($Q91=3,1,IF($Q91=4,1,0)),IF($F91&lt;=85,1,0))</formula>
    </cfRule>
  </conditionalFormatting>
  <conditionalFormatting sqref="AV92">
    <cfRule type="expression" dxfId="24577" priority="213">
      <formula>AV92="X"</formula>
    </cfRule>
    <cfRule type="expression" dxfId="24576" priority="214">
      <formula>AV92="후보"</formula>
    </cfRule>
  </conditionalFormatting>
  <conditionalFormatting sqref="AC92">
    <cfRule type="cellIs" dxfId="24575" priority="210" operator="greaterThan">
      <formula>0.9</formula>
    </cfRule>
    <cfRule type="cellIs" dxfId="24574" priority="211" operator="greaterThan">
      <formula>0.85</formula>
    </cfRule>
  </conditionalFormatting>
  <conditionalFormatting sqref="N92">
    <cfRule type="cellIs" dxfId="24573" priority="208" operator="greaterThan">
      <formula>0.9</formula>
    </cfRule>
    <cfRule type="cellIs" dxfId="24572" priority="209" operator="greaterThan">
      <formula>0.85</formula>
    </cfRule>
  </conditionalFormatting>
  <conditionalFormatting sqref="E92">
    <cfRule type="expression" dxfId="24571" priority="204">
      <formula>AND(IF(OR($Q92=1,$Q92=2),1,0),IF($X92&lt;=20,1,0))</formula>
    </cfRule>
    <cfRule type="expression" dxfId="24570" priority="205">
      <formula>AND(IF($Q92=2,1,0),IF($X92&lt;30,1,0))</formula>
    </cfRule>
    <cfRule type="expression" dxfId="24569" priority="206">
      <formula>AND(IF($Q92=3,1,0),IF($X92&lt;30,1,0))</formula>
    </cfRule>
    <cfRule type="expression" dxfId="24568" priority="207">
      <formula>AND(IF($Q92=3,1,IF($Q92=4,1,0)),IF($F92&lt;=85,1,0))</formula>
    </cfRule>
  </conditionalFormatting>
  <conditionalFormatting sqref="X92">
    <cfRule type="expression" dxfId="24567" priority="200">
      <formula>AND(IF(OR($Q92=1,$Q92=2),1,0),IF($X92&lt;=20,1,0))</formula>
    </cfRule>
    <cfRule type="expression" dxfId="24566" priority="201">
      <formula>AND(IF($Q92=2,1,0),IF($X92&lt;30,1,0))</formula>
    </cfRule>
    <cfRule type="expression" dxfId="24565" priority="202">
      <formula>AND(IF($Q92=3,1,0),IF($X92&lt;30,1,0))</formula>
    </cfRule>
    <cfRule type="expression" dxfId="24564" priority="203">
      <formula>AND(IF($Q92=3,1,IF($Q92=4,1,0)),IF($F92&lt;=85,1,0))</formula>
    </cfRule>
  </conditionalFormatting>
  <conditionalFormatting sqref="AI92">
    <cfRule type="expression" dxfId="24563" priority="196">
      <formula>AND(IF(OR($Q92=1,$Q92=2),1,0),IF($X92&lt;=20,1,0))</formula>
    </cfRule>
    <cfRule type="expression" dxfId="24562" priority="197">
      <formula>AND(IF($Q92=2,1,0),IF($X92&lt;30,1,0))</formula>
    </cfRule>
    <cfRule type="expression" dxfId="24561" priority="198">
      <formula>AND(IF($Q92=3,1,0),IF($X92&lt;30,1,0))</formula>
    </cfRule>
    <cfRule type="expression" dxfId="24560" priority="199">
      <formula>AND(IF($Q92=3,1,IF($Q92=4,1,0)),IF($F92&lt;=85,1,0))</formula>
    </cfRule>
  </conditionalFormatting>
  <conditionalFormatting sqref="AV93">
    <cfRule type="expression" dxfId="24559" priority="194">
      <formula>AV93="X"</formula>
    </cfRule>
    <cfRule type="expression" dxfId="24558" priority="195">
      <formula>AV93="후보"</formula>
    </cfRule>
  </conditionalFormatting>
  <conditionalFormatting sqref="AC93">
    <cfRule type="cellIs" dxfId="24557" priority="191" operator="greaterThan">
      <formula>0.9</formula>
    </cfRule>
    <cfRule type="cellIs" dxfId="24556" priority="192" operator="greaterThan">
      <formula>0.85</formula>
    </cfRule>
  </conditionalFormatting>
  <conditionalFormatting sqref="N93">
    <cfRule type="cellIs" dxfId="24555" priority="189" operator="greaterThan">
      <formula>0.9</formula>
    </cfRule>
    <cfRule type="cellIs" dxfId="24554" priority="190" operator="greaterThan">
      <formula>0.85</formula>
    </cfRule>
  </conditionalFormatting>
  <conditionalFormatting sqref="E93">
    <cfRule type="expression" dxfId="24553" priority="185">
      <formula>AND(IF(OR($Q93=1,$Q93=2),1,0),IF($X93&lt;=20,1,0))</formula>
    </cfRule>
    <cfRule type="expression" dxfId="24552" priority="186">
      <formula>AND(IF($Q93=2,1,0),IF($X93&lt;30,1,0))</formula>
    </cfRule>
    <cfRule type="expression" dxfId="24551" priority="187">
      <formula>AND(IF($Q93=3,1,0),IF($X93&lt;30,1,0))</formula>
    </cfRule>
    <cfRule type="expression" dxfId="24550" priority="188">
      <formula>AND(IF($Q93=3,1,IF($Q93=4,1,0)),IF($F93&lt;=85,1,0))</formula>
    </cfRule>
  </conditionalFormatting>
  <conditionalFormatting sqref="X93">
    <cfRule type="expression" dxfId="24549" priority="181">
      <formula>AND(IF(OR($Q93=1,$Q93=2),1,0),IF($X93&lt;=20,1,0))</formula>
    </cfRule>
    <cfRule type="expression" dxfId="24548" priority="182">
      <formula>AND(IF($Q93=2,1,0),IF($X93&lt;30,1,0))</formula>
    </cfRule>
    <cfRule type="expression" dxfId="24547" priority="183">
      <formula>AND(IF($Q93=3,1,0),IF($X93&lt;30,1,0))</formula>
    </cfRule>
    <cfRule type="expression" dxfId="24546" priority="184">
      <formula>AND(IF($Q93=3,1,IF($Q93=4,1,0)),IF($F93&lt;=85,1,0))</formula>
    </cfRule>
  </conditionalFormatting>
  <conditionalFormatting sqref="AI93">
    <cfRule type="expression" dxfId="24545" priority="177">
      <formula>AND(IF(OR($Q93=1,$Q93=2),1,0),IF($X93&lt;=20,1,0))</formula>
    </cfRule>
    <cfRule type="expression" dxfId="24544" priority="178">
      <formula>AND(IF($Q93=2,1,0),IF($X93&lt;30,1,0))</formula>
    </cfRule>
    <cfRule type="expression" dxfId="24543" priority="179">
      <formula>AND(IF($Q93=3,1,0),IF($X93&lt;30,1,0))</formula>
    </cfRule>
    <cfRule type="expression" dxfId="24542" priority="180">
      <formula>AND(IF($Q93=3,1,IF($Q93=4,1,0)),IF($F93&lt;=85,1,0))</formula>
    </cfRule>
  </conditionalFormatting>
  <conditionalFormatting sqref="AV94">
    <cfRule type="expression" dxfId="24541" priority="175">
      <formula>AV94="X"</formula>
    </cfRule>
    <cfRule type="expression" dxfId="24540" priority="176">
      <formula>AV94="후보"</formula>
    </cfRule>
  </conditionalFormatting>
  <conditionalFormatting sqref="AC94 N94">
    <cfRule type="cellIs" dxfId="24539" priority="172" operator="greaterThan">
      <formula>0.9</formula>
    </cfRule>
    <cfRule type="cellIs" dxfId="24538" priority="173" operator="greaterThan">
      <formula>0.85</formula>
    </cfRule>
  </conditionalFormatting>
  <conditionalFormatting sqref="AV95">
    <cfRule type="expression" dxfId="24537" priority="170">
      <formula>AV95="X"</formula>
    </cfRule>
    <cfRule type="expression" dxfId="24536" priority="171">
      <formula>AV95="후보"</formula>
    </cfRule>
  </conditionalFormatting>
  <conditionalFormatting sqref="AC95">
    <cfRule type="cellIs" dxfId="24535" priority="167" operator="greaterThan">
      <formula>0.9</formula>
    </cfRule>
    <cfRule type="cellIs" dxfId="24534" priority="168" operator="greaterThan">
      <formula>0.85</formula>
    </cfRule>
  </conditionalFormatting>
  <conditionalFormatting sqref="N95">
    <cfRule type="cellIs" dxfId="24533" priority="165" operator="greaterThan">
      <formula>0.9</formula>
    </cfRule>
    <cfRule type="cellIs" dxfId="24532" priority="166" operator="greaterThan">
      <formula>0.85</formula>
    </cfRule>
  </conditionalFormatting>
  <conditionalFormatting sqref="E95">
    <cfRule type="expression" dxfId="24531" priority="161">
      <formula>AND(IF(OR($Q95=1,$Q95=2),1,0),IF($X95&lt;=20,1,0))</formula>
    </cfRule>
    <cfRule type="expression" dxfId="24530" priority="162">
      <formula>AND(IF($Q95=2,1,0),IF($X95&lt;30,1,0))</formula>
    </cfRule>
    <cfRule type="expression" dxfId="24529" priority="163">
      <formula>AND(IF($Q95=3,1,0),IF($X95&lt;30,1,0))</formula>
    </cfRule>
    <cfRule type="expression" dxfId="24528" priority="164">
      <formula>AND(IF($Q95=3,1,IF($Q95=4,1,0)),IF($F95&lt;=85,1,0))</formula>
    </cfRule>
  </conditionalFormatting>
  <conditionalFormatting sqref="X95">
    <cfRule type="expression" dxfId="24527" priority="157">
      <formula>AND(IF(OR($Q95=1,$Q95=2),1,0),IF($X95&lt;=20,1,0))</formula>
    </cfRule>
    <cfRule type="expression" dxfId="24526" priority="158">
      <formula>AND(IF($Q95=2,1,0),IF($X95&lt;30,1,0))</formula>
    </cfRule>
    <cfRule type="expression" dxfId="24525" priority="159">
      <formula>AND(IF($Q95=3,1,0),IF($X95&lt;30,1,0))</formula>
    </cfRule>
    <cfRule type="expression" dxfId="24524" priority="160">
      <formula>AND(IF($Q95=3,1,IF($Q95=4,1,0)),IF($F95&lt;=85,1,0))</formula>
    </cfRule>
  </conditionalFormatting>
  <conditionalFormatting sqref="AI95">
    <cfRule type="expression" dxfId="24523" priority="153">
      <formula>AND(IF(OR($Q95=1,$Q95=2),1,0),IF($X95&lt;=20,1,0))</formula>
    </cfRule>
    <cfRule type="expression" dxfId="24522" priority="154">
      <formula>AND(IF($Q95=2,1,0),IF($X95&lt;30,1,0))</formula>
    </cfRule>
    <cfRule type="expression" dxfId="24521" priority="155">
      <formula>AND(IF($Q95=3,1,0),IF($X95&lt;30,1,0))</formula>
    </cfRule>
    <cfRule type="expression" dxfId="24520" priority="156">
      <formula>AND(IF($Q95=3,1,IF($Q95=4,1,0)),IF($F95&lt;=85,1,0))</formula>
    </cfRule>
  </conditionalFormatting>
  <conditionalFormatting sqref="AV96">
    <cfRule type="expression" dxfId="24519" priority="151">
      <formula>AV96="X"</formula>
    </cfRule>
    <cfRule type="expression" dxfId="24518" priority="152">
      <formula>AV96="후보"</formula>
    </cfRule>
  </conditionalFormatting>
  <conditionalFormatting sqref="AC96">
    <cfRule type="cellIs" dxfId="24517" priority="148" operator="greaterThan">
      <formula>0.9</formula>
    </cfRule>
    <cfRule type="cellIs" dxfId="24516" priority="149" operator="greaterThan">
      <formula>0.85</formula>
    </cfRule>
  </conditionalFormatting>
  <conditionalFormatting sqref="N96">
    <cfRule type="cellIs" dxfId="24515" priority="146" operator="greaterThan">
      <formula>0.9</formula>
    </cfRule>
    <cfRule type="cellIs" dxfId="24514" priority="147" operator="greaterThan">
      <formula>0.85</formula>
    </cfRule>
  </conditionalFormatting>
  <conditionalFormatting sqref="E96">
    <cfRule type="expression" dxfId="24513" priority="142">
      <formula>AND(IF(OR($Q96=1,$Q96=2),1,0),IF($X96&lt;=20,1,0))</formula>
    </cfRule>
    <cfRule type="expression" dxfId="24512" priority="143">
      <formula>AND(IF($Q96=2,1,0),IF($X96&lt;30,1,0))</formula>
    </cfRule>
    <cfRule type="expression" dxfId="24511" priority="144">
      <formula>AND(IF($Q96=3,1,0),IF($X96&lt;30,1,0))</formula>
    </cfRule>
    <cfRule type="expression" dxfId="24510" priority="145">
      <formula>AND(IF($Q96=3,1,IF($Q96=4,1,0)),IF($F96&lt;=85,1,0))</formula>
    </cfRule>
  </conditionalFormatting>
  <conditionalFormatting sqref="X96">
    <cfRule type="expression" dxfId="24509" priority="138">
      <formula>AND(IF(OR($Q96=1,$Q96=2),1,0),IF($X96&lt;=20,1,0))</formula>
    </cfRule>
    <cfRule type="expression" dxfId="24508" priority="139">
      <formula>AND(IF($Q96=2,1,0),IF($X96&lt;30,1,0))</formula>
    </cfRule>
    <cfRule type="expression" dxfId="24507" priority="140">
      <formula>AND(IF($Q96=3,1,0),IF($X96&lt;30,1,0))</formula>
    </cfRule>
    <cfRule type="expression" dxfId="24506" priority="141">
      <formula>AND(IF($Q96=3,1,IF($Q96=4,1,0)),IF($F96&lt;=85,1,0))</formula>
    </cfRule>
  </conditionalFormatting>
  <conditionalFormatting sqref="AI96">
    <cfRule type="expression" dxfId="24505" priority="134">
      <formula>AND(IF(OR($Q96=1,$Q96=2),1,0),IF($X96&lt;=20,1,0))</formula>
    </cfRule>
    <cfRule type="expression" dxfId="24504" priority="135">
      <formula>AND(IF($Q96=2,1,0),IF($X96&lt;30,1,0))</formula>
    </cfRule>
    <cfRule type="expression" dxfId="24503" priority="136">
      <formula>AND(IF($Q96=3,1,0),IF($X96&lt;30,1,0))</formula>
    </cfRule>
    <cfRule type="expression" dxfId="24502" priority="137">
      <formula>AND(IF($Q96=3,1,IF($Q96=4,1,0)),IF($F96&lt;=85,1,0))</formula>
    </cfRule>
  </conditionalFormatting>
  <conditionalFormatting sqref="AV97">
    <cfRule type="expression" dxfId="24501" priority="132">
      <formula>AV97="X"</formula>
    </cfRule>
    <cfRule type="expression" dxfId="24500" priority="133">
      <formula>AV97="후보"</formula>
    </cfRule>
  </conditionalFormatting>
  <conditionalFormatting sqref="AC97">
    <cfRule type="cellIs" dxfId="24499" priority="129" operator="greaterThan">
      <formula>0.9</formula>
    </cfRule>
    <cfRule type="cellIs" dxfId="24498" priority="130" operator="greaterThan">
      <formula>0.85</formula>
    </cfRule>
  </conditionalFormatting>
  <conditionalFormatting sqref="N97">
    <cfRule type="cellIs" dxfId="24497" priority="127" operator="greaterThan">
      <formula>0.9</formula>
    </cfRule>
    <cfRule type="cellIs" dxfId="24496" priority="128" operator="greaterThan">
      <formula>0.85</formula>
    </cfRule>
  </conditionalFormatting>
  <conditionalFormatting sqref="E97">
    <cfRule type="expression" dxfId="24495" priority="123">
      <formula>AND(IF(OR($Q97=1,$Q97=2),1,0),IF($X97&lt;=20,1,0))</formula>
    </cfRule>
    <cfRule type="expression" dxfId="24494" priority="124">
      <formula>AND(IF($Q97=2,1,0),IF($X97&lt;30,1,0))</formula>
    </cfRule>
    <cfRule type="expression" dxfId="24493" priority="125">
      <formula>AND(IF($Q97=3,1,0),IF($X97&lt;30,1,0))</formula>
    </cfRule>
    <cfRule type="expression" dxfId="24492" priority="126">
      <formula>AND(IF($Q97=3,1,IF($Q97=4,1,0)),IF($F97&lt;=85,1,0))</formula>
    </cfRule>
  </conditionalFormatting>
  <conditionalFormatting sqref="X97">
    <cfRule type="expression" dxfId="24491" priority="119">
      <formula>AND(IF(OR($Q97=1,$Q97=2),1,0),IF($X97&lt;=20,1,0))</formula>
    </cfRule>
    <cfRule type="expression" dxfId="24490" priority="120">
      <formula>AND(IF($Q97=2,1,0),IF($X97&lt;30,1,0))</formula>
    </cfRule>
    <cfRule type="expression" dxfId="24489" priority="121">
      <formula>AND(IF($Q97=3,1,0),IF($X97&lt;30,1,0))</formula>
    </cfRule>
    <cfRule type="expression" dxfId="24488" priority="122">
      <formula>AND(IF($Q97=3,1,IF($Q97=4,1,0)),IF($F97&lt;=85,1,0))</formula>
    </cfRule>
  </conditionalFormatting>
  <conditionalFormatting sqref="AI97">
    <cfRule type="expression" dxfId="24487" priority="115">
      <formula>AND(IF(OR($Q97=1,$Q97=2),1,0),IF($X97&lt;=20,1,0))</formula>
    </cfRule>
    <cfRule type="expression" dxfId="24486" priority="116">
      <formula>AND(IF($Q97=2,1,0),IF($X97&lt;30,1,0))</formula>
    </cfRule>
    <cfRule type="expression" dxfId="24485" priority="117">
      <formula>AND(IF($Q97=3,1,0),IF($X97&lt;30,1,0))</formula>
    </cfRule>
    <cfRule type="expression" dxfId="24484" priority="118">
      <formula>AND(IF($Q97=3,1,IF($Q97=4,1,0)),IF($F97&lt;=85,1,0))</formula>
    </cfRule>
  </conditionalFormatting>
  <conditionalFormatting sqref="AV98">
    <cfRule type="expression" dxfId="24483" priority="113">
      <formula>AV98="X"</formula>
    </cfRule>
    <cfRule type="expression" dxfId="24482" priority="114">
      <formula>AV98="후보"</formula>
    </cfRule>
  </conditionalFormatting>
  <conditionalFormatting sqref="AC98">
    <cfRule type="cellIs" dxfId="24481" priority="110" operator="greaterThan">
      <formula>0.9</formula>
    </cfRule>
    <cfRule type="cellIs" dxfId="24480" priority="111" operator="greaterThan">
      <formula>0.85</formula>
    </cfRule>
  </conditionalFormatting>
  <conditionalFormatting sqref="N98">
    <cfRule type="cellIs" dxfId="24479" priority="108" operator="greaterThan">
      <formula>0.9</formula>
    </cfRule>
    <cfRule type="cellIs" dxfId="24478" priority="109" operator="greaterThan">
      <formula>0.85</formula>
    </cfRule>
  </conditionalFormatting>
  <conditionalFormatting sqref="E98">
    <cfRule type="expression" dxfId="24477" priority="104">
      <formula>AND(IF(OR($Q98=1,$Q98=2),1,0),IF($X98&lt;=20,1,0))</formula>
    </cfRule>
    <cfRule type="expression" dxfId="24476" priority="105">
      <formula>AND(IF($Q98=2,1,0),IF($X98&lt;30,1,0))</formula>
    </cfRule>
    <cfRule type="expression" dxfId="24475" priority="106">
      <formula>AND(IF($Q98=3,1,0),IF($X98&lt;30,1,0))</formula>
    </cfRule>
    <cfRule type="expression" dxfId="24474" priority="107">
      <formula>AND(IF($Q98=3,1,IF($Q98=4,1,0)),IF($F98&lt;=85,1,0))</formula>
    </cfRule>
  </conditionalFormatting>
  <conditionalFormatting sqref="X98">
    <cfRule type="expression" dxfId="24473" priority="100">
      <formula>AND(IF(OR($Q98=1,$Q98=2),1,0),IF($X98&lt;=20,1,0))</formula>
    </cfRule>
    <cfRule type="expression" dxfId="24472" priority="101">
      <formula>AND(IF($Q98=2,1,0),IF($X98&lt;30,1,0))</formula>
    </cfRule>
    <cfRule type="expression" dxfId="24471" priority="102">
      <formula>AND(IF($Q98=3,1,0),IF($X98&lt;30,1,0))</formula>
    </cfRule>
    <cfRule type="expression" dxfId="24470" priority="103">
      <formula>AND(IF($Q98=3,1,IF($Q98=4,1,0)),IF($F98&lt;=85,1,0))</formula>
    </cfRule>
  </conditionalFormatting>
  <conditionalFormatting sqref="AI98">
    <cfRule type="expression" dxfId="24469" priority="96">
      <formula>AND(IF(OR($Q98=1,$Q98=2),1,0),IF($X98&lt;=20,1,0))</formula>
    </cfRule>
    <cfRule type="expression" dxfId="24468" priority="97">
      <formula>AND(IF($Q98=2,1,0),IF($X98&lt;30,1,0))</formula>
    </cfRule>
    <cfRule type="expression" dxfId="24467" priority="98">
      <formula>AND(IF($Q98=3,1,0),IF($X98&lt;30,1,0))</formula>
    </cfRule>
    <cfRule type="expression" dxfId="24466" priority="99">
      <formula>AND(IF($Q98=3,1,IF($Q98=4,1,0)),IF($F98&lt;=85,1,0))</formula>
    </cfRule>
  </conditionalFormatting>
  <conditionalFormatting sqref="AV99">
    <cfRule type="expression" dxfId="24465" priority="94">
      <formula>AV99="X"</formula>
    </cfRule>
    <cfRule type="expression" dxfId="24464" priority="95">
      <formula>AV99="후보"</formula>
    </cfRule>
  </conditionalFormatting>
  <conditionalFormatting sqref="AC99">
    <cfRule type="cellIs" dxfId="24463" priority="91" operator="greaterThan">
      <formula>0.9</formula>
    </cfRule>
    <cfRule type="cellIs" dxfId="24462" priority="92" operator="greaterThan">
      <formula>0.85</formula>
    </cfRule>
  </conditionalFormatting>
  <conditionalFormatting sqref="N99">
    <cfRule type="cellIs" dxfId="24461" priority="89" operator="greaterThan">
      <formula>0.9</formula>
    </cfRule>
    <cfRule type="cellIs" dxfId="24460" priority="90" operator="greaterThan">
      <formula>0.85</formula>
    </cfRule>
  </conditionalFormatting>
  <conditionalFormatting sqref="E99">
    <cfRule type="expression" dxfId="24459" priority="85">
      <formula>AND(IF(OR($Q99=1,$Q99=2),1,0),IF($X99&lt;=20,1,0))</formula>
    </cfRule>
    <cfRule type="expression" dxfId="24458" priority="86">
      <formula>AND(IF($Q99=2,1,0),IF($X99&lt;30,1,0))</formula>
    </cfRule>
    <cfRule type="expression" dxfId="24457" priority="87">
      <formula>AND(IF($Q99=3,1,0),IF($X99&lt;30,1,0))</formula>
    </cfRule>
    <cfRule type="expression" dxfId="24456" priority="88">
      <formula>AND(IF($Q99=3,1,IF($Q99=4,1,0)),IF($F99&lt;=85,1,0))</formula>
    </cfRule>
  </conditionalFormatting>
  <conditionalFormatting sqref="X99">
    <cfRule type="expression" dxfId="24455" priority="81">
      <formula>AND(IF(OR($Q99=1,$Q99=2),1,0),IF($X99&lt;=20,1,0))</formula>
    </cfRule>
    <cfRule type="expression" dxfId="24454" priority="82">
      <formula>AND(IF($Q99=2,1,0),IF($X99&lt;30,1,0))</formula>
    </cfRule>
    <cfRule type="expression" dxfId="24453" priority="83">
      <formula>AND(IF($Q99=3,1,0),IF($X99&lt;30,1,0))</formula>
    </cfRule>
    <cfRule type="expression" dxfId="24452" priority="84">
      <formula>AND(IF($Q99=3,1,IF($Q99=4,1,0)),IF($F99&lt;=85,1,0))</formula>
    </cfRule>
  </conditionalFormatting>
  <conditionalFormatting sqref="AI99">
    <cfRule type="expression" dxfId="24451" priority="77">
      <formula>AND(IF(OR($Q99=1,$Q99=2),1,0),IF($X99&lt;=20,1,0))</formula>
    </cfRule>
    <cfRule type="expression" dxfId="24450" priority="78">
      <formula>AND(IF($Q99=2,1,0),IF($X99&lt;30,1,0))</formula>
    </cfRule>
    <cfRule type="expression" dxfId="24449" priority="79">
      <formula>AND(IF($Q99=3,1,0),IF($X99&lt;30,1,0))</formula>
    </cfRule>
    <cfRule type="expression" dxfId="24448" priority="80">
      <formula>AND(IF($Q99=3,1,IF($Q99=4,1,0)),IF($F99&lt;=85,1,0))</formula>
    </cfRule>
  </conditionalFormatting>
  <conditionalFormatting sqref="AV100">
    <cfRule type="expression" dxfId="24447" priority="75">
      <formula>AV100="X"</formula>
    </cfRule>
    <cfRule type="expression" dxfId="24446" priority="76">
      <formula>AV100="후보"</formula>
    </cfRule>
  </conditionalFormatting>
  <conditionalFormatting sqref="AC100">
    <cfRule type="cellIs" dxfId="24445" priority="72" operator="greaterThan">
      <formula>0.9</formula>
    </cfRule>
    <cfRule type="cellIs" dxfId="24444" priority="73" operator="greaterThan">
      <formula>0.85</formula>
    </cfRule>
  </conditionalFormatting>
  <conditionalFormatting sqref="N100">
    <cfRule type="cellIs" dxfId="24443" priority="70" operator="greaterThan">
      <formula>0.9</formula>
    </cfRule>
    <cfRule type="cellIs" dxfId="24442" priority="71" operator="greaterThan">
      <formula>0.85</formula>
    </cfRule>
  </conditionalFormatting>
  <conditionalFormatting sqref="E100">
    <cfRule type="expression" dxfId="24441" priority="66">
      <formula>AND(IF(OR($Q100=1,$Q100=2),1,0),IF($X100&lt;=20,1,0))</formula>
    </cfRule>
    <cfRule type="expression" dxfId="24440" priority="67">
      <formula>AND(IF($Q100=2,1,0),IF($X100&lt;30,1,0))</formula>
    </cfRule>
    <cfRule type="expression" dxfId="24439" priority="68">
      <formula>AND(IF($Q100=3,1,0),IF($X100&lt;30,1,0))</formula>
    </cfRule>
    <cfRule type="expression" dxfId="24438" priority="69">
      <formula>AND(IF($Q100=3,1,IF($Q100=4,1,0)),IF($F100&lt;=85,1,0))</formula>
    </cfRule>
  </conditionalFormatting>
  <conditionalFormatting sqref="X100">
    <cfRule type="expression" dxfId="24437" priority="62">
      <formula>AND(IF(OR($Q100=1,$Q100=2),1,0),IF($X100&lt;=20,1,0))</formula>
    </cfRule>
    <cfRule type="expression" dxfId="24436" priority="63">
      <formula>AND(IF($Q100=2,1,0),IF($X100&lt;30,1,0))</formula>
    </cfRule>
    <cfRule type="expression" dxfId="24435" priority="64">
      <formula>AND(IF($Q100=3,1,0),IF($X100&lt;30,1,0))</formula>
    </cfRule>
    <cfRule type="expression" dxfId="24434" priority="65">
      <formula>AND(IF($Q100=3,1,IF($Q100=4,1,0)),IF($F100&lt;=85,1,0))</formula>
    </cfRule>
  </conditionalFormatting>
  <conditionalFormatting sqref="AI100">
    <cfRule type="expression" dxfId="24433" priority="58">
      <formula>AND(IF(OR($Q100=1,$Q100=2),1,0),IF($X100&lt;=20,1,0))</formula>
    </cfRule>
    <cfRule type="expression" dxfId="24432" priority="59">
      <formula>AND(IF($Q100=2,1,0),IF($X100&lt;30,1,0))</formula>
    </cfRule>
    <cfRule type="expression" dxfId="24431" priority="60">
      <formula>AND(IF($Q100=3,1,0),IF($X100&lt;30,1,0))</formula>
    </cfRule>
    <cfRule type="expression" dxfId="24430" priority="61">
      <formula>AND(IF($Q100=3,1,IF($Q100=4,1,0)),IF($F100&lt;=85,1,0))</formula>
    </cfRule>
  </conditionalFormatting>
  <conditionalFormatting sqref="AV101">
    <cfRule type="expression" dxfId="24429" priority="56">
      <formula>AV101="X"</formula>
    </cfRule>
    <cfRule type="expression" dxfId="24428" priority="57">
      <formula>AV101="후보"</formula>
    </cfRule>
  </conditionalFormatting>
  <conditionalFormatting sqref="AC101">
    <cfRule type="cellIs" dxfId="24427" priority="53" operator="greaterThan">
      <formula>0.9</formula>
    </cfRule>
    <cfRule type="cellIs" dxfId="24426" priority="54" operator="greaterThan">
      <formula>0.85</formula>
    </cfRule>
  </conditionalFormatting>
  <conditionalFormatting sqref="N101">
    <cfRule type="cellIs" dxfId="24425" priority="51" operator="greaterThan">
      <formula>0.9</formula>
    </cfRule>
    <cfRule type="cellIs" dxfId="24424" priority="52" operator="greaterThan">
      <formula>0.85</formula>
    </cfRule>
  </conditionalFormatting>
  <conditionalFormatting sqref="E101">
    <cfRule type="expression" dxfId="24423" priority="47">
      <formula>AND(IF(OR($Q101=1,$Q101=2),1,0),IF($X101&lt;=20,1,0))</formula>
    </cfRule>
    <cfRule type="expression" dxfId="24422" priority="48">
      <formula>AND(IF($Q101=2,1,0),IF($X101&lt;30,1,0))</formula>
    </cfRule>
    <cfRule type="expression" dxfId="24421" priority="49">
      <formula>AND(IF($Q101=3,1,0),IF($X101&lt;30,1,0))</formula>
    </cfRule>
    <cfRule type="expression" dxfId="24420" priority="50">
      <formula>AND(IF($Q101=3,1,IF($Q101=4,1,0)),IF($F101&lt;=85,1,0))</formula>
    </cfRule>
  </conditionalFormatting>
  <conditionalFormatting sqref="X101">
    <cfRule type="expression" dxfId="24419" priority="43">
      <formula>AND(IF(OR($Q101=1,$Q101=2),1,0),IF($X101&lt;=20,1,0))</formula>
    </cfRule>
    <cfRule type="expression" dxfId="24418" priority="44">
      <formula>AND(IF($Q101=2,1,0),IF($X101&lt;30,1,0))</formula>
    </cfRule>
    <cfRule type="expression" dxfId="24417" priority="45">
      <formula>AND(IF($Q101=3,1,0),IF($X101&lt;30,1,0))</formula>
    </cfRule>
    <cfRule type="expression" dxfId="24416" priority="46">
      <formula>AND(IF($Q101=3,1,IF($Q101=4,1,0)),IF($F101&lt;=85,1,0))</formula>
    </cfRule>
  </conditionalFormatting>
  <conditionalFormatting sqref="AI101">
    <cfRule type="expression" dxfId="24415" priority="39">
      <formula>AND(IF(OR($Q101=1,$Q101=2),1,0),IF($X101&lt;=20,1,0))</formula>
    </cfRule>
    <cfRule type="expression" dxfId="24414" priority="40">
      <formula>AND(IF($Q101=2,1,0),IF($X101&lt;30,1,0))</formula>
    </cfRule>
    <cfRule type="expression" dxfId="24413" priority="41">
      <formula>AND(IF($Q101=3,1,0),IF($X101&lt;30,1,0))</formula>
    </cfRule>
    <cfRule type="expression" dxfId="24412" priority="42">
      <formula>AND(IF($Q101=3,1,IF($Q101=4,1,0)),IF($F101&lt;=85,1,0))</formula>
    </cfRule>
  </conditionalFormatting>
  <conditionalFormatting sqref="AV102">
    <cfRule type="expression" dxfId="24411" priority="37">
      <formula>AV102="X"</formula>
    </cfRule>
    <cfRule type="expression" dxfId="24410" priority="38">
      <formula>AV102="후보"</formula>
    </cfRule>
  </conditionalFormatting>
  <conditionalFormatting sqref="AC102">
    <cfRule type="cellIs" dxfId="24409" priority="34" operator="greaterThan">
      <formula>0.9</formula>
    </cfRule>
    <cfRule type="cellIs" dxfId="24408" priority="35" operator="greaterThan">
      <formula>0.85</formula>
    </cfRule>
  </conditionalFormatting>
  <conditionalFormatting sqref="N102">
    <cfRule type="cellIs" dxfId="24407" priority="32" operator="greaterThan">
      <formula>0.9</formula>
    </cfRule>
    <cfRule type="cellIs" dxfId="24406" priority="33" operator="greaterThan">
      <formula>0.85</formula>
    </cfRule>
  </conditionalFormatting>
  <conditionalFormatting sqref="E102">
    <cfRule type="expression" dxfId="24405" priority="28">
      <formula>AND(IF(OR($Q102=1,$Q102=2),1,0),IF($X102&lt;=20,1,0))</formula>
    </cfRule>
    <cfRule type="expression" dxfId="24404" priority="29">
      <formula>AND(IF($Q102=2,1,0),IF($X102&lt;30,1,0))</formula>
    </cfRule>
    <cfRule type="expression" dxfId="24403" priority="30">
      <formula>AND(IF($Q102=3,1,0),IF($X102&lt;30,1,0))</formula>
    </cfRule>
    <cfRule type="expression" dxfId="24402" priority="31">
      <formula>AND(IF($Q102=3,1,IF($Q102=4,1,0)),IF($F102&lt;=85,1,0))</formula>
    </cfRule>
  </conditionalFormatting>
  <conditionalFormatting sqref="X102">
    <cfRule type="expression" dxfId="24401" priority="24">
      <formula>AND(IF(OR($Q102=1,$Q102=2),1,0),IF($X102&lt;=20,1,0))</formula>
    </cfRule>
    <cfRule type="expression" dxfId="24400" priority="25">
      <formula>AND(IF($Q102=2,1,0),IF($X102&lt;30,1,0))</formula>
    </cfRule>
    <cfRule type="expression" dxfId="24399" priority="26">
      <formula>AND(IF($Q102=3,1,0),IF($X102&lt;30,1,0))</formula>
    </cfRule>
    <cfRule type="expression" dxfId="24398" priority="27">
      <formula>AND(IF($Q102=3,1,IF($Q102=4,1,0)),IF($F102&lt;=85,1,0))</formula>
    </cfRule>
  </conditionalFormatting>
  <conditionalFormatting sqref="AI102">
    <cfRule type="expression" dxfId="24397" priority="20">
      <formula>AND(IF(OR($Q102=1,$Q102=2),1,0),IF($X102&lt;=20,1,0))</formula>
    </cfRule>
    <cfRule type="expression" dxfId="24396" priority="21">
      <formula>AND(IF($Q102=2,1,0),IF($X102&lt;30,1,0))</formula>
    </cfRule>
    <cfRule type="expression" dxfId="24395" priority="22">
      <formula>AND(IF($Q102=3,1,0),IF($X102&lt;30,1,0))</formula>
    </cfRule>
    <cfRule type="expression" dxfId="24394" priority="23">
      <formula>AND(IF($Q102=3,1,IF($Q102=4,1,0)),IF($F102&lt;=85,1,0))</formula>
    </cfRule>
  </conditionalFormatting>
  <conditionalFormatting sqref="AV103">
    <cfRule type="expression" dxfId="24393" priority="18">
      <formula>AV103="X"</formula>
    </cfRule>
    <cfRule type="expression" dxfId="24392" priority="19">
      <formula>AV103="후보"</formula>
    </cfRule>
  </conditionalFormatting>
  <conditionalFormatting sqref="AC103">
    <cfRule type="cellIs" dxfId="24391" priority="15" operator="greaterThan">
      <formula>0.9</formula>
    </cfRule>
    <cfRule type="cellIs" dxfId="24390" priority="16" operator="greaterThan">
      <formula>0.85</formula>
    </cfRule>
  </conditionalFormatting>
  <conditionalFormatting sqref="N103">
    <cfRule type="cellIs" dxfId="24389" priority="13" operator="greaterThan">
      <formula>0.9</formula>
    </cfRule>
    <cfRule type="cellIs" dxfId="24388" priority="14" operator="greaterThan">
      <formula>0.85</formula>
    </cfRule>
  </conditionalFormatting>
  <conditionalFormatting sqref="E103">
    <cfRule type="expression" dxfId="24387" priority="9">
      <formula>AND(IF(OR($Q103=1,$Q103=2),1,0),IF($X103&lt;=20,1,0))</formula>
    </cfRule>
    <cfRule type="expression" dxfId="24386" priority="10">
      <formula>AND(IF($Q103=2,1,0),IF($X103&lt;30,1,0))</formula>
    </cfRule>
    <cfRule type="expression" dxfId="24385" priority="11">
      <formula>AND(IF($Q103=3,1,0),IF($X103&lt;30,1,0))</formula>
    </cfRule>
    <cfRule type="expression" dxfId="24384" priority="12">
      <formula>AND(IF($Q103=3,1,IF($Q103=4,1,0)),IF($F103&lt;=85,1,0))</formula>
    </cfRule>
  </conditionalFormatting>
  <conditionalFormatting sqref="X103">
    <cfRule type="expression" dxfId="24383" priority="5">
      <formula>AND(IF(OR($Q103=1,$Q103=2),1,0),IF($X103&lt;=20,1,0))</formula>
    </cfRule>
    <cfRule type="expression" dxfId="24382" priority="6">
      <formula>AND(IF($Q103=2,1,0),IF($X103&lt;30,1,0))</formula>
    </cfRule>
    <cfRule type="expression" dxfId="24381" priority="7">
      <formula>AND(IF($Q103=3,1,0),IF($X103&lt;30,1,0))</formula>
    </cfRule>
    <cfRule type="expression" dxfId="24380" priority="8">
      <formula>AND(IF($Q103=3,1,IF($Q103=4,1,0)),IF($F103&lt;=85,1,0))</formula>
    </cfRule>
  </conditionalFormatting>
  <conditionalFormatting sqref="AI103">
    <cfRule type="expression" dxfId="24379" priority="1">
      <formula>AND(IF(OR($Q103=1,$Q103=2),1,0),IF($X103&lt;=20,1,0))</formula>
    </cfRule>
    <cfRule type="expression" dxfId="24378" priority="2">
      <formula>AND(IF($Q103=2,1,0),IF($X103&lt;30,1,0))</formula>
    </cfRule>
    <cfRule type="expression" dxfId="24377" priority="3">
      <formula>AND(IF($Q103=3,1,0),IF($X103&lt;30,1,0))</formula>
    </cfRule>
    <cfRule type="expression" dxfId="24376" priority="4">
      <formula>AND(IF($Q103=3,1,IF($Q103=4,1,0)),IF($F103&lt;=85,1,0))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도창동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492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도창동 에이스('97.08.,798^)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488</v>
      </c>
      <c r="B6" s="10" t="s">
        <v>1996</v>
      </c>
      <c r="C6" s="101">
        <v>798</v>
      </c>
      <c r="D6" s="98">
        <v>81.099999999999994</v>
      </c>
      <c r="E6" s="100">
        <v>25</v>
      </c>
      <c r="F6" s="98">
        <v>59.3</v>
      </c>
      <c r="G6" s="17">
        <v>18</v>
      </c>
      <c r="H6" s="101">
        <v>325</v>
      </c>
      <c r="I6" s="102">
        <v>33000</v>
      </c>
      <c r="J6" s="102" t="s">
        <v>1943</v>
      </c>
      <c r="K6" s="102">
        <v>20000</v>
      </c>
      <c r="L6" s="102" t="s">
        <v>1947</v>
      </c>
      <c r="M6" s="103">
        <f>I6-K6</f>
        <v>13000</v>
      </c>
      <c r="N6" s="4">
        <f>IF(ISERROR(K6/I6),"",K6/I6)</f>
        <v>0.60606060606060608</v>
      </c>
      <c r="O6" s="99">
        <f>I6/E6</f>
        <v>1320</v>
      </c>
      <c r="P6" s="99">
        <f>K6/E6</f>
        <v>800</v>
      </c>
      <c r="Q6" s="74">
        <v>3</v>
      </c>
      <c r="R6" s="74">
        <v>1</v>
      </c>
      <c r="S6" s="74" t="s">
        <v>1936</v>
      </c>
      <c r="T6" s="5">
        <v>81</v>
      </c>
      <c r="U6" s="9"/>
      <c r="W6" s="98">
        <f t="shared" ref="W6:X9" si="1">D6</f>
        <v>81.099999999999994</v>
      </c>
      <c r="X6" s="100">
        <f t="shared" si="1"/>
        <v>25</v>
      </c>
      <c r="Y6" s="96">
        <f t="shared" ref="Y6:Z9" si="2">H6</f>
        <v>325</v>
      </c>
      <c r="Z6" s="103">
        <f t="shared" si="2"/>
        <v>33000</v>
      </c>
      <c r="AA6" s="103">
        <f>K6</f>
        <v>20000</v>
      </c>
      <c r="AB6" s="103">
        <f t="shared" ref="AB6:AD9" si="3">M6</f>
        <v>13000</v>
      </c>
      <c r="AC6" s="4">
        <f t="shared" si="3"/>
        <v>0.60606060606060608</v>
      </c>
      <c r="AD6" s="99">
        <f t="shared" si="3"/>
        <v>1320</v>
      </c>
      <c r="AE6" s="74" t="str">
        <f>S6</f>
        <v>복</v>
      </c>
      <c r="AF6" s="74" t="str">
        <f>Q6&amp;"/"&amp;R6</f>
        <v>3/1</v>
      </c>
      <c r="AH6" s="20" t="str">
        <f>IF(A6="","",A6)</f>
        <v>에이스</v>
      </c>
      <c r="AI6" s="100">
        <f t="shared" si="0"/>
        <v>25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488</v>
      </c>
      <c r="B7" s="10" t="s">
        <v>1996</v>
      </c>
      <c r="C7" s="101">
        <v>798</v>
      </c>
      <c r="D7" s="98">
        <v>104.6</v>
      </c>
      <c r="E7" s="100">
        <v>32</v>
      </c>
      <c r="F7" s="98">
        <v>85</v>
      </c>
      <c r="G7" s="17">
        <v>26</v>
      </c>
      <c r="H7" s="101">
        <v>381</v>
      </c>
      <c r="I7" s="102">
        <v>47000</v>
      </c>
      <c r="J7" s="102" t="s">
        <v>1952</v>
      </c>
      <c r="K7" s="102">
        <v>30000</v>
      </c>
      <c r="L7" s="102" t="s">
        <v>1956</v>
      </c>
      <c r="M7" s="103">
        <f>I7-K7</f>
        <v>17000</v>
      </c>
      <c r="N7" s="4">
        <f>IF(ISERROR(K7/I7),"",K7/I7)</f>
        <v>0.63829787234042556</v>
      </c>
      <c r="O7" s="99">
        <f>I7/E7</f>
        <v>1468.75</v>
      </c>
      <c r="P7" s="99">
        <f>K7/E7</f>
        <v>937.5</v>
      </c>
      <c r="Q7" s="74">
        <v>3</v>
      </c>
      <c r="R7" s="74">
        <v>2</v>
      </c>
      <c r="S7" s="74" t="s">
        <v>1941</v>
      </c>
      <c r="T7" s="5" t="s">
        <v>494</v>
      </c>
      <c r="U7" s="9"/>
      <c r="W7" s="98">
        <f t="shared" si="1"/>
        <v>104.6</v>
      </c>
      <c r="X7" s="100">
        <f t="shared" si="1"/>
        <v>32</v>
      </c>
      <c r="Y7" s="96">
        <f t="shared" si="2"/>
        <v>381</v>
      </c>
      <c r="Z7" s="103">
        <f t="shared" si="2"/>
        <v>47000</v>
      </c>
      <c r="AA7" s="103">
        <f>K7</f>
        <v>30000</v>
      </c>
      <c r="AB7" s="103">
        <f t="shared" si="3"/>
        <v>17000</v>
      </c>
      <c r="AC7" s="4">
        <f t="shared" si="3"/>
        <v>0.63829787234042556</v>
      </c>
      <c r="AD7" s="99">
        <f t="shared" si="3"/>
        <v>1468.75</v>
      </c>
      <c r="AE7" s="74" t="str">
        <f>S7</f>
        <v>계</v>
      </c>
      <c r="AF7" s="74" t="str">
        <f>Q7&amp;"/"&amp;R7</f>
        <v>3/2</v>
      </c>
      <c r="AH7" s="20" t="str">
        <f>IF(A7="","",A7)</f>
        <v>에이스</v>
      </c>
      <c r="AI7" s="100">
        <f t="shared" si="0"/>
        <v>32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488</v>
      </c>
      <c r="B8" s="10" t="s">
        <v>1996</v>
      </c>
      <c r="C8" s="101">
        <v>798</v>
      </c>
      <c r="D8" s="98">
        <v>107.3</v>
      </c>
      <c r="E8" s="100">
        <v>32</v>
      </c>
      <c r="F8" s="98">
        <v>85</v>
      </c>
      <c r="G8" s="17">
        <v>26</v>
      </c>
      <c r="H8" s="101">
        <v>20</v>
      </c>
      <c r="I8" s="102"/>
      <c r="J8" s="102"/>
      <c r="K8" s="102">
        <v>30000</v>
      </c>
      <c r="L8" s="102" t="s">
        <v>1968</v>
      </c>
      <c r="M8" s="103">
        <f>I8-K8</f>
        <v>-30000</v>
      </c>
      <c r="N8" s="4" t="str">
        <f>IF(ISERROR(K8/I8),"",K8/I8)</f>
        <v/>
      </c>
      <c r="O8" s="99">
        <f>I8/E8</f>
        <v>0</v>
      </c>
      <c r="P8" s="99">
        <f>K8/E8</f>
        <v>937.5</v>
      </c>
      <c r="Q8" s="74">
        <v>3</v>
      </c>
      <c r="R8" s="74">
        <v>2</v>
      </c>
      <c r="S8" s="74" t="s">
        <v>1941</v>
      </c>
      <c r="T8" s="5" t="s">
        <v>495</v>
      </c>
      <c r="U8" s="9"/>
      <c r="W8" s="98">
        <f t="shared" si="1"/>
        <v>107.3</v>
      </c>
      <c r="X8" s="100">
        <f t="shared" si="1"/>
        <v>32</v>
      </c>
      <c r="Y8" s="96">
        <f t="shared" si="2"/>
        <v>20</v>
      </c>
      <c r="Z8" s="103">
        <f t="shared" si="2"/>
        <v>0</v>
      </c>
      <c r="AA8" s="103">
        <f>K8</f>
        <v>30000</v>
      </c>
      <c r="AB8" s="103">
        <f t="shared" si="3"/>
        <v>-30000</v>
      </c>
      <c r="AC8" s="4" t="str">
        <f t="shared" si="3"/>
        <v/>
      </c>
      <c r="AD8" s="99">
        <f t="shared" si="3"/>
        <v>0</v>
      </c>
      <c r="AE8" s="74" t="str">
        <f>S8</f>
        <v>계</v>
      </c>
      <c r="AF8" s="74" t="str">
        <f>Q8&amp;"/"&amp;R8</f>
        <v>3/2</v>
      </c>
      <c r="AH8" s="20" t="str">
        <f>IF(A8="","",A8)</f>
        <v>에이스</v>
      </c>
      <c r="AI8" s="100">
        <f t="shared" si="0"/>
        <v>32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488</v>
      </c>
      <c r="B9" s="10" t="s">
        <v>1996</v>
      </c>
      <c r="C9" s="101">
        <v>798</v>
      </c>
      <c r="D9" s="98">
        <v>124.5</v>
      </c>
      <c r="E9" s="100">
        <v>38</v>
      </c>
      <c r="F9" s="98">
        <v>102</v>
      </c>
      <c r="G9" s="17">
        <v>31</v>
      </c>
      <c r="H9" s="101">
        <v>72</v>
      </c>
      <c r="I9" s="102">
        <v>50000</v>
      </c>
      <c r="J9" s="102" t="s">
        <v>1940</v>
      </c>
      <c r="K9" s="102">
        <v>30000</v>
      </c>
      <c r="L9" s="102" t="s">
        <v>1940</v>
      </c>
      <c r="M9" s="103">
        <f>I9-K9</f>
        <v>20000</v>
      </c>
      <c r="N9" s="4">
        <f>IF(ISERROR(K9/I9),"",K9/I9)</f>
        <v>0.6</v>
      </c>
      <c r="O9" s="99">
        <f>I9/E9</f>
        <v>1315.7894736842106</v>
      </c>
      <c r="P9" s="99">
        <f>K9/E9</f>
        <v>789.47368421052636</v>
      </c>
      <c r="Q9" s="74">
        <v>4</v>
      </c>
      <c r="R9" s="74">
        <v>2</v>
      </c>
      <c r="S9" s="74" t="s">
        <v>1941</v>
      </c>
      <c r="T9" s="5">
        <v>124</v>
      </c>
      <c r="U9" s="9"/>
      <c r="W9" s="98">
        <f t="shared" si="1"/>
        <v>124.5</v>
      </c>
      <c r="X9" s="100">
        <f t="shared" si="1"/>
        <v>38</v>
      </c>
      <c r="Y9" s="96">
        <f t="shared" si="2"/>
        <v>72</v>
      </c>
      <c r="Z9" s="103">
        <f t="shared" si="2"/>
        <v>50000</v>
      </c>
      <c r="AA9" s="103">
        <f>K9</f>
        <v>30000</v>
      </c>
      <c r="AB9" s="103">
        <f t="shared" si="3"/>
        <v>20000</v>
      </c>
      <c r="AC9" s="4">
        <f t="shared" si="3"/>
        <v>0.6</v>
      </c>
      <c r="AD9" s="99">
        <f t="shared" si="3"/>
        <v>1315.7894736842106</v>
      </c>
      <c r="AE9" s="74" t="str">
        <f>S9</f>
        <v>계</v>
      </c>
      <c r="AF9" s="74" t="str">
        <f>Q9&amp;"/"&amp;R9</f>
        <v>4/2</v>
      </c>
      <c r="AH9" s="20" t="str">
        <f>IF(A9="","",A9)</f>
        <v>에이스</v>
      </c>
      <c r="AI9" s="100">
        <f t="shared" si="0"/>
        <v>38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24375" priority="77">
      <formula>AV4="X"</formula>
    </cfRule>
    <cfRule type="expression" dxfId="24374" priority="78">
      <formula>AV4="후보"</formula>
    </cfRule>
  </conditionalFormatting>
  <conditionalFormatting sqref="AC1:AC2 AC4:AC6 N4:N5">
    <cfRule type="cellIs" dxfId="24373" priority="74" operator="greaterThan">
      <formula>0.9</formula>
    </cfRule>
    <cfRule type="cellIs" dxfId="24372" priority="75" operator="greaterThan">
      <formula>0.85</formula>
    </cfRule>
  </conditionalFormatting>
  <conditionalFormatting sqref="N1:N2">
    <cfRule type="cellIs" dxfId="24371" priority="72" operator="greaterThan">
      <formula>0.9</formula>
    </cfRule>
    <cfRule type="cellIs" dxfId="24370" priority="73" operator="greaterThan">
      <formula>0.85</formula>
    </cfRule>
  </conditionalFormatting>
  <conditionalFormatting sqref="N6">
    <cfRule type="cellIs" dxfId="24369" priority="70" operator="greaterThan">
      <formula>0.9</formula>
    </cfRule>
    <cfRule type="cellIs" dxfId="24368" priority="71" operator="greaterThan">
      <formula>0.85</formula>
    </cfRule>
  </conditionalFormatting>
  <conditionalFormatting sqref="E6">
    <cfRule type="expression" dxfId="24367" priority="66">
      <formula>AND(IF(OR($Q6=1,$Q6=2),1,0),IF($X6&lt;=20,1,0))</formula>
    </cfRule>
    <cfRule type="expression" dxfId="24366" priority="67">
      <formula>AND(IF($Q6=2,1,0),IF($X6&lt;30,1,0))</formula>
    </cfRule>
    <cfRule type="expression" dxfId="24365" priority="68">
      <formula>AND(IF($Q6=3,1,0),IF($X6&lt;30,1,0))</formula>
    </cfRule>
    <cfRule type="expression" dxfId="24364" priority="69">
      <formula>AND(IF($Q6=3,1,IF($Q6=4,1,0)),IF($F6&lt;=85,1,0))</formula>
    </cfRule>
  </conditionalFormatting>
  <conditionalFormatting sqref="X6">
    <cfRule type="expression" dxfId="24363" priority="62">
      <formula>AND(IF(OR($Q6=1,$Q6=2),1,0),IF($X6&lt;=20,1,0))</formula>
    </cfRule>
    <cfRule type="expression" dxfId="24362" priority="63">
      <formula>AND(IF($Q6=2,1,0),IF($X6&lt;30,1,0))</formula>
    </cfRule>
    <cfRule type="expression" dxfId="24361" priority="64">
      <formula>AND(IF($Q6=3,1,0),IF($X6&lt;30,1,0))</formula>
    </cfRule>
    <cfRule type="expression" dxfId="24360" priority="65">
      <formula>AND(IF($Q6=3,1,IF($Q6=4,1,0)),IF($F6&lt;=85,1,0))</formula>
    </cfRule>
  </conditionalFormatting>
  <conditionalFormatting sqref="AI6">
    <cfRule type="expression" dxfId="24359" priority="58">
      <formula>AND(IF(OR($Q6=1,$Q6=2),1,0),IF($X6&lt;=20,1,0))</formula>
    </cfRule>
    <cfRule type="expression" dxfId="24358" priority="59">
      <formula>AND(IF($Q6=2,1,0),IF($X6&lt;30,1,0))</formula>
    </cfRule>
    <cfRule type="expression" dxfId="24357" priority="60">
      <formula>AND(IF($Q6=3,1,0),IF($X6&lt;30,1,0))</formula>
    </cfRule>
    <cfRule type="expression" dxfId="24356" priority="61">
      <formula>AND(IF($Q6=3,1,IF($Q6=4,1,0)),IF($F6&lt;=85,1,0))</formula>
    </cfRule>
  </conditionalFormatting>
  <conditionalFormatting sqref="AV7">
    <cfRule type="expression" dxfId="24355" priority="56">
      <formula>AV7="X"</formula>
    </cfRule>
    <cfRule type="expression" dxfId="24354" priority="57">
      <formula>AV7="후보"</formula>
    </cfRule>
  </conditionalFormatting>
  <conditionalFormatting sqref="AC7">
    <cfRule type="cellIs" dxfId="24353" priority="53" operator="greaterThan">
      <formula>0.9</formula>
    </cfRule>
    <cfRule type="cellIs" dxfId="24352" priority="54" operator="greaterThan">
      <formula>0.85</formula>
    </cfRule>
  </conditionalFormatting>
  <conditionalFormatting sqref="N7">
    <cfRule type="cellIs" dxfId="24351" priority="51" operator="greaterThan">
      <formula>0.9</formula>
    </cfRule>
    <cfRule type="cellIs" dxfId="24350" priority="52" operator="greaterThan">
      <formula>0.85</formula>
    </cfRule>
  </conditionalFormatting>
  <conditionalFormatting sqref="E7">
    <cfRule type="expression" dxfId="24349" priority="47">
      <formula>AND(IF(OR($Q7=1,$Q7=2),1,0),IF($X7&lt;=20,1,0))</formula>
    </cfRule>
    <cfRule type="expression" dxfId="24348" priority="48">
      <formula>AND(IF($Q7=2,1,0),IF($X7&lt;30,1,0))</formula>
    </cfRule>
    <cfRule type="expression" dxfId="24347" priority="49">
      <formula>AND(IF($Q7=3,1,0),IF($X7&lt;30,1,0))</formula>
    </cfRule>
    <cfRule type="expression" dxfId="24346" priority="50">
      <formula>AND(IF($Q7=3,1,IF($Q7=4,1,0)),IF($F7&lt;=85,1,0))</formula>
    </cfRule>
  </conditionalFormatting>
  <conditionalFormatting sqref="X7">
    <cfRule type="expression" dxfId="24345" priority="43">
      <formula>AND(IF(OR($Q7=1,$Q7=2),1,0),IF($X7&lt;=20,1,0))</formula>
    </cfRule>
    <cfRule type="expression" dxfId="24344" priority="44">
      <formula>AND(IF($Q7=2,1,0),IF($X7&lt;30,1,0))</formula>
    </cfRule>
    <cfRule type="expression" dxfId="24343" priority="45">
      <formula>AND(IF($Q7=3,1,0),IF($X7&lt;30,1,0))</formula>
    </cfRule>
    <cfRule type="expression" dxfId="24342" priority="46">
      <formula>AND(IF($Q7=3,1,IF($Q7=4,1,0)),IF($F7&lt;=85,1,0))</formula>
    </cfRule>
  </conditionalFormatting>
  <conditionalFormatting sqref="AI7">
    <cfRule type="expression" dxfId="24341" priority="39">
      <formula>AND(IF(OR($Q7=1,$Q7=2),1,0),IF($X7&lt;=20,1,0))</formula>
    </cfRule>
    <cfRule type="expression" dxfId="24340" priority="40">
      <formula>AND(IF($Q7=2,1,0),IF($X7&lt;30,1,0))</formula>
    </cfRule>
    <cfRule type="expression" dxfId="24339" priority="41">
      <formula>AND(IF($Q7=3,1,0),IF($X7&lt;30,1,0))</formula>
    </cfRule>
    <cfRule type="expression" dxfId="24338" priority="42">
      <formula>AND(IF($Q7=3,1,IF($Q7=4,1,0)),IF($F7&lt;=85,1,0))</formula>
    </cfRule>
  </conditionalFormatting>
  <conditionalFormatting sqref="AV8">
    <cfRule type="expression" dxfId="24337" priority="37">
      <formula>AV8="X"</formula>
    </cfRule>
    <cfRule type="expression" dxfId="24336" priority="38">
      <formula>AV8="후보"</formula>
    </cfRule>
  </conditionalFormatting>
  <conditionalFormatting sqref="AC8">
    <cfRule type="cellIs" dxfId="24335" priority="34" operator="greaterThan">
      <formula>0.9</formula>
    </cfRule>
    <cfRule type="cellIs" dxfId="24334" priority="35" operator="greaterThan">
      <formula>0.85</formula>
    </cfRule>
  </conditionalFormatting>
  <conditionalFormatting sqref="N8">
    <cfRule type="cellIs" dxfId="24333" priority="32" operator="greaterThan">
      <formula>0.9</formula>
    </cfRule>
    <cfRule type="cellIs" dxfId="24332" priority="33" operator="greaterThan">
      <formula>0.85</formula>
    </cfRule>
  </conditionalFormatting>
  <conditionalFormatting sqref="E8">
    <cfRule type="expression" dxfId="24331" priority="28">
      <formula>AND(IF(OR($Q8=1,$Q8=2),1,0),IF($X8&lt;=20,1,0))</formula>
    </cfRule>
    <cfRule type="expression" dxfId="24330" priority="29">
      <formula>AND(IF($Q8=2,1,0),IF($X8&lt;30,1,0))</formula>
    </cfRule>
    <cfRule type="expression" dxfId="24329" priority="30">
      <formula>AND(IF($Q8=3,1,0),IF($X8&lt;30,1,0))</formula>
    </cfRule>
    <cfRule type="expression" dxfId="24328" priority="31">
      <formula>AND(IF($Q8=3,1,IF($Q8=4,1,0)),IF($F8&lt;=85,1,0))</formula>
    </cfRule>
  </conditionalFormatting>
  <conditionalFormatting sqref="X8">
    <cfRule type="expression" dxfId="24327" priority="24">
      <formula>AND(IF(OR($Q8=1,$Q8=2),1,0),IF($X8&lt;=20,1,0))</formula>
    </cfRule>
    <cfRule type="expression" dxfId="24326" priority="25">
      <formula>AND(IF($Q8=2,1,0),IF($X8&lt;30,1,0))</formula>
    </cfRule>
    <cfRule type="expression" dxfId="24325" priority="26">
      <formula>AND(IF($Q8=3,1,0),IF($X8&lt;30,1,0))</formula>
    </cfRule>
    <cfRule type="expression" dxfId="24324" priority="27">
      <formula>AND(IF($Q8=3,1,IF($Q8=4,1,0)),IF($F8&lt;=85,1,0))</formula>
    </cfRule>
  </conditionalFormatting>
  <conditionalFormatting sqref="AI8">
    <cfRule type="expression" dxfId="24323" priority="20">
      <formula>AND(IF(OR($Q8=1,$Q8=2),1,0),IF($X8&lt;=20,1,0))</formula>
    </cfRule>
    <cfRule type="expression" dxfId="24322" priority="21">
      <formula>AND(IF($Q8=2,1,0),IF($X8&lt;30,1,0))</formula>
    </cfRule>
    <cfRule type="expression" dxfId="24321" priority="22">
      <formula>AND(IF($Q8=3,1,0),IF($X8&lt;30,1,0))</formula>
    </cfRule>
    <cfRule type="expression" dxfId="24320" priority="23">
      <formula>AND(IF($Q8=3,1,IF($Q8=4,1,0)),IF($F8&lt;=85,1,0))</formula>
    </cfRule>
  </conditionalFormatting>
  <conditionalFormatting sqref="AV9">
    <cfRule type="expression" dxfId="24319" priority="18">
      <formula>AV9="X"</formula>
    </cfRule>
    <cfRule type="expression" dxfId="24318" priority="19">
      <formula>AV9="후보"</formula>
    </cfRule>
  </conditionalFormatting>
  <conditionalFormatting sqref="AC9">
    <cfRule type="cellIs" dxfId="24317" priority="15" operator="greaterThan">
      <formula>0.9</formula>
    </cfRule>
    <cfRule type="cellIs" dxfId="24316" priority="16" operator="greaterThan">
      <formula>0.85</formula>
    </cfRule>
  </conditionalFormatting>
  <conditionalFormatting sqref="N9">
    <cfRule type="cellIs" dxfId="24315" priority="13" operator="greaterThan">
      <formula>0.9</formula>
    </cfRule>
    <cfRule type="cellIs" dxfId="24314" priority="14" operator="greaterThan">
      <formula>0.85</formula>
    </cfRule>
  </conditionalFormatting>
  <conditionalFormatting sqref="E9">
    <cfRule type="expression" dxfId="24313" priority="9">
      <formula>AND(IF(OR($Q9=1,$Q9=2),1,0),IF($X9&lt;=20,1,0))</formula>
    </cfRule>
    <cfRule type="expression" dxfId="24312" priority="10">
      <formula>AND(IF($Q9=2,1,0),IF($X9&lt;30,1,0))</formula>
    </cfRule>
    <cfRule type="expression" dxfId="24311" priority="11">
      <formula>AND(IF($Q9=3,1,0),IF($X9&lt;30,1,0))</formula>
    </cfRule>
    <cfRule type="expression" dxfId="24310" priority="12">
      <formula>AND(IF($Q9=3,1,IF($Q9=4,1,0)),IF($F9&lt;=85,1,0))</formula>
    </cfRule>
  </conditionalFormatting>
  <conditionalFormatting sqref="X9">
    <cfRule type="expression" dxfId="24309" priority="5">
      <formula>AND(IF(OR($Q9=1,$Q9=2),1,0),IF($X9&lt;=20,1,0))</formula>
    </cfRule>
    <cfRule type="expression" dxfId="24308" priority="6">
      <formula>AND(IF($Q9=2,1,0),IF($X9&lt;30,1,0))</formula>
    </cfRule>
    <cfRule type="expression" dxfId="24307" priority="7">
      <formula>AND(IF($Q9=3,1,0),IF($X9&lt;30,1,0))</formula>
    </cfRule>
    <cfRule type="expression" dxfId="24306" priority="8">
      <formula>AND(IF($Q9=3,1,IF($Q9=4,1,0)),IF($F9&lt;=85,1,0))</formula>
    </cfRule>
  </conditionalFormatting>
  <conditionalFormatting sqref="AI9">
    <cfRule type="expression" dxfId="24305" priority="1">
      <formula>AND(IF(OR($Q9=1,$Q9=2),1,0),IF($X9&lt;=20,1,0))</formula>
    </cfRule>
    <cfRule type="expression" dxfId="24304" priority="2">
      <formula>AND(IF($Q9=2,1,0),IF($X9&lt;30,1,0))</formula>
    </cfRule>
    <cfRule type="expression" dxfId="24303" priority="3">
      <formula>AND(IF($Q9=3,1,0),IF($X9&lt;30,1,0))</formula>
    </cfRule>
    <cfRule type="expression" dxfId="2430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매화동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502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매화동 매화마을홍익('00.12.,285^)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542</v>
      </c>
      <c r="B6" s="10" t="s">
        <v>1997</v>
      </c>
      <c r="C6" s="101">
        <v>285</v>
      </c>
      <c r="D6" s="98">
        <v>85.7</v>
      </c>
      <c r="E6" s="100">
        <v>26</v>
      </c>
      <c r="F6" s="98">
        <v>59.8</v>
      </c>
      <c r="G6" s="17">
        <v>18</v>
      </c>
      <c r="H6" s="101">
        <v>153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1</v>
      </c>
      <c r="S6" s="74" t="s">
        <v>1936</v>
      </c>
      <c r="T6" s="5">
        <v>85</v>
      </c>
      <c r="U6" s="9"/>
      <c r="W6" s="98">
        <f>D6</f>
        <v>85.7</v>
      </c>
      <c r="X6" s="100">
        <f>E6</f>
        <v>26</v>
      </c>
      <c r="Y6" s="96">
        <f>H6</f>
        <v>153</v>
      </c>
      <c r="Z6" s="103">
        <f>I6</f>
        <v>0</v>
      </c>
      <c r="AA6" s="103">
        <f>K6</f>
        <v>0</v>
      </c>
      <c r="AB6" s="103">
        <f t="shared" ref="AB6:AD7" si="0">M6</f>
        <v>0</v>
      </c>
      <c r="AC6" s="4" t="str">
        <f t="shared" si="0"/>
        <v/>
      </c>
      <c r="AD6" s="99">
        <f t="shared" si="0"/>
        <v>0</v>
      </c>
      <c r="AE6" s="74" t="str">
        <f>S6</f>
        <v>복</v>
      </c>
      <c r="AF6" s="74" t="str">
        <f>Q6&amp;"/"&amp;R6</f>
        <v>3/1</v>
      </c>
      <c r="AH6" s="20" t="str">
        <f>IF(A6="","",A6)</f>
        <v>매화마을홍익</v>
      </c>
      <c r="AI6" s="100">
        <f>IF(E6="","",E6)</f>
        <v>26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542</v>
      </c>
      <c r="B7" s="10" t="s">
        <v>1997</v>
      </c>
      <c r="C7" s="101">
        <v>285</v>
      </c>
      <c r="D7" s="98">
        <v>108.5</v>
      </c>
      <c r="E7" s="100">
        <v>33</v>
      </c>
      <c r="F7" s="98">
        <v>84.9</v>
      </c>
      <c r="G7" s="17">
        <v>26</v>
      </c>
      <c r="H7" s="101">
        <v>132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3</v>
      </c>
      <c r="R7" s="74">
        <v>2</v>
      </c>
      <c r="S7" s="74" t="s">
        <v>1941</v>
      </c>
      <c r="T7" s="5">
        <v>108</v>
      </c>
      <c r="U7" s="9"/>
      <c r="W7" s="98">
        <f>D7</f>
        <v>108.5</v>
      </c>
      <c r="X7" s="100">
        <f>E7</f>
        <v>33</v>
      </c>
      <c r="Y7" s="96">
        <f>H7</f>
        <v>132</v>
      </c>
      <c r="Z7" s="103">
        <f>I7</f>
        <v>0</v>
      </c>
      <c r="AA7" s="103">
        <f>K7</f>
        <v>0</v>
      </c>
      <c r="AB7" s="103">
        <f t="shared" si="0"/>
        <v>0</v>
      </c>
      <c r="AC7" s="4" t="str">
        <f t="shared" si="0"/>
        <v/>
      </c>
      <c r="AD7" s="99">
        <f t="shared" si="0"/>
        <v>0</v>
      </c>
      <c r="AE7" s="74" t="str">
        <f>S7</f>
        <v>계</v>
      </c>
      <c r="AF7" s="74" t="str">
        <f>Q7&amp;"/"&amp;R7</f>
        <v>3/2</v>
      </c>
      <c r="AH7" s="20" t="str">
        <f>IF(A7="","",A7)</f>
        <v>매화마을홍익</v>
      </c>
      <c r="AI7" s="100">
        <f>IF(E7="","",E7)</f>
        <v>33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24301" priority="39">
      <formula>AV4="X"</formula>
    </cfRule>
    <cfRule type="expression" dxfId="24300" priority="40">
      <formula>AV4="후보"</formula>
    </cfRule>
  </conditionalFormatting>
  <conditionalFormatting sqref="AC1:AC2 AC4:AC6 N4:N5">
    <cfRule type="cellIs" dxfId="24299" priority="36" operator="greaterThan">
      <formula>0.9</formula>
    </cfRule>
    <cfRule type="cellIs" dxfId="24298" priority="37" operator="greaterThan">
      <formula>0.85</formula>
    </cfRule>
  </conditionalFormatting>
  <conditionalFormatting sqref="N1:N2">
    <cfRule type="cellIs" dxfId="24297" priority="34" operator="greaterThan">
      <formula>0.9</formula>
    </cfRule>
    <cfRule type="cellIs" dxfId="24296" priority="35" operator="greaterThan">
      <formula>0.85</formula>
    </cfRule>
  </conditionalFormatting>
  <conditionalFormatting sqref="N6">
    <cfRule type="cellIs" dxfId="24295" priority="32" operator="greaterThan">
      <formula>0.9</formula>
    </cfRule>
    <cfRule type="cellIs" dxfId="24294" priority="33" operator="greaterThan">
      <formula>0.85</formula>
    </cfRule>
  </conditionalFormatting>
  <conditionalFormatting sqref="E6">
    <cfRule type="expression" dxfId="24293" priority="28">
      <formula>AND(IF(OR($Q6=1,$Q6=2),1,0),IF($X6&lt;=20,1,0))</formula>
    </cfRule>
    <cfRule type="expression" dxfId="24292" priority="29">
      <formula>AND(IF($Q6=2,1,0),IF($X6&lt;30,1,0))</formula>
    </cfRule>
    <cfRule type="expression" dxfId="24291" priority="30">
      <formula>AND(IF($Q6=3,1,0),IF($X6&lt;30,1,0))</formula>
    </cfRule>
    <cfRule type="expression" dxfId="24290" priority="31">
      <formula>AND(IF($Q6=3,1,IF($Q6=4,1,0)),IF($F6&lt;=85,1,0))</formula>
    </cfRule>
  </conditionalFormatting>
  <conditionalFormatting sqref="X6">
    <cfRule type="expression" dxfId="24289" priority="24">
      <formula>AND(IF(OR($Q6=1,$Q6=2),1,0),IF($X6&lt;=20,1,0))</formula>
    </cfRule>
    <cfRule type="expression" dxfId="24288" priority="25">
      <formula>AND(IF($Q6=2,1,0),IF($X6&lt;30,1,0))</formula>
    </cfRule>
    <cfRule type="expression" dxfId="24287" priority="26">
      <formula>AND(IF($Q6=3,1,0),IF($X6&lt;30,1,0))</formula>
    </cfRule>
    <cfRule type="expression" dxfId="24286" priority="27">
      <formula>AND(IF($Q6=3,1,IF($Q6=4,1,0)),IF($F6&lt;=85,1,0))</formula>
    </cfRule>
  </conditionalFormatting>
  <conditionalFormatting sqref="AI6">
    <cfRule type="expression" dxfId="24285" priority="20">
      <formula>AND(IF(OR($Q6=1,$Q6=2),1,0),IF($X6&lt;=20,1,0))</formula>
    </cfRule>
    <cfRule type="expression" dxfId="24284" priority="21">
      <formula>AND(IF($Q6=2,1,0),IF($X6&lt;30,1,0))</formula>
    </cfRule>
    <cfRule type="expression" dxfId="24283" priority="22">
      <formula>AND(IF($Q6=3,1,0),IF($X6&lt;30,1,0))</formula>
    </cfRule>
    <cfRule type="expression" dxfId="24282" priority="23">
      <formula>AND(IF($Q6=3,1,IF($Q6=4,1,0)),IF($F6&lt;=85,1,0))</formula>
    </cfRule>
  </conditionalFormatting>
  <conditionalFormatting sqref="AV7">
    <cfRule type="expression" dxfId="24281" priority="18">
      <formula>AV7="X"</formula>
    </cfRule>
    <cfRule type="expression" dxfId="24280" priority="19">
      <formula>AV7="후보"</formula>
    </cfRule>
  </conditionalFormatting>
  <conditionalFormatting sqref="AC7">
    <cfRule type="cellIs" dxfId="24279" priority="15" operator="greaterThan">
      <formula>0.9</formula>
    </cfRule>
    <cfRule type="cellIs" dxfId="24278" priority="16" operator="greaterThan">
      <formula>0.85</formula>
    </cfRule>
  </conditionalFormatting>
  <conditionalFormatting sqref="N7">
    <cfRule type="cellIs" dxfId="24277" priority="13" operator="greaterThan">
      <formula>0.9</formula>
    </cfRule>
    <cfRule type="cellIs" dxfId="24276" priority="14" operator="greaterThan">
      <formula>0.85</formula>
    </cfRule>
  </conditionalFormatting>
  <conditionalFormatting sqref="E7">
    <cfRule type="expression" dxfId="24275" priority="9">
      <formula>AND(IF(OR($Q7=1,$Q7=2),1,0),IF($X7&lt;=20,1,0))</formula>
    </cfRule>
    <cfRule type="expression" dxfId="24274" priority="10">
      <formula>AND(IF($Q7=2,1,0),IF($X7&lt;30,1,0))</formula>
    </cfRule>
    <cfRule type="expression" dxfId="24273" priority="11">
      <formula>AND(IF($Q7=3,1,0),IF($X7&lt;30,1,0))</formula>
    </cfRule>
    <cfRule type="expression" dxfId="24272" priority="12">
      <formula>AND(IF($Q7=3,1,IF($Q7=4,1,0)),IF($F7&lt;=85,1,0))</formula>
    </cfRule>
  </conditionalFormatting>
  <conditionalFormatting sqref="X7">
    <cfRule type="expression" dxfId="24271" priority="5">
      <formula>AND(IF(OR($Q7=1,$Q7=2),1,0),IF($X7&lt;=20,1,0))</formula>
    </cfRule>
    <cfRule type="expression" dxfId="24270" priority="6">
      <formula>AND(IF($Q7=2,1,0),IF($X7&lt;30,1,0))</formula>
    </cfRule>
    <cfRule type="expression" dxfId="24269" priority="7">
      <formula>AND(IF($Q7=3,1,0),IF($X7&lt;30,1,0))</formula>
    </cfRule>
    <cfRule type="expression" dxfId="24268" priority="8">
      <formula>AND(IF($Q7=3,1,IF($Q7=4,1,0)),IF($F7&lt;=85,1,0))</formula>
    </cfRule>
  </conditionalFormatting>
  <conditionalFormatting sqref="AI7">
    <cfRule type="expression" dxfId="24267" priority="1">
      <formula>AND(IF(OR($Q7=1,$Q7=2),1,0),IF($X7&lt;=20,1,0))</formula>
    </cfRule>
    <cfRule type="expression" dxfId="24266" priority="2">
      <formula>AND(IF($Q7=2,1,0),IF($X7&lt;30,1,0))</formula>
    </cfRule>
    <cfRule type="expression" dxfId="24265" priority="3">
      <formula>AND(IF($Q7=3,1,0),IF($X7&lt;30,1,0))</formula>
    </cfRule>
    <cfRule type="expression" dxfId="24264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목감동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574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목감동 호반베르디움더프라임('17.02.,580^)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577</v>
      </c>
      <c r="B6" s="10" t="s">
        <v>1998</v>
      </c>
      <c r="C6" s="101">
        <v>580</v>
      </c>
      <c r="D6" s="98">
        <v>94.8</v>
      </c>
      <c r="E6" s="100">
        <v>29</v>
      </c>
      <c r="F6" s="98">
        <v>69.599999999999994</v>
      </c>
      <c r="G6" s="17">
        <v>21</v>
      </c>
      <c r="H6" s="101">
        <v>243</v>
      </c>
      <c r="I6" s="102">
        <v>83000</v>
      </c>
      <c r="J6" s="102" t="s">
        <v>1940</v>
      </c>
      <c r="K6" s="102">
        <v>43000</v>
      </c>
      <c r="L6" s="102" t="s">
        <v>1943</v>
      </c>
      <c r="M6" s="103">
        <f>I6-K6</f>
        <v>40000</v>
      </c>
      <c r="N6" s="4">
        <f>IF(ISERROR(K6/I6),"",K6/I6)</f>
        <v>0.51807228915662651</v>
      </c>
      <c r="O6" s="99">
        <f>I6/E6</f>
        <v>2862.0689655172414</v>
      </c>
      <c r="P6" s="99">
        <f>K6/E6</f>
        <v>1482.7586206896551</v>
      </c>
      <c r="Q6" s="74">
        <v>3</v>
      </c>
      <c r="R6" s="74">
        <v>2</v>
      </c>
      <c r="S6" s="74" t="s">
        <v>1941</v>
      </c>
      <c r="T6" s="5">
        <v>94</v>
      </c>
      <c r="U6" s="9"/>
      <c r="W6" s="98">
        <f>D6</f>
        <v>94.8</v>
      </c>
      <c r="X6" s="100">
        <f>E6</f>
        <v>29</v>
      </c>
      <c r="Y6" s="96">
        <f>H6</f>
        <v>243</v>
      </c>
      <c r="Z6" s="103">
        <f>I6</f>
        <v>83000</v>
      </c>
      <c r="AA6" s="103">
        <f>K6</f>
        <v>43000</v>
      </c>
      <c r="AB6" s="103">
        <f t="shared" ref="AB6:AD7" si="0">M6</f>
        <v>40000</v>
      </c>
      <c r="AC6" s="4">
        <f t="shared" si="0"/>
        <v>0.51807228915662651</v>
      </c>
      <c r="AD6" s="99">
        <f t="shared" si="0"/>
        <v>2862.0689655172414</v>
      </c>
      <c r="AE6" s="74" t="str">
        <f>S6</f>
        <v>계</v>
      </c>
      <c r="AF6" s="74" t="str">
        <f>Q6&amp;"/"&amp;R6</f>
        <v>3/2</v>
      </c>
      <c r="AH6" s="20" t="str">
        <f>IF(A6="","",A6)</f>
        <v>호반베르디움더프라임</v>
      </c>
      <c r="AI6" s="100">
        <f>IF(E6="","",E6)</f>
        <v>29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577</v>
      </c>
      <c r="B7" s="10" t="s">
        <v>1998</v>
      </c>
      <c r="C7" s="101">
        <v>580</v>
      </c>
      <c r="D7" s="98">
        <v>111</v>
      </c>
      <c r="E7" s="100">
        <v>34</v>
      </c>
      <c r="F7" s="98">
        <v>84.7</v>
      </c>
      <c r="G7" s="17">
        <v>26</v>
      </c>
      <c r="H7" s="101">
        <v>337</v>
      </c>
      <c r="I7" s="102">
        <v>89000</v>
      </c>
      <c r="J7" s="102" t="s">
        <v>1951</v>
      </c>
      <c r="K7" s="102">
        <v>43000</v>
      </c>
      <c r="L7" s="102" t="s">
        <v>1947</v>
      </c>
      <c r="M7" s="103">
        <f>I7-K7</f>
        <v>46000</v>
      </c>
      <c r="N7" s="4">
        <f>IF(ISERROR(K7/I7),"",K7/I7)</f>
        <v>0.48314606741573035</v>
      </c>
      <c r="O7" s="99">
        <f>I7/E7</f>
        <v>2617.6470588235293</v>
      </c>
      <c r="P7" s="99">
        <f>K7/E7</f>
        <v>1264.7058823529412</v>
      </c>
      <c r="Q7" s="74">
        <v>3</v>
      </c>
      <c r="R7" s="74">
        <v>2</v>
      </c>
      <c r="S7" s="74" t="s">
        <v>1941</v>
      </c>
      <c r="T7" s="5">
        <v>110</v>
      </c>
      <c r="U7" s="9"/>
      <c r="W7" s="98">
        <f>D7</f>
        <v>111</v>
      </c>
      <c r="X7" s="100">
        <f>E7</f>
        <v>34</v>
      </c>
      <c r="Y7" s="96">
        <f>H7</f>
        <v>337</v>
      </c>
      <c r="Z7" s="103">
        <f>I7</f>
        <v>89000</v>
      </c>
      <c r="AA7" s="103">
        <f>K7</f>
        <v>43000</v>
      </c>
      <c r="AB7" s="103">
        <f t="shared" si="0"/>
        <v>46000</v>
      </c>
      <c r="AC7" s="4">
        <f t="shared" si="0"/>
        <v>0.48314606741573035</v>
      </c>
      <c r="AD7" s="99">
        <f t="shared" si="0"/>
        <v>2617.6470588235293</v>
      </c>
      <c r="AE7" s="74" t="str">
        <f>S7</f>
        <v>계</v>
      </c>
      <c r="AF7" s="74" t="str">
        <f>Q7&amp;"/"&amp;R7</f>
        <v>3/2</v>
      </c>
      <c r="AH7" s="20" t="str">
        <f>IF(A7="","",A7)</f>
        <v>호반베르디움더프라임</v>
      </c>
      <c r="AI7" s="100">
        <f>IF(E7="","",E7)</f>
        <v>34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</sheetData>
  <mergeCells count="1">
    <mergeCell ref="AJ1:AN1"/>
  </mergeCells>
  <phoneticPr fontId="2" type="noConversion"/>
  <conditionalFormatting sqref="AV4:AV6">
    <cfRule type="expression" dxfId="24263" priority="39">
      <formula>AV4="X"</formula>
    </cfRule>
    <cfRule type="expression" dxfId="24262" priority="40">
      <formula>AV4="후보"</formula>
    </cfRule>
  </conditionalFormatting>
  <conditionalFormatting sqref="AC1:AC2 AC4:AC6 N4:N5">
    <cfRule type="cellIs" dxfId="24261" priority="36" operator="greaterThan">
      <formula>0.9</formula>
    </cfRule>
    <cfRule type="cellIs" dxfId="24260" priority="37" operator="greaterThan">
      <formula>0.85</formula>
    </cfRule>
  </conditionalFormatting>
  <conditionalFormatting sqref="N1:N2">
    <cfRule type="cellIs" dxfId="24259" priority="34" operator="greaterThan">
      <formula>0.9</formula>
    </cfRule>
    <cfRule type="cellIs" dxfId="24258" priority="35" operator="greaterThan">
      <formula>0.85</formula>
    </cfRule>
  </conditionalFormatting>
  <conditionalFormatting sqref="N6">
    <cfRule type="cellIs" dxfId="24257" priority="32" operator="greaterThan">
      <formula>0.9</formula>
    </cfRule>
    <cfRule type="cellIs" dxfId="24256" priority="33" operator="greaterThan">
      <formula>0.85</formula>
    </cfRule>
  </conditionalFormatting>
  <conditionalFormatting sqref="E6">
    <cfRule type="expression" dxfId="24255" priority="28">
      <formula>AND(IF(OR($Q6=1,$Q6=2),1,0),IF($X6&lt;=20,1,0))</formula>
    </cfRule>
    <cfRule type="expression" dxfId="24254" priority="29">
      <formula>AND(IF($Q6=2,1,0),IF($X6&lt;30,1,0))</formula>
    </cfRule>
    <cfRule type="expression" dxfId="24253" priority="30">
      <formula>AND(IF($Q6=3,1,0),IF($X6&lt;30,1,0))</formula>
    </cfRule>
    <cfRule type="expression" dxfId="24252" priority="31">
      <formula>AND(IF($Q6=3,1,IF($Q6=4,1,0)),IF($F6&lt;=85,1,0))</formula>
    </cfRule>
  </conditionalFormatting>
  <conditionalFormatting sqref="X6">
    <cfRule type="expression" dxfId="24251" priority="24">
      <formula>AND(IF(OR($Q6=1,$Q6=2),1,0),IF($X6&lt;=20,1,0))</formula>
    </cfRule>
    <cfRule type="expression" dxfId="24250" priority="25">
      <formula>AND(IF($Q6=2,1,0),IF($X6&lt;30,1,0))</formula>
    </cfRule>
    <cfRule type="expression" dxfId="24249" priority="26">
      <formula>AND(IF($Q6=3,1,0),IF($X6&lt;30,1,0))</formula>
    </cfRule>
    <cfRule type="expression" dxfId="24248" priority="27">
      <formula>AND(IF($Q6=3,1,IF($Q6=4,1,0)),IF($F6&lt;=85,1,0))</formula>
    </cfRule>
  </conditionalFormatting>
  <conditionalFormatting sqref="AI6">
    <cfRule type="expression" dxfId="24247" priority="20">
      <formula>AND(IF(OR($Q6=1,$Q6=2),1,0),IF($X6&lt;=20,1,0))</formula>
    </cfRule>
    <cfRule type="expression" dxfId="24246" priority="21">
      <formula>AND(IF($Q6=2,1,0),IF($X6&lt;30,1,0))</formula>
    </cfRule>
    <cfRule type="expression" dxfId="24245" priority="22">
      <formula>AND(IF($Q6=3,1,0),IF($X6&lt;30,1,0))</formula>
    </cfRule>
    <cfRule type="expression" dxfId="24244" priority="23">
      <formula>AND(IF($Q6=3,1,IF($Q6=4,1,0)),IF($F6&lt;=85,1,0))</formula>
    </cfRule>
  </conditionalFormatting>
  <conditionalFormatting sqref="AV7">
    <cfRule type="expression" dxfId="24243" priority="18">
      <formula>AV7="X"</formula>
    </cfRule>
    <cfRule type="expression" dxfId="24242" priority="19">
      <formula>AV7="후보"</formula>
    </cfRule>
  </conditionalFormatting>
  <conditionalFormatting sqref="AC7">
    <cfRule type="cellIs" dxfId="24241" priority="15" operator="greaterThan">
      <formula>0.9</formula>
    </cfRule>
    <cfRule type="cellIs" dxfId="24240" priority="16" operator="greaterThan">
      <formula>0.85</formula>
    </cfRule>
  </conditionalFormatting>
  <conditionalFormatting sqref="N7">
    <cfRule type="cellIs" dxfId="24239" priority="13" operator="greaterThan">
      <formula>0.9</formula>
    </cfRule>
    <cfRule type="cellIs" dxfId="24238" priority="14" operator="greaterThan">
      <formula>0.85</formula>
    </cfRule>
  </conditionalFormatting>
  <conditionalFormatting sqref="E7">
    <cfRule type="expression" dxfId="24237" priority="9">
      <formula>AND(IF(OR($Q7=1,$Q7=2),1,0),IF($X7&lt;=20,1,0))</formula>
    </cfRule>
    <cfRule type="expression" dxfId="24236" priority="10">
      <formula>AND(IF($Q7=2,1,0),IF($X7&lt;30,1,0))</formula>
    </cfRule>
    <cfRule type="expression" dxfId="24235" priority="11">
      <formula>AND(IF($Q7=3,1,0),IF($X7&lt;30,1,0))</formula>
    </cfRule>
    <cfRule type="expression" dxfId="24234" priority="12">
      <formula>AND(IF($Q7=3,1,IF($Q7=4,1,0)),IF($F7&lt;=85,1,0))</formula>
    </cfRule>
  </conditionalFormatting>
  <conditionalFormatting sqref="X7">
    <cfRule type="expression" dxfId="24233" priority="5">
      <formula>AND(IF(OR($Q7=1,$Q7=2),1,0),IF($X7&lt;=20,1,0))</formula>
    </cfRule>
    <cfRule type="expression" dxfId="24232" priority="6">
      <formula>AND(IF($Q7=2,1,0),IF($X7&lt;30,1,0))</formula>
    </cfRule>
    <cfRule type="expression" dxfId="24231" priority="7">
      <formula>AND(IF($Q7=3,1,0),IF($X7&lt;30,1,0))</formula>
    </cfRule>
    <cfRule type="expression" dxfId="24230" priority="8">
      <formula>AND(IF($Q7=3,1,IF($Q7=4,1,0)),IF($F7&lt;=85,1,0))</formula>
    </cfRule>
  </conditionalFormatting>
  <conditionalFormatting sqref="AI7">
    <cfRule type="expression" dxfId="24229" priority="1">
      <formula>AND(IF(OR($Q7=1,$Q7=2),1,0),IF($X7&lt;=20,1,0))</formula>
    </cfRule>
    <cfRule type="expression" dxfId="24228" priority="2">
      <formula>AND(IF($Q7=2,1,0),IF($X7&lt;30,1,0))</formula>
    </cfRule>
    <cfRule type="expression" dxfId="24227" priority="3">
      <formula>AND(IF($Q7=3,1,0),IF($X7&lt;30,1,0))</formula>
    </cfRule>
    <cfRule type="expression" dxfId="24226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미산동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616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미산동 해가든더클래식('09.10.,289^)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3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612</v>
      </c>
      <c r="B6" s="10" t="s">
        <v>1999</v>
      </c>
      <c r="C6" s="101">
        <v>289</v>
      </c>
      <c r="D6" s="98">
        <v>127.6</v>
      </c>
      <c r="E6" s="100">
        <v>39</v>
      </c>
      <c r="F6" s="98">
        <v>84.9</v>
      </c>
      <c r="G6" s="17">
        <v>26</v>
      </c>
      <c r="H6" s="101">
        <v>24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1941</v>
      </c>
      <c r="T6" s="5">
        <v>127</v>
      </c>
      <c r="U6" s="9"/>
      <c r="W6" s="98">
        <f t="shared" ref="W6:X10" si="2">D6</f>
        <v>127.6</v>
      </c>
      <c r="X6" s="100">
        <f t="shared" si="2"/>
        <v>39</v>
      </c>
      <c r="Y6" s="96">
        <f t="shared" ref="Y6:Z10" si="3">H6</f>
        <v>24</v>
      </c>
      <c r="Z6" s="103">
        <f t="shared" si="3"/>
        <v>0</v>
      </c>
      <c r="AA6" s="103">
        <f>K6</f>
        <v>0</v>
      </c>
      <c r="AB6" s="103">
        <f t="shared" ref="AB6:AD10" si="4">M6</f>
        <v>0</v>
      </c>
      <c r="AC6" s="4" t="str">
        <f t="shared" si="4"/>
        <v/>
      </c>
      <c r="AD6" s="99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해가든더클래식</v>
      </c>
      <c r="AI6" s="100">
        <f t="shared" si="0"/>
        <v>39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612</v>
      </c>
      <c r="B7" s="10" t="s">
        <v>1999</v>
      </c>
      <c r="C7" s="101">
        <v>289</v>
      </c>
      <c r="D7" s="98">
        <v>157.19999999999999</v>
      </c>
      <c r="E7" s="100">
        <v>48</v>
      </c>
      <c r="F7" s="98">
        <v>120.1</v>
      </c>
      <c r="G7" s="17">
        <v>36</v>
      </c>
      <c r="H7" s="101">
        <v>34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4</v>
      </c>
      <c r="R7" s="74">
        <v>2</v>
      </c>
      <c r="S7" s="74" t="s">
        <v>1941</v>
      </c>
      <c r="T7" s="5">
        <v>157</v>
      </c>
      <c r="U7" s="9"/>
      <c r="W7" s="98">
        <f t="shared" si="2"/>
        <v>157.19999999999999</v>
      </c>
      <c r="X7" s="100">
        <f t="shared" si="2"/>
        <v>48</v>
      </c>
      <c r="Y7" s="96">
        <f t="shared" si="3"/>
        <v>34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해가든더클래식</v>
      </c>
      <c r="AI7" s="100">
        <f t="shared" si="0"/>
        <v>48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612</v>
      </c>
      <c r="B8" s="10" t="s">
        <v>1999</v>
      </c>
      <c r="C8" s="101">
        <v>289</v>
      </c>
      <c r="D8" s="98">
        <v>169.8</v>
      </c>
      <c r="E8" s="100">
        <v>51</v>
      </c>
      <c r="F8" s="98">
        <v>130.80000000000001</v>
      </c>
      <c r="G8" s="17">
        <v>40</v>
      </c>
      <c r="H8" s="101">
        <v>85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4</v>
      </c>
      <c r="R8" s="74">
        <v>2</v>
      </c>
      <c r="S8" s="74" t="s">
        <v>1941</v>
      </c>
      <c r="T8" s="5">
        <v>169</v>
      </c>
      <c r="U8" s="9"/>
      <c r="W8" s="98">
        <f t="shared" si="2"/>
        <v>169.8</v>
      </c>
      <c r="X8" s="100">
        <f t="shared" si="2"/>
        <v>51</v>
      </c>
      <c r="Y8" s="96">
        <f t="shared" si="3"/>
        <v>85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4/2</v>
      </c>
      <c r="AH8" s="20" t="str">
        <f t="shared" si="1"/>
        <v>해가든더클래식</v>
      </c>
      <c r="AI8" s="100">
        <f t="shared" si="0"/>
        <v>51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612</v>
      </c>
      <c r="B9" s="10" t="s">
        <v>1999</v>
      </c>
      <c r="C9" s="101">
        <v>289</v>
      </c>
      <c r="D9" s="98">
        <v>188.7</v>
      </c>
      <c r="E9" s="100">
        <v>57</v>
      </c>
      <c r="F9" s="98">
        <v>148.80000000000001</v>
      </c>
      <c r="G9" s="17">
        <v>45</v>
      </c>
      <c r="H9" s="101">
        <v>142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4</v>
      </c>
      <c r="R9" s="74">
        <v>2</v>
      </c>
      <c r="S9" s="74" t="s">
        <v>1941</v>
      </c>
      <c r="T9" s="5">
        <v>188</v>
      </c>
      <c r="U9" s="9"/>
      <c r="W9" s="98">
        <f t="shared" si="2"/>
        <v>188.7</v>
      </c>
      <c r="X9" s="100">
        <f t="shared" si="2"/>
        <v>57</v>
      </c>
      <c r="Y9" s="96">
        <f t="shared" si="3"/>
        <v>142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해가든더클래식</v>
      </c>
      <c r="AI9" s="100">
        <f t="shared" si="0"/>
        <v>57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612</v>
      </c>
      <c r="B10" s="10" t="s">
        <v>1999</v>
      </c>
      <c r="C10" s="101">
        <v>289</v>
      </c>
      <c r="D10" s="98">
        <v>237.5</v>
      </c>
      <c r="E10" s="100">
        <v>72</v>
      </c>
      <c r="F10" s="98">
        <v>187.4</v>
      </c>
      <c r="G10" s="17">
        <v>57</v>
      </c>
      <c r="H10" s="101">
        <v>4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4</v>
      </c>
      <c r="R10" s="74">
        <v>2</v>
      </c>
      <c r="S10" s="74" t="s">
        <v>1941</v>
      </c>
      <c r="T10" s="5">
        <v>237</v>
      </c>
      <c r="U10" s="9"/>
      <c r="W10" s="98">
        <f t="shared" si="2"/>
        <v>237.5</v>
      </c>
      <c r="X10" s="100">
        <f t="shared" si="2"/>
        <v>72</v>
      </c>
      <c r="Y10" s="96">
        <f t="shared" si="3"/>
        <v>4</v>
      </c>
      <c r="Z10" s="103">
        <f t="shared" si="3"/>
        <v>0</v>
      </c>
      <c r="AA10" s="103">
        <f>K10</f>
        <v>0</v>
      </c>
      <c r="AB10" s="103">
        <f t="shared" si="4"/>
        <v>0</v>
      </c>
      <c r="AC10" s="4" t="str">
        <f t="shared" si="4"/>
        <v/>
      </c>
      <c r="AD10" s="99">
        <f t="shared" si="4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해가든더클래식</v>
      </c>
      <c r="AI10" s="100">
        <f t="shared" si="0"/>
        <v>72</v>
      </c>
      <c r="AJ10" s="74" t="str">
        <f>IF(AI10="","",$AJ$2)</f>
        <v>A-</v>
      </c>
      <c r="AK10" s="74" t="s">
        <v>13</v>
      </c>
      <c r="AL10" s="74" t="s">
        <v>1937</v>
      </c>
      <c r="AM10" s="74" t="s">
        <v>1938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8"/>
      <c r="G11" s="9"/>
      <c r="H11" s="9"/>
      <c r="I11" s="9"/>
      <c r="J11" s="9"/>
      <c r="K11" s="9"/>
      <c r="L11" s="9"/>
      <c r="M11" s="9"/>
      <c r="N11" s="9"/>
      <c r="O11" s="99"/>
      <c r="P11" s="99"/>
      <c r="Q11" s="100"/>
      <c r="R11" s="100"/>
      <c r="S11" s="9"/>
      <c r="T11" s="48"/>
      <c r="U11" s="9"/>
      <c r="W11" s="69" t="str">
        <f>$A$4&amp;" "&amp;A12&amp;"("&amp;B12&amp;","&amp;C12&amp;"^)"</f>
        <v>미산동 부국미산('91.04.,200^)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7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623</v>
      </c>
      <c r="B12" s="10" t="s">
        <v>2000</v>
      </c>
      <c r="C12" s="101">
        <v>200</v>
      </c>
      <c r="D12" s="98">
        <v>55</v>
      </c>
      <c r="E12" s="100">
        <v>17</v>
      </c>
      <c r="F12" s="98">
        <v>41.1</v>
      </c>
      <c r="G12" s="17">
        <v>12</v>
      </c>
      <c r="H12" s="101">
        <v>160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2</v>
      </c>
      <c r="R12" s="74">
        <v>1</v>
      </c>
      <c r="S12" s="74" t="s">
        <v>1941</v>
      </c>
      <c r="T12" s="5">
        <v>55</v>
      </c>
      <c r="U12" s="9"/>
      <c r="W12" s="98">
        <f>D12</f>
        <v>55</v>
      </c>
      <c r="X12" s="100">
        <f>E12</f>
        <v>17</v>
      </c>
      <c r="Y12" s="96">
        <f>H12</f>
        <v>160</v>
      </c>
      <c r="Z12" s="103">
        <f>I12</f>
        <v>0</v>
      </c>
      <c r="AA12" s="103">
        <f>K12</f>
        <v>0</v>
      </c>
      <c r="AB12" s="103">
        <f t="shared" ref="AB12:AD13" si="5">M12</f>
        <v>0</v>
      </c>
      <c r="AC12" s="4" t="str">
        <f t="shared" si="5"/>
        <v/>
      </c>
      <c r="AD12" s="99">
        <f t="shared" si="5"/>
        <v>0</v>
      </c>
      <c r="AE12" s="74" t="str">
        <f>S12</f>
        <v>계</v>
      </c>
      <c r="AF12" s="74" t="str">
        <f>Q12&amp;"/"&amp;R12</f>
        <v>2/1</v>
      </c>
      <c r="AH12" s="20" t="str">
        <f t="shared" si="1"/>
        <v>부국미산</v>
      </c>
      <c r="AI12" s="100">
        <f t="shared" si="0"/>
        <v>17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X</v>
      </c>
      <c r="AV12" s="74" t="str">
        <f>IF(AO12="","",IF(AND(AO12="O",AP12="O",AR12="O",AT12="O",AU12="O"),"후보","X"))</f>
        <v/>
      </c>
    </row>
    <row r="13" spans="1:48" x14ac:dyDescent="0.3">
      <c r="A13" s="9" t="s">
        <v>623</v>
      </c>
      <c r="B13" s="10" t="s">
        <v>2000</v>
      </c>
      <c r="C13" s="101">
        <v>200</v>
      </c>
      <c r="D13" s="98">
        <v>77.8</v>
      </c>
      <c r="E13" s="100">
        <v>24</v>
      </c>
      <c r="F13" s="98">
        <v>59.5</v>
      </c>
      <c r="G13" s="17">
        <v>18</v>
      </c>
      <c r="H13" s="101">
        <v>40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1</v>
      </c>
      <c r="S13" s="74" t="s">
        <v>1941</v>
      </c>
      <c r="T13" s="5">
        <v>77</v>
      </c>
      <c r="U13" s="9"/>
      <c r="W13" s="98">
        <f>D13</f>
        <v>77.8</v>
      </c>
      <c r="X13" s="100">
        <f>E13</f>
        <v>24</v>
      </c>
      <c r="Y13" s="96">
        <f>H13</f>
        <v>40</v>
      </c>
      <c r="Z13" s="103">
        <f>I13</f>
        <v>0</v>
      </c>
      <c r="AA13" s="103">
        <f>K13</f>
        <v>0</v>
      </c>
      <c r="AB13" s="103">
        <f t="shared" si="5"/>
        <v>0</v>
      </c>
      <c r="AC13" s="4" t="str">
        <f t="shared" si="5"/>
        <v/>
      </c>
      <c r="AD13" s="99">
        <f t="shared" si="5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부국미산</v>
      </c>
      <c r="AI13" s="100">
        <f t="shared" si="0"/>
        <v>24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24225" priority="139">
      <formula>AV4="X"</formula>
    </cfRule>
    <cfRule type="expression" dxfId="24224" priority="140">
      <formula>AV4="후보"</formula>
    </cfRule>
  </conditionalFormatting>
  <conditionalFormatting sqref="AC1:AC2 AC4:AC6 N4:N5">
    <cfRule type="cellIs" dxfId="24223" priority="136" operator="greaterThan">
      <formula>0.9</formula>
    </cfRule>
    <cfRule type="cellIs" dxfId="24222" priority="137" operator="greaterThan">
      <formula>0.85</formula>
    </cfRule>
  </conditionalFormatting>
  <conditionalFormatting sqref="N1:N2">
    <cfRule type="cellIs" dxfId="24221" priority="134" operator="greaterThan">
      <formula>0.9</formula>
    </cfRule>
    <cfRule type="cellIs" dxfId="24220" priority="135" operator="greaterThan">
      <formula>0.85</formula>
    </cfRule>
  </conditionalFormatting>
  <conditionalFormatting sqref="N6">
    <cfRule type="cellIs" dxfId="24219" priority="132" operator="greaterThan">
      <formula>0.9</formula>
    </cfRule>
    <cfRule type="cellIs" dxfId="24218" priority="133" operator="greaterThan">
      <formula>0.85</formula>
    </cfRule>
  </conditionalFormatting>
  <conditionalFormatting sqref="E6">
    <cfRule type="expression" dxfId="24217" priority="128">
      <formula>AND(IF(OR($Q6=1,$Q6=2),1,0),IF($X6&lt;=20,1,0))</formula>
    </cfRule>
    <cfRule type="expression" dxfId="24216" priority="129">
      <formula>AND(IF($Q6=2,1,0),IF($X6&lt;30,1,0))</formula>
    </cfRule>
    <cfRule type="expression" dxfId="24215" priority="130">
      <formula>AND(IF($Q6=3,1,0),IF($X6&lt;30,1,0))</formula>
    </cfRule>
    <cfRule type="expression" dxfId="24214" priority="131">
      <formula>AND(IF($Q6=3,1,IF($Q6=4,1,0)),IF($F6&lt;=85,1,0))</formula>
    </cfRule>
  </conditionalFormatting>
  <conditionalFormatting sqref="X6">
    <cfRule type="expression" dxfId="24213" priority="124">
      <formula>AND(IF(OR($Q6=1,$Q6=2),1,0),IF($X6&lt;=20,1,0))</formula>
    </cfRule>
    <cfRule type="expression" dxfId="24212" priority="125">
      <formula>AND(IF($Q6=2,1,0),IF($X6&lt;30,1,0))</formula>
    </cfRule>
    <cfRule type="expression" dxfId="24211" priority="126">
      <formula>AND(IF($Q6=3,1,0),IF($X6&lt;30,1,0))</formula>
    </cfRule>
    <cfRule type="expression" dxfId="24210" priority="127">
      <formula>AND(IF($Q6=3,1,IF($Q6=4,1,0)),IF($F6&lt;=85,1,0))</formula>
    </cfRule>
  </conditionalFormatting>
  <conditionalFormatting sqref="AI6">
    <cfRule type="expression" dxfId="24209" priority="120">
      <formula>AND(IF(OR($Q6=1,$Q6=2),1,0),IF($X6&lt;=20,1,0))</formula>
    </cfRule>
    <cfRule type="expression" dxfId="24208" priority="121">
      <formula>AND(IF($Q6=2,1,0),IF($X6&lt;30,1,0))</formula>
    </cfRule>
    <cfRule type="expression" dxfId="24207" priority="122">
      <formula>AND(IF($Q6=3,1,0),IF($X6&lt;30,1,0))</formula>
    </cfRule>
    <cfRule type="expression" dxfId="24206" priority="123">
      <formula>AND(IF($Q6=3,1,IF($Q6=4,1,0)),IF($F6&lt;=85,1,0))</formula>
    </cfRule>
  </conditionalFormatting>
  <conditionalFormatting sqref="AV7">
    <cfRule type="expression" dxfId="24205" priority="118">
      <formula>AV7="X"</formula>
    </cfRule>
    <cfRule type="expression" dxfId="24204" priority="119">
      <formula>AV7="후보"</formula>
    </cfRule>
  </conditionalFormatting>
  <conditionalFormatting sqref="AC7">
    <cfRule type="cellIs" dxfId="24203" priority="115" operator="greaterThan">
      <formula>0.9</formula>
    </cfRule>
    <cfRule type="cellIs" dxfId="24202" priority="116" operator="greaterThan">
      <formula>0.85</formula>
    </cfRule>
  </conditionalFormatting>
  <conditionalFormatting sqref="N7">
    <cfRule type="cellIs" dxfId="24201" priority="113" operator="greaterThan">
      <formula>0.9</formula>
    </cfRule>
    <cfRule type="cellIs" dxfId="24200" priority="114" operator="greaterThan">
      <formula>0.85</formula>
    </cfRule>
  </conditionalFormatting>
  <conditionalFormatting sqref="E7">
    <cfRule type="expression" dxfId="24199" priority="109">
      <formula>AND(IF(OR($Q7=1,$Q7=2),1,0),IF($X7&lt;=20,1,0))</formula>
    </cfRule>
    <cfRule type="expression" dxfId="24198" priority="110">
      <formula>AND(IF($Q7=2,1,0),IF($X7&lt;30,1,0))</formula>
    </cfRule>
    <cfRule type="expression" dxfId="24197" priority="111">
      <formula>AND(IF($Q7=3,1,0),IF($X7&lt;30,1,0))</formula>
    </cfRule>
    <cfRule type="expression" dxfId="24196" priority="112">
      <formula>AND(IF($Q7=3,1,IF($Q7=4,1,0)),IF($F7&lt;=85,1,0))</formula>
    </cfRule>
  </conditionalFormatting>
  <conditionalFormatting sqref="X7">
    <cfRule type="expression" dxfId="24195" priority="105">
      <formula>AND(IF(OR($Q7=1,$Q7=2),1,0),IF($X7&lt;=20,1,0))</formula>
    </cfRule>
    <cfRule type="expression" dxfId="24194" priority="106">
      <formula>AND(IF($Q7=2,1,0),IF($X7&lt;30,1,0))</formula>
    </cfRule>
    <cfRule type="expression" dxfId="24193" priority="107">
      <formula>AND(IF($Q7=3,1,0),IF($X7&lt;30,1,0))</formula>
    </cfRule>
    <cfRule type="expression" dxfId="24192" priority="108">
      <formula>AND(IF($Q7=3,1,IF($Q7=4,1,0)),IF($F7&lt;=85,1,0))</formula>
    </cfRule>
  </conditionalFormatting>
  <conditionalFormatting sqref="AI7">
    <cfRule type="expression" dxfId="24191" priority="101">
      <formula>AND(IF(OR($Q7=1,$Q7=2),1,0),IF($X7&lt;=20,1,0))</formula>
    </cfRule>
    <cfRule type="expression" dxfId="24190" priority="102">
      <formula>AND(IF($Q7=2,1,0),IF($X7&lt;30,1,0))</formula>
    </cfRule>
    <cfRule type="expression" dxfId="24189" priority="103">
      <formula>AND(IF($Q7=3,1,0),IF($X7&lt;30,1,0))</formula>
    </cfRule>
    <cfRule type="expression" dxfId="24188" priority="104">
      <formula>AND(IF($Q7=3,1,IF($Q7=4,1,0)),IF($F7&lt;=85,1,0))</formula>
    </cfRule>
  </conditionalFormatting>
  <conditionalFormatting sqref="AV8">
    <cfRule type="expression" dxfId="24187" priority="99">
      <formula>AV8="X"</formula>
    </cfRule>
    <cfRule type="expression" dxfId="24186" priority="100">
      <formula>AV8="후보"</formula>
    </cfRule>
  </conditionalFormatting>
  <conditionalFormatting sqref="AC8">
    <cfRule type="cellIs" dxfId="24185" priority="96" operator="greaterThan">
      <formula>0.9</formula>
    </cfRule>
    <cfRule type="cellIs" dxfId="24184" priority="97" operator="greaterThan">
      <formula>0.85</formula>
    </cfRule>
  </conditionalFormatting>
  <conditionalFormatting sqref="N8">
    <cfRule type="cellIs" dxfId="24183" priority="94" operator="greaterThan">
      <formula>0.9</formula>
    </cfRule>
    <cfRule type="cellIs" dxfId="24182" priority="95" operator="greaterThan">
      <formula>0.85</formula>
    </cfRule>
  </conditionalFormatting>
  <conditionalFormatting sqref="E8">
    <cfRule type="expression" dxfId="24181" priority="90">
      <formula>AND(IF(OR($Q8=1,$Q8=2),1,0),IF($X8&lt;=20,1,0))</formula>
    </cfRule>
    <cfRule type="expression" dxfId="24180" priority="91">
      <formula>AND(IF($Q8=2,1,0),IF($X8&lt;30,1,0))</formula>
    </cfRule>
    <cfRule type="expression" dxfId="24179" priority="92">
      <formula>AND(IF($Q8=3,1,0),IF($X8&lt;30,1,0))</formula>
    </cfRule>
    <cfRule type="expression" dxfId="24178" priority="93">
      <formula>AND(IF($Q8=3,1,IF($Q8=4,1,0)),IF($F8&lt;=85,1,0))</formula>
    </cfRule>
  </conditionalFormatting>
  <conditionalFormatting sqref="X8">
    <cfRule type="expression" dxfId="24177" priority="86">
      <formula>AND(IF(OR($Q8=1,$Q8=2),1,0),IF($X8&lt;=20,1,0))</formula>
    </cfRule>
    <cfRule type="expression" dxfId="24176" priority="87">
      <formula>AND(IF($Q8=2,1,0),IF($X8&lt;30,1,0))</formula>
    </cfRule>
    <cfRule type="expression" dxfId="24175" priority="88">
      <formula>AND(IF($Q8=3,1,0),IF($X8&lt;30,1,0))</formula>
    </cfRule>
    <cfRule type="expression" dxfId="24174" priority="89">
      <formula>AND(IF($Q8=3,1,IF($Q8=4,1,0)),IF($F8&lt;=85,1,0))</formula>
    </cfRule>
  </conditionalFormatting>
  <conditionalFormatting sqref="AI8">
    <cfRule type="expression" dxfId="24173" priority="82">
      <formula>AND(IF(OR($Q8=1,$Q8=2),1,0),IF($X8&lt;=20,1,0))</formula>
    </cfRule>
    <cfRule type="expression" dxfId="24172" priority="83">
      <formula>AND(IF($Q8=2,1,0),IF($X8&lt;30,1,0))</formula>
    </cfRule>
    <cfRule type="expression" dxfId="24171" priority="84">
      <formula>AND(IF($Q8=3,1,0),IF($X8&lt;30,1,0))</formula>
    </cfRule>
    <cfRule type="expression" dxfId="24170" priority="85">
      <formula>AND(IF($Q8=3,1,IF($Q8=4,1,0)),IF($F8&lt;=85,1,0))</formula>
    </cfRule>
  </conditionalFormatting>
  <conditionalFormatting sqref="AV9">
    <cfRule type="expression" dxfId="24169" priority="80">
      <formula>AV9="X"</formula>
    </cfRule>
    <cfRule type="expression" dxfId="24168" priority="81">
      <formula>AV9="후보"</formula>
    </cfRule>
  </conditionalFormatting>
  <conditionalFormatting sqref="AC9">
    <cfRule type="cellIs" dxfId="24167" priority="77" operator="greaterThan">
      <formula>0.9</formula>
    </cfRule>
    <cfRule type="cellIs" dxfId="24166" priority="78" operator="greaterThan">
      <formula>0.85</formula>
    </cfRule>
  </conditionalFormatting>
  <conditionalFormatting sqref="N9">
    <cfRule type="cellIs" dxfId="24165" priority="75" operator="greaterThan">
      <formula>0.9</formula>
    </cfRule>
    <cfRule type="cellIs" dxfId="24164" priority="76" operator="greaterThan">
      <formula>0.85</formula>
    </cfRule>
  </conditionalFormatting>
  <conditionalFormatting sqref="E9">
    <cfRule type="expression" dxfId="24163" priority="71">
      <formula>AND(IF(OR($Q9=1,$Q9=2),1,0),IF($X9&lt;=20,1,0))</formula>
    </cfRule>
    <cfRule type="expression" dxfId="24162" priority="72">
      <formula>AND(IF($Q9=2,1,0),IF($X9&lt;30,1,0))</formula>
    </cfRule>
    <cfRule type="expression" dxfId="24161" priority="73">
      <formula>AND(IF($Q9=3,1,0),IF($X9&lt;30,1,0))</formula>
    </cfRule>
    <cfRule type="expression" dxfId="24160" priority="74">
      <formula>AND(IF($Q9=3,1,IF($Q9=4,1,0)),IF($F9&lt;=85,1,0))</formula>
    </cfRule>
  </conditionalFormatting>
  <conditionalFormatting sqref="X9">
    <cfRule type="expression" dxfId="24159" priority="67">
      <formula>AND(IF(OR($Q9=1,$Q9=2),1,0),IF($X9&lt;=20,1,0))</formula>
    </cfRule>
    <cfRule type="expression" dxfId="24158" priority="68">
      <formula>AND(IF($Q9=2,1,0),IF($X9&lt;30,1,0))</formula>
    </cfRule>
    <cfRule type="expression" dxfId="24157" priority="69">
      <formula>AND(IF($Q9=3,1,0),IF($X9&lt;30,1,0))</formula>
    </cfRule>
    <cfRule type="expression" dxfId="24156" priority="70">
      <formula>AND(IF($Q9=3,1,IF($Q9=4,1,0)),IF($F9&lt;=85,1,0))</formula>
    </cfRule>
  </conditionalFormatting>
  <conditionalFormatting sqref="AI9">
    <cfRule type="expression" dxfId="24155" priority="63">
      <formula>AND(IF(OR($Q9=1,$Q9=2),1,0),IF($X9&lt;=20,1,0))</formula>
    </cfRule>
    <cfRule type="expression" dxfId="24154" priority="64">
      <formula>AND(IF($Q9=2,1,0),IF($X9&lt;30,1,0))</formula>
    </cfRule>
    <cfRule type="expression" dxfId="24153" priority="65">
      <formula>AND(IF($Q9=3,1,0),IF($X9&lt;30,1,0))</formula>
    </cfRule>
    <cfRule type="expression" dxfId="24152" priority="66">
      <formula>AND(IF($Q9=3,1,IF($Q9=4,1,0)),IF($F9&lt;=85,1,0))</formula>
    </cfRule>
  </conditionalFormatting>
  <conditionalFormatting sqref="AV10">
    <cfRule type="expression" dxfId="24151" priority="61">
      <formula>AV10="X"</formula>
    </cfRule>
    <cfRule type="expression" dxfId="24150" priority="62">
      <formula>AV10="후보"</formula>
    </cfRule>
  </conditionalFormatting>
  <conditionalFormatting sqref="AC10">
    <cfRule type="cellIs" dxfId="24149" priority="58" operator="greaterThan">
      <formula>0.9</formula>
    </cfRule>
    <cfRule type="cellIs" dxfId="24148" priority="59" operator="greaterThan">
      <formula>0.85</formula>
    </cfRule>
  </conditionalFormatting>
  <conditionalFormatting sqref="N10">
    <cfRule type="cellIs" dxfId="24147" priority="56" operator="greaterThan">
      <formula>0.9</formula>
    </cfRule>
    <cfRule type="cellIs" dxfId="24146" priority="57" operator="greaterThan">
      <formula>0.85</formula>
    </cfRule>
  </conditionalFormatting>
  <conditionalFormatting sqref="E10">
    <cfRule type="expression" dxfId="24145" priority="52">
      <formula>AND(IF(OR($Q10=1,$Q10=2),1,0),IF($X10&lt;=20,1,0))</formula>
    </cfRule>
    <cfRule type="expression" dxfId="24144" priority="53">
      <formula>AND(IF($Q10=2,1,0),IF($X10&lt;30,1,0))</formula>
    </cfRule>
    <cfRule type="expression" dxfId="24143" priority="54">
      <formula>AND(IF($Q10=3,1,0),IF($X10&lt;30,1,0))</formula>
    </cfRule>
    <cfRule type="expression" dxfId="24142" priority="55">
      <formula>AND(IF($Q10=3,1,IF($Q10=4,1,0)),IF($F10&lt;=85,1,0))</formula>
    </cfRule>
  </conditionalFormatting>
  <conditionalFormatting sqref="X10">
    <cfRule type="expression" dxfId="24141" priority="48">
      <formula>AND(IF(OR($Q10=1,$Q10=2),1,0),IF($X10&lt;=20,1,0))</formula>
    </cfRule>
    <cfRule type="expression" dxfId="24140" priority="49">
      <formula>AND(IF($Q10=2,1,0),IF($X10&lt;30,1,0))</formula>
    </cfRule>
    <cfRule type="expression" dxfId="24139" priority="50">
      <formula>AND(IF($Q10=3,1,0),IF($X10&lt;30,1,0))</formula>
    </cfRule>
    <cfRule type="expression" dxfId="24138" priority="51">
      <formula>AND(IF($Q10=3,1,IF($Q10=4,1,0)),IF($F10&lt;=85,1,0))</formula>
    </cfRule>
  </conditionalFormatting>
  <conditionalFormatting sqref="AI10">
    <cfRule type="expression" dxfId="24137" priority="44">
      <formula>AND(IF(OR($Q10=1,$Q10=2),1,0),IF($X10&lt;=20,1,0))</formula>
    </cfRule>
    <cfRule type="expression" dxfId="24136" priority="45">
      <formula>AND(IF($Q10=2,1,0),IF($X10&lt;30,1,0))</formula>
    </cfRule>
    <cfRule type="expression" dxfId="24135" priority="46">
      <formula>AND(IF($Q10=3,1,0),IF($X10&lt;30,1,0))</formula>
    </cfRule>
    <cfRule type="expression" dxfId="24134" priority="47">
      <formula>AND(IF($Q10=3,1,IF($Q10=4,1,0)),IF($F10&lt;=85,1,0))</formula>
    </cfRule>
  </conditionalFormatting>
  <conditionalFormatting sqref="AV11">
    <cfRule type="expression" dxfId="24133" priority="42">
      <formula>AV11="X"</formula>
    </cfRule>
    <cfRule type="expression" dxfId="24132" priority="43">
      <formula>AV11="후보"</formula>
    </cfRule>
  </conditionalFormatting>
  <conditionalFormatting sqref="AC11 N11">
    <cfRule type="cellIs" dxfId="24131" priority="39" operator="greaterThan">
      <formula>0.9</formula>
    </cfRule>
    <cfRule type="cellIs" dxfId="24130" priority="40" operator="greaterThan">
      <formula>0.85</formula>
    </cfRule>
  </conditionalFormatting>
  <conditionalFormatting sqref="AV12">
    <cfRule type="expression" dxfId="24129" priority="37">
      <formula>AV12="X"</formula>
    </cfRule>
    <cfRule type="expression" dxfId="24128" priority="38">
      <formula>AV12="후보"</formula>
    </cfRule>
  </conditionalFormatting>
  <conditionalFormatting sqref="AC12">
    <cfRule type="cellIs" dxfId="24127" priority="34" operator="greaterThan">
      <formula>0.9</formula>
    </cfRule>
    <cfRule type="cellIs" dxfId="24126" priority="35" operator="greaterThan">
      <formula>0.85</formula>
    </cfRule>
  </conditionalFormatting>
  <conditionalFormatting sqref="N12">
    <cfRule type="cellIs" dxfId="24125" priority="32" operator="greaterThan">
      <formula>0.9</formula>
    </cfRule>
    <cfRule type="cellIs" dxfId="24124" priority="33" operator="greaterThan">
      <formula>0.85</formula>
    </cfRule>
  </conditionalFormatting>
  <conditionalFormatting sqref="E12">
    <cfRule type="expression" dxfId="24123" priority="28">
      <formula>AND(IF(OR($Q12=1,$Q12=2),1,0),IF($X12&lt;=20,1,0))</formula>
    </cfRule>
    <cfRule type="expression" dxfId="24122" priority="29">
      <formula>AND(IF($Q12=2,1,0),IF($X12&lt;30,1,0))</formula>
    </cfRule>
    <cfRule type="expression" dxfId="24121" priority="30">
      <formula>AND(IF($Q12=3,1,0),IF($X12&lt;30,1,0))</formula>
    </cfRule>
    <cfRule type="expression" dxfId="24120" priority="31">
      <formula>AND(IF($Q12=3,1,IF($Q12=4,1,0)),IF($F12&lt;=85,1,0))</formula>
    </cfRule>
  </conditionalFormatting>
  <conditionalFormatting sqref="X12">
    <cfRule type="expression" dxfId="24119" priority="24">
      <formula>AND(IF(OR($Q12=1,$Q12=2),1,0),IF($X12&lt;=20,1,0))</formula>
    </cfRule>
    <cfRule type="expression" dxfId="24118" priority="25">
      <formula>AND(IF($Q12=2,1,0),IF($X12&lt;30,1,0))</formula>
    </cfRule>
    <cfRule type="expression" dxfId="24117" priority="26">
      <formula>AND(IF($Q12=3,1,0),IF($X12&lt;30,1,0))</formula>
    </cfRule>
    <cfRule type="expression" dxfId="24116" priority="27">
      <formula>AND(IF($Q12=3,1,IF($Q12=4,1,0)),IF($F12&lt;=85,1,0))</formula>
    </cfRule>
  </conditionalFormatting>
  <conditionalFormatting sqref="AI12">
    <cfRule type="expression" dxfId="24115" priority="20">
      <formula>AND(IF(OR($Q12=1,$Q12=2),1,0),IF($X12&lt;=20,1,0))</formula>
    </cfRule>
    <cfRule type="expression" dxfId="24114" priority="21">
      <formula>AND(IF($Q12=2,1,0),IF($X12&lt;30,1,0))</formula>
    </cfRule>
    <cfRule type="expression" dxfId="24113" priority="22">
      <formula>AND(IF($Q12=3,1,0),IF($X12&lt;30,1,0))</formula>
    </cfRule>
    <cfRule type="expression" dxfId="24112" priority="23">
      <formula>AND(IF($Q12=3,1,IF($Q12=4,1,0)),IF($F12&lt;=85,1,0))</formula>
    </cfRule>
  </conditionalFormatting>
  <conditionalFormatting sqref="AV13">
    <cfRule type="expression" dxfId="24111" priority="18">
      <formula>AV13="X"</formula>
    </cfRule>
    <cfRule type="expression" dxfId="24110" priority="19">
      <formula>AV13="후보"</formula>
    </cfRule>
  </conditionalFormatting>
  <conditionalFormatting sqref="AC13">
    <cfRule type="cellIs" dxfId="24109" priority="15" operator="greaterThan">
      <formula>0.9</formula>
    </cfRule>
    <cfRule type="cellIs" dxfId="24108" priority="16" operator="greaterThan">
      <formula>0.85</formula>
    </cfRule>
  </conditionalFormatting>
  <conditionalFormatting sqref="N13">
    <cfRule type="cellIs" dxfId="24107" priority="13" operator="greaterThan">
      <formula>0.9</formula>
    </cfRule>
    <cfRule type="cellIs" dxfId="24106" priority="14" operator="greaterThan">
      <formula>0.85</formula>
    </cfRule>
  </conditionalFormatting>
  <conditionalFormatting sqref="E13">
    <cfRule type="expression" dxfId="24105" priority="9">
      <formula>AND(IF(OR($Q13=1,$Q13=2),1,0),IF($X13&lt;=20,1,0))</formula>
    </cfRule>
    <cfRule type="expression" dxfId="24104" priority="10">
      <formula>AND(IF($Q13=2,1,0),IF($X13&lt;30,1,0))</formula>
    </cfRule>
    <cfRule type="expression" dxfId="24103" priority="11">
      <formula>AND(IF($Q13=3,1,0),IF($X13&lt;30,1,0))</formula>
    </cfRule>
    <cfRule type="expression" dxfId="24102" priority="12">
      <formula>AND(IF($Q13=3,1,IF($Q13=4,1,0)),IF($F13&lt;=85,1,0))</formula>
    </cfRule>
  </conditionalFormatting>
  <conditionalFormatting sqref="X13">
    <cfRule type="expression" dxfId="24101" priority="5">
      <formula>AND(IF(OR($Q13=1,$Q13=2),1,0),IF($X13&lt;=20,1,0))</formula>
    </cfRule>
    <cfRule type="expression" dxfId="24100" priority="6">
      <formula>AND(IF($Q13=2,1,0),IF($X13&lt;30,1,0))</formula>
    </cfRule>
    <cfRule type="expression" dxfId="24099" priority="7">
      <formula>AND(IF($Q13=3,1,0),IF($X13&lt;30,1,0))</formula>
    </cfRule>
    <cfRule type="expression" dxfId="24098" priority="8">
      <formula>AND(IF($Q13=3,1,IF($Q13=4,1,0)),IF($F13&lt;=85,1,0))</formula>
    </cfRule>
  </conditionalFormatting>
  <conditionalFormatting sqref="AI13">
    <cfRule type="expression" dxfId="24097" priority="1">
      <formula>AND(IF(OR($Q13=1,$Q13=2),1,0),IF($X13&lt;=20,1,0))</formula>
    </cfRule>
    <cfRule type="expression" dxfId="24096" priority="2">
      <formula>AND(IF($Q13=2,1,0),IF($X13&lt;30,1,0))</formula>
    </cfRule>
    <cfRule type="expression" dxfId="24095" priority="3">
      <formula>AND(IF($Q13=3,1,0),IF($X13&lt;30,1,0))</formula>
    </cfRule>
    <cfRule type="expression" dxfId="2409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배곧동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639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배곧동 시흥배곧SK뷰('15.07.,1442^)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634</v>
      </c>
      <c r="B6" s="10" t="s">
        <v>2001</v>
      </c>
      <c r="C6" s="101">
        <v>1442</v>
      </c>
      <c r="D6" s="98">
        <v>85.6</v>
      </c>
      <c r="E6" s="100">
        <v>26</v>
      </c>
      <c r="F6" s="98">
        <v>62.8</v>
      </c>
      <c r="G6" s="17">
        <v>19</v>
      </c>
      <c r="H6" s="101">
        <v>248</v>
      </c>
      <c r="I6" s="102">
        <v>58500</v>
      </c>
      <c r="J6" s="102" t="s">
        <v>1947</v>
      </c>
      <c r="K6" s="102">
        <v>42000</v>
      </c>
      <c r="L6" s="102" t="s">
        <v>1947</v>
      </c>
      <c r="M6" s="103">
        <f t="shared" ref="M6:M13" si="2">I6-K6</f>
        <v>16500</v>
      </c>
      <c r="N6" s="4">
        <f t="shared" ref="N6:N13" si="3">IF(ISERROR(K6/I6),"",K6/I6)</f>
        <v>0.71794871794871795</v>
      </c>
      <c r="O6" s="99">
        <f t="shared" ref="O6:O13" si="4">I6/E6</f>
        <v>2250</v>
      </c>
      <c r="P6" s="99">
        <f t="shared" ref="P6:P13" si="5">K6/E6</f>
        <v>1615.3846153846155</v>
      </c>
      <c r="Q6" s="74">
        <v>3</v>
      </c>
      <c r="R6" s="74">
        <v>2</v>
      </c>
      <c r="S6" s="74" t="s">
        <v>1941</v>
      </c>
      <c r="T6" s="5" t="s">
        <v>636</v>
      </c>
      <c r="U6" s="9"/>
      <c r="W6" s="98">
        <f t="shared" ref="W6:X13" si="6">D6</f>
        <v>85.6</v>
      </c>
      <c r="X6" s="100">
        <f t="shared" si="6"/>
        <v>26</v>
      </c>
      <c r="Y6" s="96">
        <f t="shared" ref="Y6:Z13" si="7">H6</f>
        <v>248</v>
      </c>
      <c r="Z6" s="103">
        <f t="shared" si="7"/>
        <v>58500</v>
      </c>
      <c r="AA6" s="103">
        <f t="shared" ref="AA6:AA13" si="8">K6</f>
        <v>42000</v>
      </c>
      <c r="AB6" s="103">
        <f t="shared" ref="AB6:AD13" si="9">M6</f>
        <v>16500</v>
      </c>
      <c r="AC6" s="4">
        <f t="shared" si="9"/>
        <v>0.71794871794871795</v>
      </c>
      <c r="AD6" s="99">
        <f t="shared" si="9"/>
        <v>2250</v>
      </c>
      <c r="AE6" s="74" t="str">
        <f t="shared" ref="AE6:AE13" si="10">S6</f>
        <v>계</v>
      </c>
      <c r="AF6" s="74" t="str">
        <f t="shared" ref="AF6:AF13" si="11">Q6&amp;"/"&amp;R6</f>
        <v>3/2</v>
      </c>
      <c r="AH6" s="20" t="str">
        <f t="shared" si="1"/>
        <v>시흥배곧SK뷰</v>
      </c>
      <c r="AI6" s="100">
        <f t="shared" si="0"/>
        <v>26</v>
      </c>
      <c r="AJ6" s="74" t="str">
        <f t="shared" ref="AJ6:AJ13" si="12"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>X</v>
      </c>
      <c r="AP6" s="74" t="str">
        <f t="shared" ref="AP6:AP13" si="15">IF(I6="","",IF(I6&lt;=$AP$1,"O","X"))</f>
        <v>X</v>
      </c>
      <c r="AQ6" s="74" t="str">
        <f t="shared" ref="AQ6:AQ13" si="16">IF(O6="","",IF(O6&lt;=$AQ$1,"O","X"))</f>
        <v>X</v>
      </c>
      <c r="AR6" s="74" t="str">
        <f t="shared" ref="AR6:AR13" si="17">IF(M6="","",IF(M6&lt;=$AR$1,"O","X"))</f>
        <v>X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>X</v>
      </c>
    </row>
    <row r="7" spans="1:48" x14ac:dyDescent="0.3">
      <c r="A7" s="9" t="s">
        <v>634</v>
      </c>
      <c r="B7" s="10" t="s">
        <v>2001</v>
      </c>
      <c r="C7" s="101">
        <v>1442</v>
      </c>
      <c r="D7" s="98">
        <v>85.5</v>
      </c>
      <c r="E7" s="100">
        <v>26</v>
      </c>
      <c r="F7" s="98">
        <v>62.4</v>
      </c>
      <c r="G7" s="17">
        <v>19</v>
      </c>
      <c r="H7" s="101">
        <v>112</v>
      </c>
      <c r="I7" s="102">
        <v>60000</v>
      </c>
      <c r="J7" s="102" t="s">
        <v>1968</v>
      </c>
      <c r="K7" s="102"/>
      <c r="L7" s="102"/>
      <c r="M7" s="103">
        <f t="shared" si="2"/>
        <v>60000</v>
      </c>
      <c r="N7" s="4">
        <f t="shared" si="3"/>
        <v>0</v>
      </c>
      <c r="O7" s="99">
        <f t="shared" si="4"/>
        <v>2307.6923076923076</v>
      </c>
      <c r="P7" s="99">
        <f t="shared" si="5"/>
        <v>0</v>
      </c>
      <c r="Q7" s="74">
        <v>3</v>
      </c>
      <c r="R7" s="74">
        <v>2</v>
      </c>
      <c r="S7" s="74" t="s">
        <v>1941</v>
      </c>
      <c r="T7" s="5" t="s">
        <v>641</v>
      </c>
      <c r="U7" s="9"/>
      <c r="W7" s="98">
        <f t="shared" si="6"/>
        <v>85.5</v>
      </c>
      <c r="X7" s="100">
        <f t="shared" si="6"/>
        <v>26</v>
      </c>
      <c r="Y7" s="96">
        <f t="shared" si="7"/>
        <v>112</v>
      </c>
      <c r="Z7" s="103">
        <f t="shared" si="7"/>
        <v>60000</v>
      </c>
      <c r="AA7" s="103">
        <f t="shared" si="8"/>
        <v>0</v>
      </c>
      <c r="AB7" s="103">
        <f t="shared" si="9"/>
        <v>60000</v>
      </c>
      <c r="AC7" s="4">
        <f t="shared" si="9"/>
        <v>0</v>
      </c>
      <c r="AD7" s="99">
        <f t="shared" si="9"/>
        <v>2307.6923076923076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시흥배곧SK뷰</v>
      </c>
      <c r="AI7" s="100">
        <f t="shared" si="0"/>
        <v>26</v>
      </c>
      <c r="AJ7" s="74" t="str">
        <f t="shared" si="12"/>
        <v>A-</v>
      </c>
      <c r="AK7" s="74" t="s">
        <v>13</v>
      </c>
      <c r="AL7" s="74" t="s">
        <v>1937</v>
      </c>
      <c r="AM7" s="74" t="s">
        <v>1938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634</v>
      </c>
      <c r="B8" s="10" t="s">
        <v>2001</v>
      </c>
      <c r="C8" s="101">
        <v>1442</v>
      </c>
      <c r="D8" s="98">
        <v>98.9</v>
      </c>
      <c r="E8" s="100">
        <v>30</v>
      </c>
      <c r="F8" s="98">
        <v>73</v>
      </c>
      <c r="G8" s="17">
        <v>22</v>
      </c>
      <c r="H8" s="101">
        <v>324</v>
      </c>
      <c r="I8" s="102">
        <v>63000</v>
      </c>
      <c r="J8" s="102" t="s">
        <v>1980</v>
      </c>
      <c r="K8" s="102"/>
      <c r="L8" s="102"/>
      <c r="M8" s="103">
        <f t="shared" si="2"/>
        <v>63000</v>
      </c>
      <c r="N8" s="4">
        <f t="shared" si="3"/>
        <v>0</v>
      </c>
      <c r="O8" s="99">
        <f t="shared" si="4"/>
        <v>2100</v>
      </c>
      <c r="P8" s="99">
        <f t="shared" si="5"/>
        <v>0</v>
      </c>
      <c r="Q8" s="74">
        <v>3</v>
      </c>
      <c r="R8" s="74">
        <v>2</v>
      </c>
      <c r="S8" s="74" t="s">
        <v>1941</v>
      </c>
      <c r="T8" s="5" t="s">
        <v>226</v>
      </c>
      <c r="U8" s="9"/>
      <c r="W8" s="98">
        <f t="shared" si="6"/>
        <v>98.9</v>
      </c>
      <c r="X8" s="100">
        <f t="shared" si="6"/>
        <v>30</v>
      </c>
      <c r="Y8" s="96">
        <f t="shared" si="7"/>
        <v>324</v>
      </c>
      <c r="Z8" s="103">
        <f t="shared" si="7"/>
        <v>63000</v>
      </c>
      <c r="AA8" s="103">
        <f t="shared" si="8"/>
        <v>0</v>
      </c>
      <c r="AB8" s="103">
        <f t="shared" si="9"/>
        <v>63000</v>
      </c>
      <c r="AC8" s="4">
        <f t="shared" si="9"/>
        <v>0</v>
      </c>
      <c r="AD8" s="99">
        <f t="shared" si="9"/>
        <v>2100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시흥배곧SK뷰</v>
      </c>
      <c r="AI8" s="100">
        <f t="shared" si="0"/>
        <v>30</v>
      </c>
      <c r="AJ8" s="74" t="str">
        <f t="shared" si="12"/>
        <v>A-</v>
      </c>
      <c r="AK8" s="74" t="s">
        <v>13</v>
      </c>
      <c r="AL8" s="74" t="s">
        <v>1937</v>
      </c>
      <c r="AM8" s="74" t="s">
        <v>1938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634</v>
      </c>
      <c r="B9" s="10" t="s">
        <v>2001</v>
      </c>
      <c r="C9" s="101">
        <v>1442</v>
      </c>
      <c r="D9" s="98">
        <v>113.4</v>
      </c>
      <c r="E9" s="100">
        <v>34</v>
      </c>
      <c r="F9" s="98">
        <v>84.5</v>
      </c>
      <c r="G9" s="17">
        <v>26</v>
      </c>
      <c r="H9" s="101">
        <v>250</v>
      </c>
      <c r="I9" s="102">
        <v>80000</v>
      </c>
      <c r="J9" s="102" t="s">
        <v>2002</v>
      </c>
      <c r="K9" s="102">
        <v>45000</v>
      </c>
      <c r="L9" s="102" t="s">
        <v>1954</v>
      </c>
      <c r="M9" s="103">
        <f t="shared" si="2"/>
        <v>35000</v>
      </c>
      <c r="N9" s="4">
        <f t="shared" si="3"/>
        <v>0.5625</v>
      </c>
      <c r="O9" s="99">
        <f t="shared" si="4"/>
        <v>2352.9411764705883</v>
      </c>
      <c r="P9" s="99">
        <f t="shared" si="5"/>
        <v>1323.5294117647059</v>
      </c>
      <c r="Q9" s="74">
        <v>3</v>
      </c>
      <c r="R9" s="74">
        <v>2</v>
      </c>
      <c r="S9" s="74" t="s">
        <v>1941</v>
      </c>
      <c r="T9" s="5" t="s">
        <v>310</v>
      </c>
      <c r="U9" s="9"/>
      <c r="W9" s="98">
        <f t="shared" si="6"/>
        <v>113.4</v>
      </c>
      <c r="X9" s="100">
        <f t="shared" si="6"/>
        <v>34</v>
      </c>
      <c r="Y9" s="96">
        <f t="shared" si="7"/>
        <v>250</v>
      </c>
      <c r="Z9" s="103">
        <f t="shared" si="7"/>
        <v>80000</v>
      </c>
      <c r="AA9" s="103">
        <f t="shared" si="8"/>
        <v>45000</v>
      </c>
      <c r="AB9" s="103">
        <f t="shared" si="9"/>
        <v>35000</v>
      </c>
      <c r="AC9" s="4">
        <f t="shared" si="9"/>
        <v>0.5625</v>
      </c>
      <c r="AD9" s="99">
        <f t="shared" si="9"/>
        <v>2352.9411764705883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시흥배곧SK뷰</v>
      </c>
      <c r="AI9" s="100">
        <f t="shared" si="0"/>
        <v>34</v>
      </c>
      <c r="AJ9" s="74" t="str">
        <f t="shared" si="12"/>
        <v>A-</v>
      </c>
      <c r="AK9" s="74" t="s">
        <v>13</v>
      </c>
      <c r="AL9" s="74" t="s">
        <v>1937</v>
      </c>
      <c r="AM9" s="74" t="s">
        <v>1938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634</v>
      </c>
      <c r="B10" s="10" t="s">
        <v>2001</v>
      </c>
      <c r="C10" s="101">
        <v>1442</v>
      </c>
      <c r="D10" s="98">
        <v>113.6</v>
      </c>
      <c r="E10" s="100">
        <v>34</v>
      </c>
      <c r="F10" s="98">
        <v>84.1</v>
      </c>
      <c r="G10" s="17">
        <v>25</v>
      </c>
      <c r="H10" s="101">
        <v>170</v>
      </c>
      <c r="I10" s="102">
        <v>82000</v>
      </c>
      <c r="J10" s="102" t="s">
        <v>2002</v>
      </c>
      <c r="K10" s="102"/>
      <c r="L10" s="102"/>
      <c r="M10" s="103">
        <f t="shared" si="2"/>
        <v>82000</v>
      </c>
      <c r="N10" s="4">
        <f t="shared" si="3"/>
        <v>0</v>
      </c>
      <c r="O10" s="99">
        <f t="shared" si="4"/>
        <v>2411.7647058823532</v>
      </c>
      <c r="P10" s="99">
        <f t="shared" si="5"/>
        <v>0</v>
      </c>
      <c r="Q10" s="74">
        <v>3</v>
      </c>
      <c r="R10" s="74">
        <v>2</v>
      </c>
      <c r="S10" s="74" t="s">
        <v>1941</v>
      </c>
      <c r="T10" s="5" t="s">
        <v>314</v>
      </c>
      <c r="U10" s="9"/>
      <c r="W10" s="98">
        <f t="shared" si="6"/>
        <v>113.6</v>
      </c>
      <c r="X10" s="100">
        <f t="shared" si="6"/>
        <v>34</v>
      </c>
      <c r="Y10" s="96">
        <f t="shared" si="7"/>
        <v>170</v>
      </c>
      <c r="Z10" s="103">
        <f t="shared" si="7"/>
        <v>82000</v>
      </c>
      <c r="AA10" s="103">
        <f t="shared" si="8"/>
        <v>0</v>
      </c>
      <c r="AB10" s="103">
        <f t="shared" si="9"/>
        <v>82000</v>
      </c>
      <c r="AC10" s="4">
        <f t="shared" si="9"/>
        <v>0</v>
      </c>
      <c r="AD10" s="99">
        <f t="shared" si="9"/>
        <v>2411.7647058823532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시흥배곧SK뷰</v>
      </c>
      <c r="AI10" s="100">
        <f t="shared" si="0"/>
        <v>34</v>
      </c>
      <c r="AJ10" s="74" t="str">
        <f t="shared" si="12"/>
        <v>A-</v>
      </c>
      <c r="AK10" s="74" t="s">
        <v>13</v>
      </c>
      <c r="AL10" s="74" t="s">
        <v>1937</v>
      </c>
      <c r="AM10" s="74" t="s">
        <v>1938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634</v>
      </c>
      <c r="B11" s="10" t="s">
        <v>2001</v>
      </c>
      <c r="C11" s="101">
        <v>1442</v>
      </c>
      <c r="D11" s="98">
        <v>113.5</v>
      </c>
      <c r="E11" s="100">
        <v>34</v>
      </c>
      <c r="F11" s="98">
        <v>85</v>
      </c>
      <c r="G11" s="17">
        <v>26</v>
      </c>
      <c r="H11" s="101">
        <v>140</v>
      </c>
      <c r="I11" s="102">
        <v>86000</v>
      </c>
      <c r="J11" s="102" t="s">
        <v>1963</v>
      </c>
      <c r="K11" s="102">
        <v>60000</v>
      </c>
      <c r="L11" s="102" t="s">
        <v>1940</v>
      </c>
      <c r="M11" s="103">
        <f t="shared" si="2"/>
        <v>26000</v>
      </c>
      <c r="N11" s="4">
        <f t="shared" si="3"/>
        <v>0.69767441860465118</v>
      </c>
      <c r="O11" s="99">
        <f t="shared" si="4"/>
        <v>2529.4117647058824</v>
      </c>
      <c r="P11" s="99">
        <f t="shared" si="5"/>
        <v>1764.7058823529412</v>
      </c>
      <c r="Q11" s="74">
        <v>3</v>
      </c>
      <c r="R11" s="74">
        <v>2</v>
      </c>
      <c r="S11" s="74" t="s">
        <v>1941</v>
      </c>
      <c r="T11" s="5" t="s">
        <v>642</v>
      </c>
      <c r="U11" s="9"/>
      <c r="W11" s="98">
        <f t="shared" si="6"/>
        <v>113.5</v>
      </c>
      <c r="X11" s="100">
        <f t="shared" si="6"/>
        <v>34</v>
      </c>
      <c r="Y11" s="96">
        <f t="shared" si="7"/>
        <v>140</v>
      </c>
      <c r="Z11" s="103">
        <f t="shared" si="7"/>
        <v>86000</v>
      </c>
      <c r="AA11" s="103">
        <f t="shared" si="8"/>
        <v>60000</v>
      </c>
      <c r="AB11" s="103">
        <f t="shared" si="9"/>
        <v>26000</v>
      </c>
      <c r="AC11" s="4">
        <f t="shared" si="9"/>
        <v>0.69767441860465118</v>
      </c>
      <c r="AD11" s="99">
        <f t="shared" si="9"/>
        <v>2529.4117647058824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시흥배곧SK뷰</v>
      </c>
      <c r="AI11" s="100">
        <f t="shared" si="0"/>
        <v>34</v>
      </c>
      <c r="AJ11" s="74" t="str">
        <f t="shared" si="12"/>
        <v>A-</v>
      </c>
      <c r="AK11" s="74" t="s">
        <v>13</v>
      </c>
      <c r="AL11" s="74" t="s">
        <v>1937</v>
      </c>
      <c r="AM11" s="74" t="s">
        <v>1938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634</v>
      </c>
      <c r="B12" s="10" t="s">
        <v>2001</v>
      </c>
      <c r="C12" s="101">
        <v>1442</v>
      </c>
      <c r="D12" s="98">
        <v>113.5</v>
      </c>
      <c r="E12" s="100">
        <v>34</v>
      </c>
      <c r="F12" s="98">
        <v>84.8</v>
      </c>
      <c r="G12" s="17">
        <v>26</v>
      </c>
      <c r="H12" s="101">
        <v>82</v>
      </c>
      <c r="I12" s="102">
        <v>103000</v>
      </c>
      <c r="J12" s="102" t="s">
        <v>1940</v>
      </c>
      <c r="K12" s="102"/>
      <c r="L12" s="102"/>
      <c r="M12" s="103">
        <f t="shared" si="2"/>
        <v>103000</v>
      </c>
      <c r="N12" s="4">
        <f t="shared" si="3"/>
        <v>0</v>
      </c>
      <c r="O12" s="99">
        <f t="shared" si="4"/>
        <v>3029.4117647058824</v>
      </c>
      <c r="P12" s="99">
        <f t="shared" si="5"/>
        <v>0</v>
      </c>
      <c r="Q12" s="74">
        <v>3</v>
      </c>
      <c r="R12" s="74">
        <v>2</v>
      </c>
      <c r="S12" s="74" t="s">
        <v>1941</v>
      </c>
      <c r="T12" s="5" t="s">
        <v>643</v>
      </c>
      <c r="U12" s="9"/>
      <c r="W12" s="98">
        <f t="shared" si="6"/>
        <v>113.5</v>
      </c>
      <c r="X12" s="100">
        <f t="shared" si="6"/>
        <v>34</v>
      </c>
      <c r="Y12" s="96">
        <f t="shared" si="7"/>
        <v>82</v>
      </c>
      <c r="Z12" s="103">
        <f t="shared" si="7"/>
        <v>103000</v>
      </c>
      <c r="AA12" s="103">
        <f t="shared" si="8"/>
        <v>0</v>
      </c>
      <c r="AB12" s="103">
        <f t="shared" si="9"/>
        <v>103000</v>
      </c>
      <c r="AC12" s="4">
        <f t="shared" si="9"/>
        <v>0</v>
      </c>
      <c r="AD12" s="99">
        <f t="shared" si="9"/>
        <v>3029.4117647058824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시흥배곧SK뷰</v>
      </c>
      <c r="AI12" s="100">
        <f t="shared" si="0"/>
        <v>34</v>
      </c>
      <c r="AJ12" s="74" t="str">
        <f t="shared" si="12"/>
        <v>A-</v>
      </c>
      <c r="AK12" s="74" t="s">
        <v>13</v>
      </c>
      <c r="AL12" s="74" t="s">
        <v>1937</v>
      </c>
      <c r="AM12" s="74" t="s">
        <v>1938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634</v>
      </c>
      <c r="B13" s="10" t="s">
        <v>2001</v>
      </c>
      <c r="C13" s="101">
        <v>1442</v>
      </c>
      <c r="D13" s="98">
        <v>115.2</v>
      </c>
      <c r="E13" s="100">
        <v>35</v>
      </c>
      <c r="F13" s="98">
        <v>84.9</v>
      </c>
      <c r="G13" s="17">
        <v>26</v>
      </c>
      <c r="H13" s="101">
        <v>116</v>
      </c>
      <c r="I13" s="102">
        <v>100000</v>
      </c>
      <c r="J13" s="102" t="s">
        <v>1947</v>
      </c>
      <c r="K13" s="102"/>
      <c r="L13" s="102"/>
      <c r="M13" s="103">
        <f t="shared" si="2"/>
        <v>100000</v>
      </c>
      <c r="N13" s="4">
        <f t="shared" si="3"/>
        <v>0</v>
      </c>
      <c r="O13" s="99">
        <f t="shared" si="4"/>
        <v>2857.1428571428573</v>
      </c>
      <c r="P13" s="99">
        <f t="shared" si="5"/>
        <v>0</v>
      </c>
      <c r="Q13" s="74">
        <v>3</v>
      </c>
      <c r="R13" s="74">
        <v>2</v>
      </c>
      <c r="S13" s="74" t="s">
        <v>1941</v>
      </c>
      <c r="T13" s="5" t="s">
        <v>644</v>
      </c>
      <c r="U13" s="9"/>
      <c r="W13" s="98">
        <f t="shared" si="6"/>
        <v>115.2</v>
      </c>
      <c r="X13" s="100">
        <f t="shared" si="6"/>
        <v>35</v>
      </c>
      <c r="Y13" s="96">
        <f t="shared" si="7"/>
        <v>116</v>
      </c>
      <c r="Z13" s="103">
        <f t="shared" si="7"/>
        <v>100000</v>
      </c>
      <c r="AA13" s="103">
        <f t="shared" si="8"/>
        <v>0</v>
      </c>
      <c r="AB13" s="103">
        <f t="shared" si="9"/>
        <v>100000</v>
      </c>
      <c r="AC13" s="4">
        <f t="shared" si="9"/>
        <v>0</v>
      </c>
      <c r="AD13" s="99">
        <f t="shared" si="9"/>
        <v>2857.1428571428573</v>
      </c>
      <c r="AE13" s="74" t="str">
        <f t="shared" si="10"/>
        <v>계</v>
      </c>
      <c r="AF13" s="74" t="str">
        <f t="shared" si="11"/>
        <v>3/2</v>
      </c>
      <c r="AH13" s="20" t="str">
        <f t="shared" si="1"/>
        <v>시흥배곧SK뷰</v>
      </c>
      <c r="AI13" s="100">
        <f t="shared" si="0"/>
        <v>35</v>
      </c>
      <c r="AJ13" s="74" t="str">
        <f t="shared" si="12"/>
        <v>A-</v>
      </c>
      <c r="AK13" s="74" t="s">
        <v>13</v>
      </c>
      <c r="AL13" s="74" t="s">
        <v>1937</v>
      </c>
      <c r="AM13" s="74" t="s">
        <v>1938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X</v>
      </c>
      <c r="AQ13" s="74" t="str">
        <f t="shared" si="16"/>
        <v>X</v>
      </c>
      <c r="AR13" s="74" t="str">
        <f t="shared" si="17"/>
        <v>X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>X</v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배곧동 시흥배곧신도시골드클래스('16.06.,690^)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645</v>
      </c>
      <c r="B15" s="10" t="s">
        <v>2003</v>
      </c>
      <c r="C15" s="101">
        <v>690</v>
      </c>
      <c r="D15" s="98">
        <v>87</v>
      </c>
      <c r="E15" s="100">
        <v>26</v>
      </c>
      <c r="F15" s="98">
        <v>65.7</v>
      </c>
      <c r="G15" s="17">
        <v>20</v>
      </c>
      <c r="H15" s="101">
        <v>45</v>
      </c>
      <c r="I15" s="102">
        <v>57000</v>
      </c>
      <c r="J15" s="102" t="s">
        <v>1978</v>
      </c>
      <c r="K15" s="102">
        <v>38000</v>
      </c>
      <c r="L15" s="102" t="s">
        <v>1940</v>
      </c>
      <c r="M15" s="103">
        <f>I15-K15</f>
        <v>19000</v>
      </c>
      <c r="N15" s="4">
        <f>IF(ISERROR(K15/I15),"",K15/I15)</f>
        <v>0.66666666666666663</v>
      </c>
      <c r="O15" s="99">
        <f>I15/E15</f>
        <v>2192.3076923076924</v>
      </c>
      <c r="P15" s="99">
        <f>K15/E15</f>
        <v>1461.5384615384614</v>
      </c>
      <c r="Q15" s="74">
        <v>3</v>
      </c>
      <c r="R15" s="74">
        <v>2</v>
      </c>
      <c r="S15" s="74" t="s">
        <v>1941</v>
      </c>
      <c r="T15" s="5" t="s">
        <v>303</v>
      </c>
      <c r="U15" s="9"/>
      <c r="W15" s="98">
        <f t="shared" ref="W15:X19" si="21">D15</f>
        <v>87</v>
      </c>
      <c r="X15" s="100">
        <f t="shared" si="21"/>
        <v>26</v>
      </c>
      <c r="Y15" s="96">
        <f t="shared" ref="Y15:Z19" si="22">H15</f>
        <v>45</v>
      </c>
      <c r="Z15" s="103">
        <f t="shared" si="22"/>
        <v>57000</v>
      </c>
      <c r="AA15" s="103">
        <f>K15</f>
        <v>38000</v>
      </c>
      <c r="AB15" s="103">
        <f t="shared" ref="AB15:AD19" si="23">M15</f>
        <v>19000</v>
      </c>
      <c r="AC15" s="4">
        <f t="shared" si="23"/>
        <v>0.66666666666666663</v>
      </c>
      <c r="AD15" s="99">
        <f t="shared" si="23"/>
        <v>2192.3076923076924</v>
      </c>
      <c r="AE15" s="74" t="str">
        <f>S15</f>
        <v>계</v>
      </c>
      <c r="AF15" s="74" t="str">
        <f>Q15&amp;"/"&amp;R15</f>
        <v>3/2</v>
      </c>
      <c r="AH15" s="20" t="str">
        <f t="shared" si="1"/>
        <v>시흥배곧신도시골드클래스</v>
      </c>
      <c r="AI15" s="100">
        <f t="shared" si="0"/>
        <v>26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645</v>
      </c>
      <c r="B16" s="10" t="s">
        <v>2003</v>
      </c>
      <c r="C16" s="101">
        <v>690</v>
      </c>
      <c r="D16" s="98">
        <v>87.1</v>
      </c>
      <c r="E16" s="100">
        <v>26</v>
      </c>
      <c r="F16" s="98">
        <v>65.599999999999994</v>
      </c>
      <c r="G16" s="17">
        <v>20</v>
      </c>
      <c r="H16" s="101">
        <v>333</v>
      </c>
      <c r="I16" s="102">
        <v>53000</v>
      </c>
      <c r="J16" s="102" t="s">
        <v>1940</v>
      </c>
      <c r="K16" s="102">
        <v>35000</v>
      </c>
      <c r="L16" s="102" t="s">
        <v>1940</v>
      </c>
      <c r="M16" s="103">
        <f>I16-K16</f>
        <v>18000</v>
      </c>
      <c r="N16" s="4">
        <f>IF(ISERROR(K16/I16),"",K16/I16)</f>
        <v>0.660377358490566</v>
      </c>
      <c r="O16" s="99">
        <f>I16/E16</f>
        <v>2038.4615384615386</v>
      </c>
      <c r="P16" s="99">
        <f>K16/E16</f>
        <v>1346.1538461538462</v>
      </c>
      <c r="Q16" s="74">
        <v>3</v>
      </c>
      <c r="R16" s="74">
        <v>2</v>
      </c>
      <c r="S16" s="74" t="s">
        <v>1941</v>
      </c>
      <c r="T16" s="5" t="s">
        <v>650</v>
      </c>
      <c r="U16" s="9"/>
      <c r="W16" s="98">
        <f t="shared" si="21"/>
        <v>87.1</v>
      </c>
      <c r="X16" s="100">
        <f t="shared" si="21"/>
        <v>26</v>
      </c>
      <c r="Y16" s="96">
        <f t="shared" si="22"/>
        <v>333</v>
      </c>
      <c r="Z16" s="103">
        <f t="shared" si="22"/>
        <v>53000</v>
      </c>
      <c r="AA16" s="103">
        <f>K16</f>
        <v>35000</v>
      </c>
      <c r="AB16" s="103">
        <f t="shared" si="23"/>
        <v>18000</v>
      </c>
      <c r="AC16" s="4">
        <f t="shared" si="23"/>
        <v>0.660377358490566</v>
      </c>
      <c r="AD16" s="99">
        <f t="shared" si="23"/>
        <v>2038.4615384615386</v>
      </c>
      <c r="AE16" s="74" t="str">
        <f>S16</f>
        <v>계</v>
      </c>
      <c r="AF16" s="74" t="str">
        <f>Q16&amp;"/"&amp;R16</f>
        <v>3/2</v>
      </c>
      <c r="AH16" s="20" t="str">
        <f t="shared" si="1"/>
        <v>시흥배곧신도시골드클래스</v>
      </c>
      <c r="AI16" s="100">
        <f t="shared" si="0"/>
        <v>26</v>
      </c>
      <c r="AJ16" s="74" t="str">
        <f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645</v>
      </c>
      <c r="B17" s="10" t="s">
        <v>2003</v>
      </c>
      <c r="C17" s="101">
        <v>690</v>
      </c>
      <c r="D17" s="98">
        <v>87.7</v>
      </c>
      <c r="E17" s="100">
        <v>27</v>
      </c>
      <c r="F17" s="98">
        <v>65.3</v>
      </c>
      <c r="G17" s="17">
        <v>20</v>
      </c>
      <c r="H17" s="101">
        <v>47</v>
      </c>
      <c r="I17" s="102">
        <v>56000</v>
      </c>
      <c r="J17" s="102" t="s">
        <v>1947</v>
      </c>
      <c r="K17" s="102"/>
      <c r="L17" s="102"/>
      <c r="M17" s="103">
        <f>I17-K17</f>
        <v>56000</v>
      </c>
      <c r="N17" s="4">
        <f>IF(ISERROR(K17/I17),"",K17/I17)</f>
        <v>0</v>
      </c>
      <c r="O17" s="99">
        <f>I17/E17</f>
        <v>2074.0740740740739</v>
      </c>
      <c r="P17" s="99">
        <f>K17/E17</f>
        <v>0</v>
      </c>
      <c r="Q17" s="74">
        <v>3</v>
      </c>
      <c r="R17" s="74">
        <v>2</v>
      </c>
      <c r="S17" s="74" t="s">
        <v>1941</v>
      </c>
      <c r="T17" s="5" t="s">
        <v>651</v>
      </c>
      <c r="U17" s="9"/>
      <c r="W17" s="98">
        <f t="shared" si="21"/>
        <v>87.7</v>
      </c>
      <c r="X17" s="100">
        <f t="shared" si="21"/>
        <v>27</v>
      </c>
      <c r="Y17" s="96">
        <f t="shared" si="22"/>
        <v>47</v>
      </c>
      <c r="Z17" s="103">
        <f t="shared" si="22"/>
        <v>56000</v>
      </c>
      <c r="AA17" s="103">
        <f>K17</f>
        <v>0</v>
      </c>
      <c r="AB17" s="103">
        <f t="shared" si="23"/>
        <v>56000</v>
      </c>
      <c r="AC17" s="4">
        <f t="shared" si="23"/>
        <v>0</v>
      </c>
      <c r="AD17" s="99">
        <f t="shared" si="23"/>
        <v>2074.0740740740739</v>
      </c>
      <c r="AE17" s="74" t="str">
        <f>S17</f>
        <v>계</v>
      </c>
      <c r="AF17" s="74" t="str">
        <f>Q17&amp;"/"&amp;R17</f>
        <v>3/2</v>
      </c>
      <c r="AH17" s="20" t="str">
        <f t="shared" si="1"/>
        <v>시흥배곧신도시골드클래스</v>
      </c>
      <c r="AI17" s="100">
        <f t="shared" si="0"/>
        <v>27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645</v>
      </c>
      <c r="B18" s="10" t="s">
        <v>2003</v>
      </c>
      <c r="C18" s="101">
        <v>690</v>
      </c>
      <c r="D18" s="98">
        <v>97.6</v>
      </c>
      <c r="E18" s="100">
        <v>30</v>
      </c>
      <c r="F18" s="98">
        <v>73.8</v>
      </c>
      <c r="G18" s="17">
        <v>22</v>
      </c>
      <c r="H18" s="101">
        <v>167</v>
      </c>
      <c r="I18" s="102">
        <v>63000</v>
      </c>
      <c r="J18" s="102" t="s">
        <v>2004</v>
      </c>
      <c r="K18" s="102"/>
      <c r="L18" s="102"/>
      <c r="M18" s="103">
        <f>I18-K18</f>
        <v>63000</v>
      </c>
      <c r="N18" s="4">
        <f>IF(ISERROR(K18/I18),"",K18/I18)</f>
        <v>0</v>
      </c>
      <c r="O18" s="99">
        <f>I18/E18</f>
        <v>2100</v>
      </c>
      <c r="P18" s="99">
        <f>K18/E18</f>
        <v>0</v>
      </c>
      <c r="Q18" s="74">
        <v>3</v>
      </c>
      <c r="R18" s="74">
        <v>2</v>
      </c>
      <c r="S18" s="74" t="s">
        <v>1941</v>
      </c>
      <c r="T18" s="5">
        <v>97</v>
      </c>
      <c r="U18" s="9"/>
      <c r="W18" s="98">
        <f t="shared" si="21"/>
        <v>97.6</v>
      </c>
      <c r="X18" s="100">
        <f t="shared" si="21"/>
        <v>30</v>
      </c>
      <c r="Y18" s="96">
        <f t="shared" si="22"/>
        <v>167</v>
      </c>
      <c r="Z18" s="103">
        <f t="shared" si="22"/>
        <v>63000</v>
      </c>
      <c r="AA18" s="103">
        <f>K18</f>
        <v>0</v>
      </c>
      <c r="AB18" s="103">
        <f t="shared" si="23"/>
        <v>63000</v>
      </c>
      <c r="AC18" s="4">
        <f t="shared" si="23"/>
        <v>0</v>
      </c>
      <c r="AD18" s="99">
        <f t="shared" si="23"/>
        <v>2100</v>
      </c>
      <c r="AE18" s="74" t="str">
        <f>S18</f>
        <v>계</v>
      </c>
      <c r="AF18" s="74" t="str">
        <f>Q18&amp;"/"&amp;R18</f>
        <v>3/2</v>
      </c>
      <c r="AH18" s="20" t="str">
        <f t="shared" si="1"/>
        <v>시흥배곧신도시골드클래스</v>
      </c>
      <c r="AI18" s="100">
        <f t="shared" si="0"/>
        <v>30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645</v>
      </c>
      <c r="B19" s="10" t="s">
        <v>2003</v>
      </c>
      <c r="C19" s="101">
        <v>690</v>
      </c>
      <c r="D19" s="98">
        <v>110</v>
      </c>
      <c r="E19" s="100">
        <v>33</v>
      </c>
      <c r="F19" s="98">
        <v>83.6</v>
      </c>
      <c r="G19" s="17">
        <v>25</v>
      </c>
      <c r="H19" s="101">
        <v>98</v>
      </c>
      <c r="I19" s="102">
        <v>72000</v>
      </c>
      <c r="J19" s="102" t="s">
        <v>1960</v>
      </c>
      <c r="K19" s="102">
        <v>45000</v>
      </c>
      <c r="L19" s="102" t="s">
        <v>1947</v>
      </c>
      <c r="M19" s="103">
        <f>I19-K19</f>
        <v>27000</v>
      </c>
      <c r="N19" s="4">
        <f>IF(ISERROR(K19/I19),"",K19/I19)</f>
        <v>0.625</v>
      </c>
      <c r="O19" s="99">
        <f>I19/E19</f>
        <v>2181.818181818182</v>
      </c>
      <c r="P19" s="99">
        <f>K19/E19</f>
        <v>1363.6363636363637</v>
      </c>
      <c r="Q19" s="74">
        <v>4</v>
      </c>
      <c r="R19" s="74">
        <v>2</v>
      </c>
      <c r="S19" s="74" t="s">
        <v>1941</v>
      </c>
      <c r="T19" s="5">
        <v>110</v>
      </c>
      <c r="U19" s="9"/>
      <c r="W19" s="98">
        <f t="shared" si="21"/>
        <v>110</v>
      </c>
      <c r="X19" s="100">
        <f t="shared" si="21"/>
        <v>33</v>
      </c>
      <c r="Y19" s="96">
        <f t="shared" si="22"/>
        <v>98</v>
      </c>
      <c r="Z19" s="103">
        <f t="shared" si="22"/>
        <v>72000</v>
      </c>
      <c r="AA19" s="103">
        <f>K19</f>
        <v>45000</v>
      </c>
      <c r="AB19" s="103">
        <f t="shared" si="23"/>
        <v>27000</v>
      </c>
      <c r="AC19" s="4">
        <f t="shared" si="23"/>
        <v>0.625</v>
      </c>
      <c r="AD19" s="99">
        <f t="shared" si="23"/>
        <v>2181.818181818182</v>
      </c>
      <c r="AE19" s="74" t="str">
        <f>S19</f>
        <v>계</v>
      </c>
      <c r="AF19" s="74" t="str">
        <f>Q19&amp;"/"&amp;R19</f>
        <v>4/2</v>
      </c>
      <c r="AH19" s="20" t="str">
        <f t="shared" si="1"/>
        <v>시흥배곧신도시골드클래스</v>
      </c>
      <c r="AI19" s="100">
        <f t="shared" si="0"/>
        <v>33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배곧동 한라비발디캠퍼스2차('18.02.,2695^)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652</v>
      </c>
      <c r="B21" s="10" t="s">
        <v>2005</v>
      </c>
      <c r="C21" s="101">
        <v>2695</v>
      </c>
      <c r="D21" s="98">
        <v>98.3</v>
      </c>
      <c r="E21" s="100">
        <v>30</v>
      </c>
      <c r="F21" s="98">
        <v>69.900000000000006</v>
      </c>
      <c r="G21" s="17">
        <v>21</v>
      </c>
      <c r="H21" s="101">
        <v>677</v>
      </c>
      <c r="I21" s="102">
        <v>59000</v>
      </c>
      <c r="J21" s="102" t="s">
        <v>1947</v>
      </c>
      <c r="K21" s="102">
        <v>34000</v>
      </c>
      <c r="L21" s="102" t="s">
        <v>2006</v>
      </c>
      <c r="M21" s="103">
        <f t="shared" ref="M21:M28" si="24">I21-K21</f>
        <v>25000</v>
      </c>
      <c r="N21" s="4">
        <f t="shared" ref="N21:N28" si="25">IF(ISERROR(K21/I21),"",K21/I21)</f>
        <v>0.57627118644067798</v>
      </c>
      <c r="O21" s="99">
        <f t="shared" ref="O21:O28" si="26">I21/E21</f>
        <v>1966.6666666666667</v>
      </c>
      <c r="P21" s="99">
        <f t="shared" ref="P21:P28" si="27">K21/E21</f>
        <v>1133.3333333333333</v>
      </c>
      <c r="Q21" s="74">
        <v>3</v>
      </c>
      <c r="R21" s="74">
        <v>2</v>
      </c>
      <c r="S21" s="74" t="s">
        <v>1941</v>
      </c>
      <c r="T21" s="5" t="s">
        <v>226</v>
      </c>
      <c r="U21" s="9"/>
      <c r="W21" s="98">
        <f t="shared" ref="W21:X28" si="28">D21</f>
        <v>98.3</v>
      </c>
      <c r="X21" s="100">
        <f t="shared" si="28"/>
        <v>30</v>
      </c>
      <c r="Y21" s="96">
        <f t="shared" ref="Y21:Z28" si="29">H21</f>
        <v>677</v>
      </c>
      <c r="Z21" s="103">
        <f t="shared" si="29"/>
        <v>59000</v>
      </c>
      <c r="AA21" s="103">
        <f t="shared" ref="AA21:AA28" si="30">K21</f>
        <v>34000</v>
      </c>
      <c r="AB21" s="103">
        <f t="shared" ref="AB21:AD28" si="31">M21</f>
        <v>25000</v>
      </c>
      <c r="AC21" s="4">
        <f t="shared" si="31"/>
        <v>0.57627118644067798</v>
      </c>
      <c r="AD21" s="99">
        <f t="shared" si="31"/>
        <v>1966.6666666666667</v>
      </c>
      <c r="AE21" s="74" t="str">
        <f t="shared" ref="AE21:AE28" si="32">S21</f>
        <v>계</v>
      </c>
      <c r="AF21" s="74" t="str">
        <f t="shared" ref="AF21:AF28" si="33">Q21&amp;"/"&amp;R21</f>
        <v>3/2</v>
      </c>
      <c r="AH21" s="20" t="str">
        <f t="shared" si="1"/>
        <v>한라비발디캠퍼스2차</v>
      </c>
      <c r="AI21" s="100">
        <f t="shared" si="0"/>
        <v>30</v>
      </c>
      <c r="AJ21" s="74" t="str">
        <f t="shared" ref="AJ21:AJ28" si="34"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 t="shared" ref="AN21:AN28" si="35">IF(AI21="","",$AN$2)</f>
        <v>C</v>
      </c>
      <c r="AO21" s="74" t="str">
        <f t="shared" ref="AO21:AO28" si="36">IF(N21="","",IF(N21&gt;=$AO$1/100,"O","X"))</f>
        <v>X</v>
      </c>
      <c r="AP21" s="74" t="str">
        <f t="shared" ref="AP21:AP28" si="37">IF(I21="","",IF(I21&lt;=$AP$1,"O","X"))</f>
        <v>X</v>
      </c>
      <c r="AQ21" s="74" t="str">
        <f t="shared" ref="AQ21:AQ28" si="38">IF(O21="","",IF(O21&lt;=$AQ$1,"O","X"))</f>
        <v>X</v>
      </c>
      <c r="AR21" s="74" t="str">
        <f t="shared" ref="AR21:AR28" si="39">IF(M21="","",IF(M21&lt;=$AR$1,"O","X"))</f>
        <v>X</v>
      </c>
      <c r="AS21" s="74" t="s">
        <v>2</v>
      </c>
      <c r="AT21" s="74" t="str">
        <f t="shared" ref="AT21:AT28" si="40">IF(OR(F21="",AI21=""),"",IF(AND((F21&lt;=85),(AI21&gt;=15)),"O","X"))</f>
        <v>O</v>
      </c>
      <c r="AU21" s="74" t="str">
        <f t="shared" ref="AU21:AU28" si="41">IF(C21="","",IF(C21&gt;=$AU$1,"O","X"))</f>
        <v>O</v>
      </c>
      <c r="AV21" s="74" t="str">
        <f t="shared" ref="AV21:AV28" si="42">IF(AO21="","",IF(AND(AO21="O",AP21="O",AR21="O",AT21="O",AU21="O"),"후보","X"))</f>
        <v>X</v>
      </c>
    </row>
    <row r="22" spans="1:48" x14ac:dyDescent="0.3">
      <c r="A22" s="9" t="s">
        <v>652</v>
      </c>
      <c r="B22" s="10" t="s">
        <v>2005</v>
      </c>
      <c r="C22" s="101">
        <v>2695</v>
      </c>
      <c r="D22" s="98">
        <v>98.8</v>
      </c>
      <c r="E22" s="100">
        <v>30</v>
      </c>
      <c r="F22" s="98">
        <v>70</v>
      </c>
      <c r="G22" s="17">
        <v>21</v>
      </c>
      <c r="H22" s="101">
        <v>67</v>
      </c>
      <c r="I22" s="102">
        <v>60000</v>
      </c>
      <c r="J22" s="102" t="s">
        <v>1956</v>
      </c>
      <c r="K22" s="102">
        <v>40000</v>
      </c>
      <c r="L22" s="102" t="s">
        <v>2007</v>
      </c>
      <c r="M22" s="103">
        <f t="shared" si="24"/>
        <v>20000</v>
      </c>
      <c r="N22" s="4">
        <f t="shared" si="25"/>
        <v>0.66666666666666663</v>
      </c>
      <c r="O22" s="99">
        <f t="shared" si="26"/>
        <v>2000</v>
      </c>
      <c r="P22" s="99">
        <f t="shared" si="27"/>
        <v>1333.3333333333333</v>
      </c>
      <c r="Q22" s="74">
        <v>3</v>
      </c>
      <c r="R22" s="74">
        <v>2</v>
      </c>
      <c r="S22" s="74" t="s">
        <v>1941</v>
      </c>
      <c r="T22" s="5" t="s">
        <v>657</v>
      </c>
      <c r="U22" s="9"/>
      <c r="W22" s="98">
        <f t="shared" si="28"/>
        <v>98.8</v>
      </c>
      <c r="X22" s="100">
        <f t="shared" si="28"/>
        <v>30</v>
      </c>
      <c r="Y22" s="96">
        <f t="shared" si="29"/>
        <v>67</v>
      </c>
      <c r="Z22" s="103">
        <f t="shared" si="29"/>
        <v>60000</v>
      </c>
      <c r="AA22" s="103">
        <f t="shared" si="30"/>
        <v>40000</v>
      </c>
      <c r="AB22" s="103">
        <f t="shared" si="31"/>
        <v>20000</v>
      </c>
      <c r="AC22" s="4">
        <f t="shared" si="31"/>
        <v>0.66666666666666663</v>
      </c>
      <c r="AD22" s="99">
        <f t="shared" si="31"/>
        <v>2000</v>
      </c>
      <c r="AE22" s="74" t="str">
        <f t="shared" si="32"/>
        <v>계</v>
      </c>
      <c r="AF22" s="74" t="str">
        <f t="shared" si="33"/>
        <v>3/2</v>
      </c>
      <c r="AH22" s="20" t="str">
        <f t="shared" si="1"/>
        <v>한라비발디캠퍼스2차</v>
      </c>
      <c r="AI22" s="100">
        <f t="shared" si="0"/>
        <v>30</v>
      </c>
      <c r="AJ22" s="74" t="str">
        <f t="shared" si="34"/>
        <v>A-</v>
      </c>
      <c r="AK22" s="74" t="s">
        <v>13</v>
      </c>
      <c r="AL22" s="74" t="s">
        <v>1937</v>
      </c>
      <c r="AM22" s="74" t="s">
        <v>1938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X</v>
      </c>
      <c r="AQ22" s="74" t="str">
        <f t="shared" si="38"/>
        <v>X</v>
      </c>
      <c r="AR22" s="74" t="str">
        <f t="shared" si="39"/>
        <v>X</v>
      </c>
      <c r="AS22" s="74" t="s">
        <v>2</v>
      </c>
      <c r="AT22" s="74" t="str">
        <f t="shared" si="40"/>
        <v>O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 t="s">
        <v>652</v>
      </c>
      <c r="B23" s="10" t="s">
        <v>2005</v>
      </c>
      <c r="C23" s="101">
        <v>2695</v>
      </c>
      <c r="D23" s="98">
        <v>118.7</v>
      </c>
      <c r="E23" s="100">
        <v>36</v>
      </c>
      <c r="F23" s="98">
        <v>84.8</v>
      </c>
      <c r="G23" s="17">
        <v>26</v>
      </c>
      <c r="H23" s="101">
        <v>854</v>
      </c>
      <c r="I23" s="102">
        <v>68000</v>
      </c>
      <c r="J23" s="102" t="s">
        <v>1980</v>
      </c>
      <c r="K23" s="102">
        <v>39000</v>
      </c>
      <c r="L23" s="102" t="s">
        <v>1940</v>
      </c>
      <c r="M23" s="103">
        <f t="shared" si="24"/>
        <v>29000</v>
      </c>
      <c r="N23" s="4">
        <f t="shared" si="25"/>
        <v>0.57352941176470584</v>
      </c>
      <c r="O23" s="99">
        <f t="shared" si="26"/>
        <v>1888.8888888888889</v>
      </c>
      <c r="P23" s="99">
        <f t="shared" si="27"/>
        <v>1083.3333333333333</v>
      </c>
      <c r="Q23" s="74">
        <v>4</v>
      </c>
      <c r="R23" s="74">
        <v>2</v>
      </c>
      <c r="S23" s="74" t="s">
        <v>1941</v>
      </c>
      <c r="T23" s="5" t="s">
        <v>658</v>
      </c>
      <c r="U23" s="9"/>
      <c r="W23" s="98">
        <f t="shared" si="28"/>
        <v>118.7</v>
      </c>
      <c r="X23" s="100">
        <f t="shared" si="28"/>
        <v>36</v>
      </c>
      <c r="Y23" s="96">
        <f t="shared" si="29"/>
        <v>854</v>
      </c>
      <c r="Z23" s="103">
        <f t="shared" si="29"/>
        <v>68000</v>
      </c>
      <c r="AA23" s="103">
        <f t="shared" si="30"/>
        <v>39000</v>
      </c>
      <c r="AB23" s="103">
        <f t="shared" si="31"/>
        <v>29000</v>
      </c>
      <c r="AC23" s="4">
        <f t="shared" si="31"/>
        <v>0.57352941176470584</v>
      </c>
      <c r="AD23" s="99">
        <f t="shared" si="31"/>
        <v>1888.8888888888889</v>
      </c>
      <c r="AE23" s="74" t="str">
        <f t="shared" si="32"/>
        <v>계</v>
      </c>
      <c r="AF23" s="74" t="str">
        <f t="shared" si="33"/>
        <v>4/2</v>
      </c>
      <c r="AH23" s="20" t="str">
        <f t="shared" si="1"/>
        <v>한라비발디캠퍼스2차</v>
      </c>
      <c r="AI23" s="100">
        <f t="shared" si="0"/>
        <v>36</v>
      </c>
      <c r="AJ23" s="74" t="str">
        <f t="shared" si="34"/>
        <v>A-</v>
      </c>
      <c r="AK23" s="74" t="s">
        <v>13</v>
      </c>
      <c r="AL23" s="74" t="s">
        <v>1937</v>
      </c>
      <c r="AM23" s="74" t="s">
        <v>1938</v>
      </c>
      <c r="AN23" s="74" t="str">
        <f t="shared" si="35"/>
        <v>C</v>
      </c>
      <c r="AO23" s="74" t="str">
        <f t="shared" si="36"/>
        <v>X</v>
      </c>
      <c r="AP23" s="74" t="str">
        <f t="shared" si="37"/>
        <v>X</v>
      </c>
      <c r="AQ23" s="74" t="str">
        <f t="shared" si="38"/>
        <v>X</v>
      </c>
      <c r="AR23" s="74" t="str">
        <f t="shared" si="39"/>
        <v>X</v>
      </c>
      <c r="AS23" s="74" t="s">
        <v>2</v>
      </c>
      <c r="AT23" s="74" t="str">
        <f t="shared" si="40"/>
        <v>O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 t="s">
        <v>652</v>
      </c>
      <c r="B24" s="10" t="s">
        <v>2005</v>
      </c>
      <c r="C24" s="101">
        <v>2695</v>
      </c>
      <c r="D24" s="98">
        <v>118.5</v>
      </c>
      <c r="E24" s="100">
        <v>36</v>
      </c>
      <c r="F24" s="98">
        <v>84.9</v>
      </c>
      <c r="G24" s="17">
        <v>26</v>
      </c>
      <c r="H24" s="101">
        <v>360</v>
      </c>
      <c r="I24" s="102">
        <v>70500</v>
      </c>
      <c r="J24" s="102" t="s">
        <v>2008</v>
      </c>
      <c r="K24" s="102">
        <v>45000</v>
      </c>
      <c r="L24" s="102" t="s">
        <v>2004</v>
      </c>
      <c r="M24" s="103">
        <f t="shared" si="24"/>
        <v>25500</v>
      </c>
      <c r="N24" s="4">
        <f t="shared" si="25"/>
        <v>0.63829787234042556</v>
      </c>
      <c r="O24" s="99">
        <f t="shared" si="26"/>
        <v>1958.3333333333333</v>
      </c>
      <c r="P24" s="99">
        <f t="shared" si="27"/>
        <v>1250</v>
      </c>
      <c r="Q24" s="74">
        <v>3</v>
      </c>
      <c r="R24" s="74">
        <v>2</v>
      </c>
      <c r="S24" s="74" t="s">
        <v>1941</v>
      </c>
      <c r="T24" s="5" t="s">
        <v>659</v>
      </c>
      <c r="U24" s="9"/>
      <c r="W24" s="98">
        <f t="shared" si="28"/>
        <v>118.5</v>
      </c>
      <c r="X24" s="100">
        <f t="shared" si="28"/>
        <v>36</v>
      </c>
      <c r="Y24" s="96">
        <f t="shared" si="29"/>
        <v>360</v>
      </c>
      <c r="Z24" s="103">
        <f t="shared" si="29"/>
        <v>70500</v>
      </c>
      <c r="AA24" s="103">
        <f t="shared" si="30"/>
        <v>45000</v>
      </c>
      <c r="AB24" s="103">
        <f t="shared" si="31"/>
        <v>25500</v>
      </c>
      <c r="AC24" s="4">
        <f t="shared" si="31"/>
        <v>0.63829787234042556</v>
      </c>
      <c r="AD24" s="99">
        <f t="shared" si="31"/>
        <v>1958.3333333333333</v>
      </c>
      <c r="AE24" s="74" t="str">
        <f t="shared" si="32"/>
        <v>계</v>
      </c>
      <c r="AF24" s="74" t="str">
        <f t="shared" si="33"/>
        <v>3/2</v>
      </c>
      <c r="AH24" s="20" t="str">
        <f t="shared" si="1"/>
        <v>한라비발디캠퍼스2차</v>
      </c>
      <c r="AI24" s="100">
        <f t="shared" si="0"/>
        <v>36</v>
      </c>
      <c r="AJ24" s="74" t="str">
        <f t="shared" si="34"/>
        <v>A-</v>
      </c>
      <c r="AK24" s="74" t="s">
        <v>13</v>
      </c>
      <c r="AL24" s="74" t="s">
        <v>1937</v>
      </c>
      <c r="AM24" s="74" t="s">
        <v>1938</v>
      </c>
      <c r="AN24" s="74" t="str">
        <f t="shared" si="35"/>
        <v>C</v>
      </c>
      <c r="AO24" s="74" t="str">
        <f t="shared" si="36"/>
        <v>X</v>
      </c>
      <c r="AP24" s="74" t="str">
        <f t="shared" si="37"/>
        <v>X</v>
      </c>
      <c r="AQ24" s="74" t="str">
        <f t="shared" si="38"/>
        <v>X</v>
      </c>
      <c r="AR24" s="74" t="str">
        <f t="shared" si="39"/>
        <v>X</v>
      </c>
      <c r="AS24" s="74" t="s">
        <v>2</v>
      </c>
      <c r="AT24" s="74" t="str">
        <f t="shared" si="40"/>
        <v>O</v>
      </c>
      <c r="AU24" s="74" t="str">
        <f t="shared" si="41"/>
        <v>O</v>
      </c>
      <c r="AV24" s="74" t="str">
        <f t="shared" si="42"/>
        <v>X</v>
      </c>
    </row>
    <row r="25" spans="1:48" x14ac:dyDescent="0.3">
      <c r="A25" s="9" t="s">
        <v>652</v>
      </c>
      <c r="B25" s="10" t="s">
        <v>2005</v>
      </c>
      <c r="C25" s="101">
        <v>2695</v>
      </c>
      <c r="D25" s="98">
        <v>119</v>
      </c>
      <c r="E25" s="100">
        <v>36</v>
      </c>
      <c r="F25" s="98">
        <v>84.7</v>
      </c>
      <c r="G25" s="17">
        <v>26</v>
      </c>
      <c r="H25" s="101">
        <v>342</v>
      </c>
      <c r="I25" s="102">
        <v>73000</v>
      </c>
      <c r="J25" s="102" t="s">
        <v>1940</v>
      </c>
      <c r="K25" s="102"/>
      <c r="L25" s="102"/>
      <c r="M25" s="103">
        <f t="shared" si="24"/>
        <v>73000</v>
      </c>
      <c r="N25" s="4">
        <f t="shared" si="25"/>
        <v>0</v>
      </c>
      <c r="O25" s="99">
        <f t="shared" si="26"/>
        <v>2027.7777777777778</v>
      </c>
      <c r="P25" s="99">
        <f t="shared" si="27"/>
        <v>0</v>
      </c>
      <c r="Q25" s="74">
        <v>4</v>
      </c>
      <c r="R25" s="74">
        <v>2</v>
      </c>
      <c r="S25" s="74" t="s">
        <v>1941</v>
      </c>
      <c r="T25" s="5" t="s">
        <v>660</v>
      </c>
      <c r="U25" s="9"/>
      <c r="W25" s="98">
        <f t="shared" si="28"/>
        <v>119</v>
      </c>
      <c r="X25" s="100">
        <f t="shared" si="28"/>
        <v>36</v>
      </c>
      <c r="Y25" s="96">
        <f t="shared" si="29"/>
        <v>342</v>
      </c>
      <c r="Z25" s="103">
        <f t="shared" si="29"/>
        <v>73000</v>
      </c>
      <c r="AA25" s="103">
        <f t="shared" si="30"/>
        <v>0</v>
      </c>
      <c r="AB25" s="103">
        <f t="shared" si="31"/>
        <v>73000</v>
      </c>
      <c r="AC25" s="4">
        <f t="shared" si="31"/>
        <v>0</v>
      </c>
      <c r="AD25" s="99">
        <f t="shared" si="31"/>
        <v>2027.7777777777778</v>
      </c>
      <c r="AE25" s="74" t="str">
        <f t="shared" si="32"/>
        <v>계</v>
      </c>
      <c r="AF25" s="74" t="str">
        <f t="shared" si="33"/>
        <v>4/2</v>
      </c>
      <c r="AH25" s="20" t="str">
        <f t="shared" si="1"/>
        <v>한라비발디캠퍼스2차</v>
      </c>
      <c r="AI25" s="100">
        <f t="shared" si="0"/>
        <v>36</v>
      </c>
      <c r="AJ25" s="74" t="str">
        <f t="shared" si="34"/>
        <v>A-</v>
      </c>
      <c r="AK25" s="74" t="s">
        <v>13</v>
      </c>
      <c r="AL25" s="74" t="s">
        <v>1937</v>
      </c>
      <c r="AM25" s="74" t="s">
        <v>1938</v>
      </c>
      <c r="AN25" s="74" t="str">
        <f t="shared" si="35"/>
        <v>C</v>
      </c>
      <c r="AO25" s="74" t="str">
        <f t="shared" si="36"/>
        <v>X</v>
      </c>
      <c r="AP25" s="74" t="str">
        <f t="shared" si="37"/>
        <v>X</v>
      </c>
      <c r="AQ25" s="74" t="str">
        <f t="shared" si="38"/>
        <v>X</v>
      </c>
      <c r="AR25" s="74" t="str">
        <f t="shared" si="39"/>
        <v>X</v>
      </c>
      <c r="AS25" s="74" t="s">
        <v>2</v>
      </c>
      <c r="AT25" s="74" t="str">
        <f t="shared" si="40"/>
        <v>O</v>
      </c>
      <c r="AU25" s="74" t="str">
        <f t="shared" si="41"/>
        <v>O</v>
      </c>
      <c r="AV25" s="74" t="str">
        <f t="shared" si="42"/>
        <v>X</v>
      </c>
    </row>
    <row r="26" spans="1:48" x14ac:dyDescent="0.3">
      <c r="A26" s="9" t="s">
        <v>652</v>
      </c>
      <c r="B26" s="10" t="s">
        <v>2005</v>
      </c>
      <c r="C26" s="101">
        <v>2695</v>
      </c>
      <c r="D26" s="98">
        <v>118.8</v>
      </c>
      <c r="E26" s="100">
        <v>36</v>
      </c>
      <c r="F26" s="98">
        <v>84.5</v>
      </c>
      <c r="G26" s="17">
        <v>26</v>
      </c>
      <c r="H26" s="101">
        <v>154</v>
      </c>
      <c r="I26" s="102">
        <v>65000</v>
      </c>
      <c r="J26" s="102" t="s">
        <v>2009</v>
      </c>
      <c r="K26" s="102">
        <v>37000</v>
      </c>
      <c r="L26" s="102" t="s">
        <v>1947</v>
      </c>
      <c r="M26" s="103">
        <f t="shared" si="24"/>
        <v>28000</v>
      </c>
      <c r="N26" s="4">
        <f t="shared" si="25"/>
        <v>0.56923076923076921</v>
      </c>
      <c r="O26" s="99">
        <f t="shared" si="26"/>
        <v>1805.5555555555557</v>
      </c>
      <c r="P26" s="99">
        <f t="shared" si="27"/>
        <v>1027.7777777777778</v>
      </c>
      <c r="Q26" s="74">
        <v>3</v>
      </c>
      <c r="R26" s="74">
        <v>2</v>
      </c>
      <c r="S26" s="74" t="s">
        <v>1941</v>
      </c>
      <c r="T26" s="5" t="s">
        <v>661</v>
      </c>
      <c r="U26" s="9"/>
      <c r="W26" s="98">
        <f t="shared" si="28"/>
        <v>118.8</v>
      </c>
      <c r="X26" s="100">
        <f t="shared" si="28"/>
        <v>36</v>
      </c>
      <c r="Y26" s="96">
        <f t="shared" si="29"/>
        <v>154</v>
      </c>
      <c r="Z26" s="103">
        <f t="shared" si="29"/>
        <v>65000</v>
      </c>
      <c r="AA26" s="103">
        <f t="shared" si="30"/>
        <v>37000</v>
      </c>
      <c r="AB26" s="103">
        <f t="shared" si="31"/>
        <v>28000</v>
      </c>
      <c r="AC26" s="4">
        <f t="shared" si="31"/>
        <v>0.56923076923076921</v>
      </c>
      <c r="AD26" s="99">
        <f t="shared" si="31"/>
        <v>1805.5555555555557</v>
      </c>
      <c r="AE26" s="74" t="str">
        <f t="shared" si="32"/>
        <v>계</v>
      </c>
      <c r="AF26" s="74" t="str">
        <f t="shared" si="33"/>
        <v>3/2</v>
      </c>
      <c r="AH26" s="20" t="str">
        <f t="shared" si="1"/>
        <v>한라비발디캠퍼스2차</v>
      </c>
      <c r="AI26" s="100">
        <f t="shared" si="0"/>
        <v>36</v>
      </c>
      <c r="AJ26" s="74" t="str">
        <f t="shared" si="34"/>
        <v>A-</v>
      </c>
      <c r="AK26" s="74" t="s">
        <v>13</v>
      </c>
      <c r="AL26" s="74" t="s">
        <v>1937</v>
      </c>
      <c r="AM26" s="74" t="s">
        <v>1938</v>
      </c>
      <c r="AN26" s="74" t="str">
        <f t="shared" si="35"/>
        <v>C</v>
      </c>
      <c r="AO26" s="74" t="str">
        <f t="shared" si="36"/>
        <v>X</v>
      </c>
      <c r="AP26" s="74" t="str">
        <f t="shared" si="37"/>
        <v>X</v>
      </c>
      <c r="AQ26" s="74" t="str">
        <f t="shared" si="38"/>
        <v>X</v>
      </c>
      <c r="AR26" s="74" t="str">
        <f t="shared" si="39"/>
        <v>X</v>
      </c>
      <c r="AS26" s="74" t="s">
        <v>2</v>
      </c>
      <c r="AT26" s="74" t="str">
        <f t="shared" si="40"/>
        <v>O</v>
      </c>
      <c r="AU26" s="74" t="str">
        <f t="shared" si="41"/>
        <v>O</v>
      </c>
      <c r="AV26" s="74" t="str">
        <f t="shared" si="42"/>
        <v>X</v>
      </c>
    </row>
    <row r="27" spans="1:48" x14ac:dyDescent="0.3">
      <c r="A27" s="9" t="s">
        <v>652</v>
      </c>
      <c r="B27" s="10" t="s">
        <v>2005</v>
      </c>
      <c r="C27" s="101">
        <v>2695</v>
      </c>
      <c r="D27" s="98">
        <v>156.69999999999999</v>
      </c>
      <c r="E27" s="100">
        <v>47</v>
      </c>
      <c r="F27" s="98">
        <v>113</v>
      </c>
      <c r="G27" s="17">
        <v>34</v>
      </c>
      <c r="H27" s="101">
        <v>235</v>
      </c>
      <c r="I27" s="102">
        <v>120000</v>
      </c>
      <c r="J27" s="102" t="s">
        <v>2006</v>
      </c>
      <c r="K27" s="102">
        <v>65000</v>
      </c>
      <c r="L27" s="102" t="s">
        <v>1947</v>
      </c>
      <c r="M27" s="103">
        <f t="shared" si="24"/>
        <v>55000</v>
      </c>
      <c r="N27" s="4">
        <f t="shared" si="25"/>
        <v>0.54166666666666663</v>
      </c>
      <c r="O27" s="99">
        <f t="shared" si="26"/>
        <v>2553.1914893617022</v>
      </c>
      <c r="P27" s="99">
        <f t="shared" si="27"/>
        <v>1382.9787234042553</v>
      </c>
      <c r="Q27" s="74">
        <v>4</v>
      </c>
      <c r="R27" s="74">
        <v>2</v>
      </c>
      <c r="S27" s="74" t="s">
        <v>1941</v>
      </c>
      <c r="T27" s="5">
        <v>156</v>
      </c>
      <c r="U27" s="9"/>
      <c r="W27" s="98">
        <f t="shared" si="28"/>
        <v>156.69999999999999</v>
      </c>
      <c r="X27" s="100">
        <f t="shared" si="28"/>
        <v>47</v>
      </c>
      <c r="Y27" s="96">
        <f t="shared" si="29"/>
        <v>235</v>
      </c>
      <c r="Z27" s="103">
        <f t="shared" si="29"/>
        <v>120000</v>
      </c>
      <c r="AA27" s="103">
        <f t="shared" si="30"/>
        <v>65000</v>
      </c>
      <c r="AB27" s="103">
        <f t="shared" si="31"/>
        <v>55000</v>
      </c>
      <c r="AC27" s="4">
        <f t="shared" si="31"/>
        <v>0.54166666666666663</v>
      </c>
      <c r="AD27" s="99">
        <f t="shared" si="31"/>
        <v>2553.1914893617022</v>
      </c>
      <c r="AE27" s="74" t="str">
        <f t="shared" si="32"/>
        <v>계</v>
      </c>
      <c r="AF27" s="74" t="str">
        <f t="shared" si="33"/>
        <v>4/2</v>
      </c>
      <c r="AH27" s="20" t="str">
        <f t="shared" si="1"/>
        <v>한라비발디캠퍼스2차</v>
      </c>
      <c r="AI27" s="100">
        <f t="shared" si="0"/>
        <v>47</v>
      </c>
      <c r="AJ27" s="74" t="str">
        <f t="shared" si="34"/>
        <v>A-</v>
      </c>
      <c r="AK27" s="74" t="s">
        <v>13</v>
      </c>
      <c r="AL27" s="74" t="s">
        <v>1937</v>
      </c>
      <c r="AM27" s="74" t="s">
        <v>1938</v>
      </c>
      <c r="AN27" s="74" t="str">
        <f t="shared" si="35"/>
        <v>C</v>
      </c>
      <c r="AO27" s="74" t="str">
        <f t="shared" si="36"/>
        <v>X</v>
      </c>
      <c r="AP27" s="74" t="str">
        <f t="shared" si="37"/>
        <v>X</v>
      </c>
      <c r="AQ27" s="74" t="str">
        <f t="shared" si="38"/>
        <v>X</v>
      </c>
      <c r="AR27" s="74" t="str">
        <f t="shared" si="39"/>
        <v>X</v>
      </c>
      <c r="AS27" s="74" t="s">
        <v>2</v>
      </c>
      <c r="AT27" s="74" t="str">
        <f t="shared" si="40"/>
        <v>X</v>
      </c>
      <c r="AU27" s="74" t="str">
        <f t="shared" si="41"/>
        <v>O</v>
      </c>
      <c r="AV27" s="74" t="str">
        <f t="shared" si="42"/>
        <v>X</v>
      </c>
    </row>
    <row r="28" spans="1:48" x14ac:dyDescent="0.3">
      <c r="A28" s="9" t="s">
        <v>652</v>
      </c>
      <c r="B28" s="10" t="s">
        <v>2005</v>
      </c>
      <c r="C28" s="101">
        <v>2695</v>
      </c>
      <c r="D28" s="98">
        <v>191.1</v>
      </c>
      <c r="E28" s="100">
        <v>58</v>
      </c>
      <c r="F28" s="98">
        <v>134</v>
      </c>
      <c r="G28" s="17">
        <v>41</v>
      </c>
      <c r="H28" s="101">
        <v>6</v>
      </c>
      <c r="I28" s="102"/>
      <c r="J28" s="102"/>
      <c r="K28" s="102"/>
      <c r="L28" s="102"/>
      <c r="M28" s="103">
        <f t="shared" si="24"/>
        <v>0</v>
      </c>
      <c r="N28" s="4" t="str">
        <f t="shared" si="25"/>
        <v/>
      </c>
      <c r="O28" s="99">
        <f t="shared" si="26"/>
        <v>0</v>
      </c>
      <c r="P28" s="99">
        <f t="shared" si="27"/>
        <v>0</v>
      </c>
      <c r="Q28" s="74">
        <v>4</v>
      </c>
      <c r="R28" s="74">
        <v>3</v>
      </c>
      <c r="S28" s="74" t="s">
        <v>1941</v>
      </c>
      <c r="T28" s="5">
        <v>191</v>
      </c>
      <c r="U28" s="9"/>
      <c r="W28" s="98">
        <f t="shared" si="28"/>
        <v>191.1</v>
      </c>
      <c r="X28" s="100">
        <f t="shared" si="28"/>
        <v>58</v>
      </c>
      <c r="Y28" s="96">
        <f t="shared" si="29"/>
        <v>6</v>
      </c>
      <c r="Z28" s="103">
        <f t="shared" si="29"/>
        <v>0</v>
      </c>
      <c r="AA28" s="103">
        <f t="shared" si="30"/>
        <v>0</v>
      </c>
      <c r="AB28" s="103">
        <f t="shared" si="31"/>
        <v>0</v>
      </c>
      <c r="AC28" s="4" t="str">
        <f t="shared" si="31"/>
        <v/>
      </c>
      <c r="AD28" s="99">
        <f t="shared" si="31"/>
        <v>0</v>
      </c>
      <c r="AE28" s="74" t="str">
        <f t="shared" si="32"/>
        <v>계</v>
      </c>
      <c r="AF28" s="74" t="str">
        <f t="shared" si="33"/>
        <v>4/3</v>
      </c>
      <c r="AH28" s="20" t="str">
        <f t="shared" si="1"/>
        <v>한라비발디캠퍼스2차</v>
      </c>
      <c r="AI28" s="100">
        <f t="shared" si="0"/>
        <v>58</v>
      </c>
      <c r="AJ28" s="74" t="str">
        <f t="shared" si="34"/>
        <v>A-</v>
      </c>
      <c r="AK28" s="74" t="s">
        <v>13</v>
      </c>
      <c r="AL28" s="74" t="s">
        <v>1937</v>
      </c>
      <c r="AM28" s="74" t="s">
        <v>1938</v>
      </c>
      <c r="AN28" s="74" t="str">
        <f t="shared" si="35"/>
        <v>C</v>
      </c>
      <c r="AO28" s="74" t="str">
        <f t="shared" si="36"/>
        <v/>
      </c>
      <c r="AP28" s="74" t="str">
        <f t="shared" si="37"/>
        <v/>
      </c>
      <c r="AQ28" s="74" t="str">
        <f t="shared" si="38"/>
        <v>O</v>
      </c>
      <c r="AR28" s="74" t="str">
        <f t="shared" si="39"/>
        <v>O</v>
      </c>
      <c r="AS28" s="74" t="s">
        <v>2</v>
      </c>
      <c r="AT28" s="74" t="str">
        <f t="shared" si="40"/>
        <v>X</v>
      </c>
      <c r="AU28" s="74" t="str">
        <f t="shared" si="41"/>
        <v>O</v>
      </c>
      <c r="AV28" s="74" t="str">
        <f t="shared" si="42"/>
        <v/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배곧동 시흥배곧C1호반써밋플레이스('19.06.,890^)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662</v>
      </c>
      <c r="B30" s="10" t="s">
        <v>2010</v>
      </c>
      <c r="C30" s="101">
        <v>890</v>
      </c>
      <c r="D30" s="98">
        <v>118</v>
      </c>
      <c r="E30" s="100">
        <v>36</v>
      </c>
      <c r="F30" s="98">
        <v>85</v>
      </c>
      <c r="G30" s="17">
        <v>26</v>
      </c>
      <c r="H30" s="101">
        <v>504</v>
      </c>
      <c r="I30" s="102"/>
      <c r="J30" s="102"/>
      <c r="K30" s="102"/>
      <c r="L30" s="102"/>
      <c r="M30" s="103">
        <f t="shared" ref="M30:M35" si="43">I30-K30</f>
        <v>0</v>
      </c>
      <c r="N30" s="4" t="str">
        <f t="shared" ref="N30:N35" si="44">IF(ISERROR(K30/I30),"",K30/I30)</f>
        <v/>
      </c>
      <c r="O30" s="99">
        <f t="shared" ref="O30:O35" si="45">I30/E30</f>
        <v>0</v>
      </c>
      <c r="P30" s="99">
        <f t="shared" ref="P30:P35" si="46">K30/E30</f>
        <v>0</v>
      </c>
      <c r="Q30" s="74">
        <v>4</v>
      </c>
      <c r="R30" s="74">
        <v>2</v>
      </c>
      <c r="S30" s="74" t="s">
        <v>1941</v>
      </c>
      <c r="T30" s="5" t="s">
        <v>664</v>
      </c>
      <c r="U30" s="9"/>
      <c r="W30" s="98">
        <f t="shared" ref="W30:X35" si="47">D30</f>
        <v>118</v>
      </c>
      <c r="X30" s="100">
        <f t="shared" si="47"/>
        <v>36</v>
      </c>
      <c r="Y30" s="96">
        <f t="shared" ref="Y30:Z35" si="48">H30</f>
        <v>504</v>
      </c>
      <c r="Z30" s="103">
        <f t="shared" si="48"/>
        <v>0</v>
      </c>
      <c r="AA30" s="103">
        <f t="shared" ref="AA30:AA35" si="49">K30</f>
        <v>0</v>
      </c>
      <c r="AB30" s="103">
        <f t="shared" ref="AB30:AD35" si="50">M30</f>
        <v>0</v>
      </c>
      <c r="AC30" s="4" t="str">
        <f t="shared" si="50"/>
        <v/>
      </c>
      <c r="AD30" s="99">
        <f t="shared" si="50"/>
        <v>0</v>
      </c>
      <c r="AE30" s="74" t="str">
        <f t="shared" ref="AE30:AE35" si="51">S30</f>
        <v>계</v>
      </c>
      <c r="AF30" s="74" t="str">
        <f t="shared" ref="AF30:AF35" si="52">Q30&amp;"/"&amp;R30</f>
        <v>4/2</v>
      </c>
      <c r="AH30" s="20" t="str">
        <f t="shared" si="1"/>
        <v>시흥배곧C1호반써밋플레이스</v>
      </c>
      <c r="AI30" s="100">
        <f t="shared" si="0"/>
        <v>36</v>
      </c>
      <c r="AJ30" s="74" t="str">
        <f t="shared" ref="AJ30:AJ35" si="53">IF(AI30="","",$AJ$2)</f>
        <v>A-</v>
      </c>
      <c r="AK30" s="74" t="s">
        <v>13</v>
      </c>
      <c r="AL30" s="74" t="s">
        <v>1937</v>
      </c>
      <c r="AM30" s="74" t="s">
        <v>1938</v>
      </c>
      <c r="AN30" s="74" t="str">
        <f t="shared" ref="AN30:AN35" si="54">IF(AI30="","",$AN$2)</f>
        <v>C</v>
      </c>
      <c r="AO30" s="74" t="str">
        <f t="shared" ref="AO30:AO35" si="55">IF(N30="","",IF(N30&gt;=$AO$1/100,"O","X"))</f>
        <v/>
      </c>
      <c r="AP30" s="74" t="str">
        <f t="shared" ref="AP30:AP35" si="56">IF(I30="","",IF(I30&lt;=$AP$1,"O","X"))</f>
        <v/>
      </c>
      <c r="AQ30" s="74" t="str">
        <f t="shared" ref="AQ30:AQ35" si="57">IF(O30="","",IF(O30&lt;=$AQ$1,"O","X"))</f>
        <v>O</v>
      </c>
      <c r="AR30" s="74" t="str">
        <f t="shared" ref="AR30:AR35" si="58">IF(M30="","",IF(M30&lt;=$AR$1,"O","X"))</f>
        <v>O</v>
      </c>
      <c r="AS30" s="74" t="s">
        <v>2</v>
      </c>
      <c r="AT30" s="74" t="str">
        <f t="shared" ref="AT30:AT35" si="59">IF(OR(F30="",AI30=""),"",IF(AND((F30&lt;=85),(AI30&gt;=15)),"O","X"))</f>
        <v>O</v>
      </c>
      <c r="AU30" s="74" t="str">
        <f t="shared" ref="AU30:AU35" si="60">IF(C30="","",IF(C30&gt;=$AU$1,"O","X"))</f>
        <v>O</v>
      </c>
      <c r="AV30" s="74" t="str">
        <f t="shared" ref="AV30:AV35" si="61">IF(AO30="","",IF(AND(AO30="O",AP30="O",AR30="O",AT30="O",AU30="O"),"후보","X"))</f>
        <v/>
      </c>
    </row>
    <row r="31" spans="1:48" x14ac:dyDescent="0.3">
      <c r="A31" s="9" t="s">
        <v>662</v>
      </c>
      <c r="B31" s="10" t="s">
        <v>2010</v>
      </c>
      <c r="C31" s="101">
        <v>890</v>
      </c>
      <c r="D31" s="98">
        <v>117.7</v>
      </c>
      <c r="E31" s="100">
        <v>36</v>
      </c>
      <c r="F31" s="98">
        <v>85</v>
      </c>
      <c r="G31" s="17">
        <v>26</v>
      </c>
      <c r="H31" s="101">
        <v>127</v>
      </c>
      <c r="I31" s="102"/>
      <c r="J31" s="102"/>
      <c r="K31" s="102"/>
      <c r="L31" s="102"/>
      <c r="M31" s="103">
        <f t="shared" si="43"/>
        <v>0</v>
      </c>
      <c r="N31" s="4" t="str">
        <f t="shared" si="44"/>
        <v/>
      </c>
      <c r="O31" s="99">
        <f t="shared" si="45"/>
        <v>0</v>
      </c>
      <c r="P31" s="99">
        <f t="shared" si="46"/>
        <v>0</v>
      </c>
      <c r="Q31" s="74">
        <v>3</v>
      </c>
      <c r="R31" s="74">
        <v>2</v>
      </c>
      <c r="S31" s="74" t="s">
        <v>1941</v>
      </c>
      <c r="T31" s="5" t="s">
        <v>668</v>
      </c>
      <c r="U31" s="9"/>
      <c r="W31" s="98">
        <f t="shared" si="47"/>
        <v>117.7</v>
      </c>
      <c r="X31" s="100">
        <f t="shared" si="47"/>
        <v>36</v>
      </c>
      <c r="Y31" s="96">
        <f t="shared" si="48"/>
        <v>127</v>
      </c>
      <c r="Z31" s="103">
        <f t="shared" si="48"/>
        <v>0</v>
      </c>
      <c r="AA31" s="103">
        <f t="shared" si="49"/>
        <v>0</v>
      </c>
      <c r="AB31" s="103">
        <f t="shared" si="50"/>
        <v>0</v>
      </c>
      <c r="AC31" s="4" t="str">
        <f t="shared" si="50"/>
        <v/>
      </c>
      <c r="AD31" s="99">
        <f t="shared" si="50"/>
        <v>0</v>
      </c>
      <c r="AE31" s="74" t="str">
        <f t="shared" si="51"/>
        <v>계</v>
      </c>
      <c r="AF31" s="74" t="str">
        <f t="shared" si="52"/>
        <v>3/2</v>
      </c>
      <c r="AH31" s="20" t="str">
        <f t="shared" si="1"/>
        <v>시흥배곧C1호반써밋플레이스</v>
      </c>
      <c r="AI31" s="100">
        <f t="shared" si="0"/>
        <v>36</v>
      </c>
      <c r="AJ31" s="74" t="str">
        <f t="shared" si="53"/>
        <v>A-</v>
      </c>
      <c r="AK31" s="74" t="s">
        <v>13</v>
      </c>
      <c r="AL31" s="74" t="s">
        <v>1937</v>
      </c>
      <c r="AM31" s="74" t="s">
        <v>1938</v>
      </c>
      <c r="AN31" s="74" t="str">
        <f t="shared" si="54"/>
        <v>C</v>
      </c>
      <c r="AO31" s="74" t="str">
        <f t="shared" si="55"/>
        <v/>
      </c>
      <c r="AP31" s="74" t="str">
        <f t="shared" si="56"/>
        <v/>
      </c>
      <c r="AQ31" s="74" t="str">
        <f t="shared" si="57"/>
        <v>O</v>
      </c>
      <c r="AR31" s="74" t="str">
        <f t="shared" si="58"/>
        <v>O</v>
      </c>
      <c r="AS31" s="74" t="s">
        <v>2</v>
      </c>
      <c r="AT31" s="74" t="str">
        <f t="shared" si="59"/>
        <v>O</v>
      </c>
      <c r="AU31" s="74" t="str">
        <f t="shared" si="60"/>
        <v>O</v>
      </c>
      <c r="AV31" s="74" t="str">
        <f t="shared" si="61"/>
        <v/>
      </c>
    </row>
    <row r="32" spans="1:48" x14ac:dyDescent="0.3">
      <c r="A32" s="9" t="s">
        <v>662</v>
      </c>
      <c r="B32" s="10" t="s">
        <v>2010</v>
      </c>
      <c r="C32" s="101">
        <v>890</v>
      </c>
      <c r="D32" s="98">
        <v>118.8</v>
      </c>
      <c r="E32" s="100">
        <v>36</v>
      </c>
      <c r="F32" s="98">
        <v>85</v>
      </c>
      <c r="G32" s="17">
        <v>26</v>
      </c>
      <c r="H32" s="101">
        <v>237</v>
      </c>
      <c r="I32" s="102"/>
      <c r="J32" s="102"/>
      <c r="K32" s="102"/>
      <c r="L32" s="102"/>
      <c r="M32" s="103">
        <f t="shared" si="43"/>
        <v>0</v>
      </c>
      <c r="N32" s="4" t="str">
        <f t="shared" si="44"/>
        <v/>
      </c>
      <c r="O32" s="99">
        <f t="shared" si="45"/>
        <v>0</v>
      </c>
      <c r="P32" s="99">
        <f t="shared" si="46"/>
        <v>0</v>
      </c>
      <c r="Q32" s="74">
        <v>3</v>
      </c>
      <c r="R32" s="74">
        <v>2</v>
      </c>
      <c r="S32" s="74" t="s">
        <v>1941</v>
      </c>
      <c r="T32" s="5" t="s">
        <v>659</v>
      </c>
      <c r="U32" s="9"/>
      <c r="W32" s="98">
        <f t="shared" si="47"/>
        <v>118.8</v>
      </c>
      <c r="X32" s="100">
        <f t="shared" si="47"/>
        <v>36</v>
      </c>
      <c r="Y32" s="96">
        <f t="shared" si="48"/>
        <v>237</v>
      </c>
      <c r="Z32" s="103">
        <f t="shared" si="48"/>
        <v>0</v>
      </c>
      <c r="AA32" s="103">
        <f t="shared" si="49"/>
        <v>0</v>
      </c>
      <c r="AB32" s="103">
        <f t="shared" si="50"/>
        <v>0</v>
      </c>
      <c r="AC32" s="4" t="str">
        <f t="shared" si="50"/>
        <v/>
      </c>
      <c r="AD32" s="99">
        <f t="shared" si="50"/>
        <v>0</v>
      </c>
      <c r="AE32" s="74" t="str">
        <f t="shared" si="51"/>
        <v>계</v>
      </c>
      <c r="AF32" s="74" t="str">
        <f t="shared" si="52"/>
        <v>3/2</v>
      </c>
      <c r="AH32" s="20" t="str">
        <f t="shared" si="1"/>
        <v>시흥배곧C1호반써밋플레이스</v>
      </c>
      <c r="AI32" s="100">
        <f t="shared" si="0"/>
        <v>36</v>
      </c>
      <c r="AJ32" s="74" t="str">
        <f t="shared" si="53"/>
        <v>A-</v>
      </c>
      <c r="AK32" s="74" t="s">
        <v>13</v>
      </c>
      <c r="AL32" s="74" t="s">
        <v>1937</v>
      </c>
      <c r="AM32" s="74" t="s">
        <v>1938</v>
      </c>
      <c r="AN32" s="74" t="str">
        <f t="shared" si="54"/>
        <v>C</v>
      </c>
      <c r="AO32" s="74" t="str">
        <f t="shared" si="55"/>
        <v/>
      </c>
      <c r="AP32" s="74" t="str">
        <f t="shared" si="56"/>
        <v/>
      </c>
      <c r="AQ32" s="74" t="str">
        <f t="shared" si="57"/>
        <v>O</v>
      </c>
      <c r="AR32" s="74" t="str">
        <f t="shared" si="58"/>
        <v>O</v>
      </c>
      <c r="AS32" s="74" t="s">
        <v>2</v>
      </c>
      <c r="AT32" s="74" t="str">
        <f t="shared" si="59"/>
        <v>O</v>
      </c>
      <c r="AU32" s="74" t="str">
        <f t="shared" si="60"/>
        <v>O</v>
      </c>
      <c r="AV32" s="74" t="str">
        <f t="shared" si="61"/>
        <v/>
      </c>
    </row>
    <row r="33" spans="1:48" x14ac:dyDescent="0.3">
      <c r="A33" s="9" t="s">
        <v>662</v>
      </c>
      <c r="B33" s="10" t="s">
        <v>2010</v>
      </c>
      <c r="C33" s="101">
        <v>890</v>
      </c>
      <c r="D33" s="98">
        <v>218.2</v>
      </c>
      <c r="E33" s="100">
        <v>66</v>
      </c>
      <c r="F33" s="98">
        <v>156.6</v>
      </c>
      <c r="G33" s="17">
        <v>47</v>
      </c>
      <c r="H33" s="101">
        <v>14</v>
      </c>
      <c r="I33" s="102"/>
      <c r="J33" s="102"/>
      <c r="K33" s="102"/>
      <c r="L33" s="102"/>
      <c r="M33" s="103">
        <f t="shared" si="43"/>
        <v>0</v>
      </c>
      <c r="N33" s="4" t="str">
        <f t="shared" si="44"/>
        <v/>
      </c>
      <c r="O33" s="99">
        <f t="shared" si="45"/>
        <v>0</v>
      </c>
      <c r="P33" s="99">
        <f t="shared" si="46"/>
        <v>0</v>
      </c>
      <c r="Q33" s="74">
        <v>7</v>
      </c>
      <c r="R33" s="74">
        <v>4</v>
      </c>
      <c r="S33" s="74" t="s">
        <v>1941</v>
      </c>
      <c r="T33" s="5">
        <v>218</v>
      </c>
      <c r="U33" s="9"/>
      <c r="W33" s="98">
        <f t="shared" si="47"/>
        <v>218.2</v>
      </c>
      <c r="X33" s="100">
        <f t="shared" si="47"/>
        <v>66</v>
      </c>
      <c r="Y33" s="96">
        <f t="shared" si="48"/>
        <v>14</v>
      </c>
      <c r="Z33" s="103">
        <f t="shared" si="48"/>
        <v>0</v>
      </c>
      <c r="AA33" s="103">
        <f t="shared" si="49"/>
        <v>0</v>
      </c>
      <c r="AB33" s="103">
        <f t="shared" si="50"/>
        <v>0</v>
      </c>
      <c r="AC33" s="4" t="str">
        <f t="shared" si="50"/>
        <v/>
      </c>
      <c r="AD33" s="99">
        <f t="shared" si="50"/>
        <v>0</v>
      </c>
      <c r="AE33" s="74" t="str">
        <f t="shared" si="51"/>
        <v>계</v>
      </c>
      <c r="AF33" s="74" t="str">
        <f t="shared" si="52"/>
        <v>7/4</v>
      </c>
      <c r="AH33" s="20" t="str">
        <f t="shared" si="1"/>
        <v>시흥배곧C1호반써밋플레이스</v>
      </c>
      <c r="AI33" s="100">
        <f t="shared" si="0"/>
        <v>66</v>
      </c>
      <c r="AJ33" s="74" t="str">
        <f t="shared" si="53"/>
        <v>A-</v>
      </c>
      <c r="AK33" s="74" t="s">
        <v>13</v>
      </c>
      <c r="AL33" s="74" t="s">
        <v>1937</v>
      </c>
      <c r="AM33" s="74" t="s">
        <v>1938</v>
      </c>
      <c r="AN33" s="74" t="str">
        <f t="shared" si="54"/>
        <v>C</v>
      </c>
      <c r="AO33" s="74" t="str">
        <f t="shared" si="55"/>
        <v/>
      </c>
      <c r="AP33" s="74" t="str">
        <f t="shared" si="56"/>
        <v/>
      </c>
      <c r="AQ33" s="74" t="str">
        <f t="shared" si="57"/>
        <v>O</v>
      </c>
      <c r="AR33" s="74" t="str">
        <f t="shared" si="58"/>
        <v>O</v>
      </c>
      <c r="AS33" s="74" t="s">
        <v>2</v>
      </c>
      <c r="AT33" s="74" t="str">
        <f t="shared" si="59"/>
        <v>X</v>
      </c>
      <c r="AU33" s="74" t="str">
        <f t="shared" si="60"/>
        <v>O</v>
      </c>
      <c r="AV33" s="74" t="str">
        <f t="shared" si="61"/>
        <v/>
      </c>
    </row>
    <row r="34" spans="1:48" x14ac:dyDescent="0.3">
      <c r="A34" s="9" t="s">
        <v>662</v>
      </c>
      <c r="B34" s="10" t="s">
        <v>2010</v>
      </c>
      <c r="C34" s="101">
        <v>890</v>
      </c>
      <c r="D34" s="98">
        <v>223.6</v>
      </c>
      <c r="E34" s="100">
        <v>68</v>
      </c>
      <c r="F34" s="98">
        <v>159.69999999999999</v>
      </c>
      <c r="G34" s="17">
        <v>48</v>
      </c>
      <c r="H34" s="101">
        <v>5</v>
      </c>
      <c r="I34" s="102"/>
      <c r="J34" s="102"/>
      <c r="K34" s="102"/>
      <c r="L34" s="102"/>
      <c r="M34" s="103">
        <f t="shared" si="43"/>
        <v>0</v>
      </c>
      <c r="N34" s="4" t="str">
        <f t="shared" si="44"/>
        <v/>
      </c>
      <c r="O34" s="99">
        <f t="shared" si="45"/>
        <v>0</v>
      </c>
      <c r="P34" s="99">
        <f t="shared" si="46"/>
        <v>0</v>
      </c>
      <c r="Q34" s="74">
        <v>5</v>
      </c>
      <c r="R34" s="74">
        <v>4</v>
      </c>
      <c r="S34" s="74" t="s">
        <v>1941</v>
      </c>
      <c r="T34" s="5">
        <v>223</v>
      </c>
      <c r="U34" s="9"/>
      <c r="W34" s="98">
        <f t="shared" si="47"/>
        <v>223.6</v>
      </c>
      <c r="X34" s="100">
        <f t="shared" si="47"/>
        <v>68</v>
      </c>
      <c r="Y34" s="96">
        <f t="shared" si="48"/>
        <v>5</v>
      </c>
      <c r="Z34" s="103">
        <f t="shared" si="48"/>
        <v>0</v>
      </c>
      <c r="AA34" s="103">
        <f t="shared" si="49"/>
        <v>0</v>
      </c>
      <c r="AB34" s="103">
        <f t="shared" si="50"/>
        <v>0</v>
      </c>
      <c r="AC34" s="4" t="str">
        <f t="shared" si="50"/>
        <v/>
      </c>
      <c r="AD34" s="99">
        <f t="shared" si="50"/>
        <v>0</v>
      </c>
      <c r="AE34" s="74" t="str">
        <f t="shared" si="51"/>
        <v>계</v>
      </c>
      <c r="AF34" s="74" t="str">
        <f t="shared" si="52"/>
        <v>5/4</v>
      </c>
      <c r="AH34" s="20" t="str">
        <f t="shared" si="1"/>
        <v>시흥배곧C1호반써밋플레이스</v>
      </c>
      <c r="AI34" s="100">
        <f t="shared" si="0"/>
        <v>68</v>
      </c>
      <c r="AJ34" s="74" t="str">
        <f t="shared" si="53"/>
        <v>A-</v>
      </c>
      <c r="AK34" s="74" t="s">
        <v>13</v>
      </c>
      <c r="AL34" s="74" t="s">
        <v>1937</v>
      </c>
      <c r="AM34" s="74" t="s">
        <v>1938</v>
      </c>
      <c r="AN34" s="74" t="str">
        <f t="shared" si="54"/>
        <v>C</v>
      </c>
      <c r="AO34" s="74" t="str">
        <f t="shared" si="55"/>
        <v/>
      </c>
      <c r="AP34" s="74" t="str">
        <f t="shared" si="56"/>
        <v/>
      </c>
      <c r="AQ34" s="74" t="str">
        <f t="shared" si="57"/>
        <v>O</v>
      </c>
      <c r="AR34" s="74" t="str">
        <f t="shared" si="58"/>
        <v>O</v>
      </c>
      <c r="AS34" s="74" t="s">
        <v>2</v>
      </c>
      <c r="AT34" s="74" t="str">
        <f t="shared" si="59"/>
        <v>X</v>
      </c>
      <c r="AU34" s="74" t="str">
        <f t="shared" si="60"/>
        <v>O</v>
      </c>
      <c r="AV34" s="74" t="str">
        <f t="shared" si="61"/>
        <v/>
      </c>
    </row>
    <row r="35" spans="1:48" x14ac:dyDescent="0.3">
      <c r="A35" s="9" t="s">
        <v>662</v>
      </c>
      <c r="B35" s="10" t="s">
        <v>2010</v>
      </c>
      <c r="C35" s="101">
        <v>890</v>
      </c>
      <c r="D35" s="98">
        <v>238.1</v>
      </c>
      <c r="E35" s="100">
        <v>72</v>
      </c>
      <c r="F35" s="98">
        <v>172.1</v>
      </c>
      <c r="G35" s="17">
        <v>52</v>
      </c>
      <c r="H35" s="101">
        <v>3</v>
      </c>
      <c r="I35" s="102"/>
      <c r="J35" s="102"/>
      <c r="K35" s="102"/>
      <c r="L35" s="102"/>
      <c r="M35" s="103">
        <f t="shared" si="43"/>
        <v>0</v>
      </c>
      <c r="N35" s="4" t="str">
        <f t="shared" si="44"/>
        <v/>
      </c>
      <c r="O35" s="99">
        <f t="shared" si="45"/>
        <v>0</v>
      </c>
      <c r="P35" s="99">
        <f t="shared" si="46"/>
        <v>0</v>
      </c>
      <c r="Q35" s="74">
        <v>5</v>
      </c>
      <c r="R35" s="74">
        <v>3</v>
      </c>
      <c r="S35" s="74" t="s">
        <v>1941</v>
      </c>
      <c r="T35" s="5">
        <v>238</v>
      </c>
      <c r="U35" s="9"/>
      <c r="W35" s="98">
        <f t="shared" si="47"/>
        <v>238.1</v>
      </c>
      <c r="X35" s="100">
        <f t="shared" si="47"/>
        <v>72</v>
      </c>
      <c r="Y35" s="96">
        <f t="shared" si="48"/>
        <v>3</v>
      </c>
      <c r="Z35" s="103">
        <f t="shared" si="48"/>
        <v>0</v>
      </c>
      <c r="AA35" s="103">
        <f t="shared" si="49"/>
        <v>0</v>
      </c>
      <c r="AB35" s="103">
        <f t="shared" si="50"/>
        <v>0</v>
      </c>
      <c r="AC35" s="4" t="str">
        <f t="shared" si="50"/>
        <v/>
      </c>
      <c r="AD35" s="99">
        <f t="shared" si="50"/>
        <v>0</v>
      </c>
      <c r="AE35" s="74" t="str">
        <f t="shared" si="51"/>
        <v>계</v>
      </c>
      <c r="AF35" s="74" t="str">
        <f t="shared" si="52"/>
        <v>5/3</v>
      </c>
      <c r="AH35" s="20" t="str">
        <f t="shared" si="1"/>
        <v>시흥배곧C1호반써밋플레이스</v>
      </c>
      <c r="AI35" s="100">
        <f t="shared" ref="AI35:AI66" si="62">IF(E35="","",E35)</f>
        <v>72</v>
      </c>
      <c r="AJ35" s="74" t="str">
        <f t="shared" si="53"/>
        <v>A-</v>
      </c>
      <c r="AK35" s="74" t="s">
        <v>13</v>
      </c>
      <c r="AL35" s="74" t="s">
        <v>1937</v>
      </c>
      <c r="AM35" s="74" t="s">
        <v>1938</v>
      </c>
      <c r="AN35" s="74" t="str">
        <f t="shared" si="54"/>
        <v>C</v>
      </c>
      <c r="AO35" s="74" t="str">
        <f t="shared" si="55"/>
        <v/>
      </c>
      <c r="AP35" s="74" t="str">
        <f t="shared" si="56"/>
        <v/>
      </c>
      <c r="AQ35" s="74" t="str">
        <f t="shared" si="57"/>
        <v>O</v>
      </c>
      <c r="AR35" s="74" t="str">
        <f t="shared" si="58"/>
        <v>O</v>
      </c>
      <c r="AS35" s="74" t="s">
        <v>2</v>
      </c>
      <c r="AT35" s="74" t="str">
        <f t="shared" si="59"/>
        <v>X</v>
      </c>
      <c r="AU35" s="74" t="str">
        <f t="shared" si="60"/>
        <v>O</v>
      </c>
      <c r="AV35" s="74" t="str">
        <f t="shared" si="61"/>
        <v/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배곧동 호반베르디움더프라임('16.11.,1206^)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62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577</v>
      </c>
      <c r="B37" s="10" t="s">
        <v>1959</v>
      </c>
      <c r="C37" s="101">
        <v>1206</v>
      </c>
      <c r="D37" s="98">
        <v>86.7</v>
      </c>
      <c r="E37" s="100">
        <v>26</v>
      </c>
      <c r="F37" s="98">
        <v>63.8</v>
      </c>
      <c r="G37" s="17">
        <v>19</v>
      </c>
      <c r="H37" s="101">
        <v>524</v>
      </c>
      <c r="I37" s="102">
        <v>56000</v>
      </c>
      <c r="J37" s="102" t="s">
        <v>1991</v>
      </c>
      <c r="K37" s="102">
        <v>38000</v>
      </c>
      <c r="L37" s="102" t="s">
        <v>1956</v>
      </c>
      <c r="M37" s="103">
        <f>I37-K37</f>
        <v>18000</v>
      </c>
      <c r="N37" s="4">
        <f>IF(ISERROR(K37/I37),"",K37/I37)</f>
        <v>0.6785714285714286</v>
      </c>
      <c r="O37" s="99">
        <f>I37/E37</f>
        <v>2153.8461538461538</v>
      </c>
      <c r="P37" s="99">
        <f>K37/E37</f>
        <v>1461.5384615384614</v>
      </c>
      <c r="Q37" s="74">
        <v>3</v>
      </c>
      <c r="R37" s="74">
        <v>2</v>
      </c>
      <c r="S37" s="74" t="s">
        <v>1941</v>
      </c>
      <c r="T37" s="5" t="s">
        <v>302</v>
      </c>
      <c r="U37" s="9"/>
      <c r="W37" s="98">
        <f t="shared" ref="W37:X40" si="63">D37</f>
        <v>86.7</v>
      </c>
      <c r="X37" s="100">
        <f t="shared" si="63"/>
        <v>26</v>
      </c>
      <c r="Y37" s="96">
        <f t="shared" ref="Y37:Z40" si="64">H37</f>
        <v>524</v>
      </c>
      <c r="Z37" s="103">
        <f t="shared" si="64"/>
        <v>56000</v>
      </c>
      <c r="AA37" s="103">
        <f>K37</f>
        <v>38000</v>
      </c>
      <c r="AB37" s="103">
        <f t="shared" ref="AB37:AD40" si="65">M37</f>
        <v>18000</v>
      </c>
      <c r="AC37" s="4">
        <f t="shared" si="65"/>
        <v>0.6785714285714286</v>
      </c>
      <c r="AD37" s="99">
        <f t="shared" si="65"/>
        <v>2153.8461538461538</v>
      </c>
      <c r="AE37" s="74" t="str">
        <f>S37</f>
        <v>계</v>
      </c>
      <c r="AF37" s="74" t="str">
        <f>Q37&amp;"/"&amp;R37</f>
        <v>3/2</v>
      </c>
      <c r="AH37" s="20" t="str">
        <f t="shared" ref="AH37:AH68" si="66">IF(A37="","",A37)</f>
        <v>호반베르디움더프라임</v>
      </c>
      <c r="AI37" s="100">
        <f t="shared" si="62"/>
        <v>26</v>
      </c>
      <c r="AJ37" s="74" t="str">
        <f>IF(AI37="","",$AJ$2)</f>
        <v>A-</v>
      </c>
      <c r="AK37" s="74" t="s">
        <v>13</v>
      </c>
      <c r="AL37" s="74" t="s">
        <v>1937</v>
      </c>
      <c r="AM37" s="74" t="s">
        <v>1938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577</v>
      </c>
      <c r="B38" s="10" t="s">
        <v>1959</v>
      </c>
      <c r="C38" s="101">
        <v>1206</v>
      </c>
      <c r="D38" s="98">
        <v>86.9</v>
      </c>
      <c r="E38" s="100">
        <v>26</v>
      </c>
      <c r="F38" s="98">
        <v>63.8</v>
      </c>
      <c r="G38" s="17">
        <v>19</v>
      </c>
      <c r="H38" s="101">
        <v>110</v>
      </c>
      <c r="I38" s="102">
        <v>58000</v>
      </c>
      <c r="J38" s="102" t="s">
        <v>2011</v>
      </c>
      <c r="K38" s="102">
        <v>39000</v>
      </c>
      <c r="L38" s="102" t="s">
        <v>1940</v>
      </c>
      <c r="M38" s="103">
        <f>I38-K38</f>
        <v>19000</v>
      </c>
      <c r="N38" s="4">
        <f>IF(ISERROR(K38/I38),"",K38/I38)</f>
        <v>0.67241379310344829</v>
      </c>
      <c r="O38" s="99">
        <f>I38/E38</f>
        <v>2230.7692307692309</v>
      </c>
      <c r="P38" s="99">
        <f>K38/E38</f>
        <v>1500</v>
      </c>
      <c r="Q38" s="74">
        <v>3</v>
      </c>
      <c r="R38" s="74">
        <v>2</v>
      </c>
      <c r="S38" s="74" t="s">
        <v>1941</v>
      </c>
      <c r="T38" s="5" t="s">
        <v>303</v>
      </c>
      <c r="U38" s="9"/>
      <c r="W38" s="98">
        <f t="shared" si="63"/>
        <v>86.9</v>
      </c>
      <c r="X38" s="100">
        <f t="shared" si="63"/>
        <v>26</v>
      </c>
      <c r="Y38" s="96">
        <f t="shared" si="64"/>
        <v>110</v>
      </c>
      <c r="Z38" s="103">
        <f t="shared" si="64"/>
        <v>58000</v>
      </c>
      <c r="AA38" s="103">
        <f>K38</f>
        <v>39000</v>
      </c>
      <c r="AB38" s="103">
        <f t="shared" si="65"/>
        <v>19000</v>
      </c>
      <c r="AC38" s="4">
        <f t="shared" si="65"/>
        <v>0.67241379310344829</v>
      </c>
      <c r="AD38" s="99">
        <f t="shared" si="65"/>
        <v>2230.7692307692309</v>
      </c>
      <c r="AE38" s="74" t="str">
        <f>S38</f>
        <v>계</v>
      </c>
      <c r="AF38" s="74" t="str">
        <f>Q38&amp;"/"&amp;R38</f>
        <v>3/2</v>
      </c>
      <c r="AH38" s="20" t="str">
        <f t="shared" si="66"/>
        <v>호반베르디움더프라임</v>
      </c>
      <c r="AI38" s="100">
        <f t="shared" si="62"/>
        <v>26</v>
      </c>
      <c r="AJ38" s="74" t="str">
        <f>IF(AI38="","",$AJ$2)</f>
        <v>A-</v>
      </c>
      <c r="AK38" s="74" t="s">
        <v>13</v>
      </c>
      <c r="AL38" s="74" t="s">
        <v>1937</v>
      </c>
      <c r="AM38" s="74" t="s">
        <v>1938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577</v>
      </c>
      <c r="B39" s="10" t="s">
        <v>1959</v>
      </c>
      <c r="C39" s="101">
        <v>1206</v>
      </c>
      <c r="D39" s="98">
        <v>113</v>
      </c>
      <c r="E39" s="100">
        <v>34</v>
      </c>
      <c r="F39" s="98">
        <v>84.5</v>
      </c>
      <c r="G39" s="17">
        <v>26</v>
      </c>
      <c r="H39" s="101">
        <v>456</v>
      </c>
      <c r="I39" s="102">
        <v>75000</v>
      </c>
      <c r="J39" s="102" t="s">
        <v>2004</v>
      </c>
      <c r="K39" s="102">
        <v>42000</v>
      </c>
      <c r="L39" s="102" t="s">
        <v>1940</v>
      </c>
      <c r="M39" s="103">
        <f>I39-K39</f>
        <v>33000</v>
      </c>
      <c r="N39" s="4">
        <f>IF(ISERROR(K39/I39),"",K39/I39)</f>
        <v>0.56000000000000005</v>
      </c>
      <c r="O39" s="99">
        <f>I39/E39</f>
        <v>2205.8823529411766</v>
      </c>
      <c r="P39" s="99">
        <f>K39/E39</f>
        <v>1235.2941176470588</v>
      </c>
      <c r="Q39" s="74">
        <v>3</v>
      </c>
      <c r="R39" s="74">
        <v>2</v>
      </c>
      <c r="S39" s="74" t="s">
        <v>1941</v>
      </c>
      <c r="T39" s="5" t="s">
        <v>310</v>
      </c>
      <c r="U39" s="9"/>
      <c r="W39" s="98">
        <f t="shared" si="63"/>
        <v>113</v>
      </c>
      <c r="X39" s="100">
        <f t="shared" si="63"/>
        <v>34</v>
      </c>
      <c r="Y39" s="96">
        <f t="shared" si="64"/>
        <v>456</v>
      </c>
      <c r="Z39" s="103">
        <f t="shared" si="64"/>
        <v>75000</v>
      </c>
      <c r="AA39" s="103">
        <f>K39</f>
        <v>42000</v>
      </c>
      <c r="AB39" s="103">
        <f t="shared" si="65"/>
        <v>33000</v>
      </c>
      <c r="AC39" s="4">
        <f t="shared" si="65"/>
        <v>0.56000000000000005</v>
      </c>
      <c r="AD39" s="99">
        <f t="shared" si="65"/>
        <v>2205.8823529411766</v>
      </c>
      <c r="AE39" s="74" t="str">
        <f>S39</f>
        <v>계</v>
      </c>
      <c r="AF39" s="74" t="str">
        <f>Q39&amp;"/"&amp;R39</f>
        <v>3/2</v>
      </c>
      <c r="AH39" s="20" t="str">
        <f t="shared" si="66"/>
        <v>호반베르디움더프라임</v>
      </c>
      <c r="AI39" s="100">
        <f t="shared" si="62"/>
        <v>34</v>
      </c>
      <c r="AJ39" s="74" t="str">
        <f>IF(AI39="","",$AJ$2)</f>
        <v>A-</v>
      </c>
      <c r="AK39" s="74" t="s">
        <v>13</v>
      </c>
      <c r="AL39" s="74" t="s">
        <v>1937</v>
      </c>
      <c r="AM39" s="74" t="s">
        <v>1938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577</v>
      </c>
      <c r="B40" s="10" t="s">
        <v>1959</v>
      </c>
      <c r="C40" s="101">
        <v>1206</v>
      </c>
      <c r="D40" s="98">
        <v>113.4</v>
      </c>
      <c r="E40" s="100">
        <v>34</v>
      </c>
      <c r="F40" s="98">
        <v>84.1</v>
      </c>
      <c r="G40" s="17">
        <v>25</v>
      </c>
      <c r="H40" s="101">
        <v>116</v>
      </c>
      <c r="I40" s="102">
        <v>75000</v>
      </c>
      <c r="J40" s="102" t="s">
        <v>1940</v>
      </c>
      <c r="K40" s="102">
        <v>45000</v>
      </c>
      <c r="L40" s="102" t="s">
        <v>2012</v>
      </c>
      <c r="M40" s="103">
        <f>I40-K40</f>
        <v>30000</v>
      </c>
      <c r="N40" s="4">
        <f>IF(ISERROR(K40/I40),"",K40/I40)</f>
        <v>0.6</v>
      </c>
      <c r="O40" s="99">
        <f>I40/E40</f>
        <v>2205.8823529411766</v>
      </c>
      <c r="P40" s="99">
        <f>K40/E40</f>
        <v>1323.5294117647059</v>
      </c>
      <c r="Q40" s="74">
        <v>3</v>
      </c>
      <c r="R40" s="74">
        <v>2</v>
      </c>
      <c r="S40" s="74" t="s">
        <v>1941</v>
      </c>
      <c r="T40" s="5" t="s">
        <v>314</v>
      </c>
      <c r="U40" s="9"/>
      <c r="W40" s="98">
        <f t="shared" si="63"/>
        <v>113.4</v>
      </c>
      <c r="X40" s="100">
        <f t="shared" si="63"/>
        <v>34</v>
      </c>
      <c r="Y40" s="96">
        <f t="shared" si="64"/>
        <v>116</v>
      </c>
      <c r="Z40" s="103">
        <f t="shared" si="64"/>
        <v>75000</v>
      </c>
      <c r="AA40" s="103">
        <f>K40</f>
        <v>45000</v>
      </c>
      <c r="AB40" s="103">
        <f t="shared" si="65"/>
        <v>30000</v>
      </c>
      <c r="AC40" s="4">
        <f t="shared" si="65"/>
        <v>0.6</v>
      </c>
      <c r="AD40" s="99">
        <f t="shared" si="65"/>
        <v>2205.8823529411766</v>
      </c>
      <c r="AE40" s="74" t="str">
        <f>S40</f>
        <v>계</v>
      </c>
      <c r="AF40" s="74" t="str">
        <f>Q40&amp;"/"&amp;R40</f>
        <v>3/2</v>
      </c>
      <c r="AH40" s="20" t="str">
        <f t="shared" si="66"/>
        <v>호반베르디움더프라임</v>
      </c>
      <c r="AI40" s="100">
        <f t="shared" si="62"/>
        <v>34</v>
      </c>
      <c r="AJ40" s="74" t="str">
        <f>IF(AI40="","",$AJ$2)</f>
        <v>A-</v>
      </c>
      <c r="AK40" s="74" t="s">
        <v>13</v>
      </c>
      <c r="AL40" s="74" t="s">
        <v>1937</v>
      </c>
      <c r="AM40" s="74" t="s">
        <v>1938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98"/>
      <c r="G41" s="9"/>
      <c r="H41" s="9"/>
      <c r="I41" s="9"/>
      <c r="J41" s="9"/>
      <c r="K41" s="9"/>
      <c r="L41" s="9"/>
      <c r="M41" s="9"/>
      <c r="N41" s="9"/>
      <c r="O41" s="99"/>
      <c r="P41" s="99"/>
      <c r="Q41" s="100"/>
      <c r="R41" s="100"/>
      <c r="S41" s="9"/>
      <c r="T41" s="48"/>
      <c r="U41" s="9"/>
      <c r="W41" s="69" t="str">
        <f>$A$4&amp;" "&amp;A42&amp;"("&amp;B42&amp;","&amp;C42&amp;"^)"</f>
        <v>배곧동 한라비발디캠퍼스3차('18.09.,1304^)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66"/>
        <v/>
      </c>
      <c r="AI41" s="97" t="str">
        <f t="shared" si="62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672</v>
      </c>
      <c r="B42" s="10" t="s">
        <v>1979</v>
      </c>
      <c r="C42" s="101">
        <v>1304</v>
      </c>
      <c r="D42" s="98">
        <v>118.7</v>
      </c>
      <c r="E42" s="100">
        <v>36</v>
      </c>
      <c r="F42" s="98">
        <v>85</v>
      </c>
      <c r="G42" s="17">
        <v>26</v>
      </c>
      <c r="H42" s="101">
        <v>1078</v>
      </c>
      <c r="I42" s="102">
        <v>79000</v>
      </c>
      <c r="J42" s="102" t="s">
        <v>1956</v>
      </c>
      <c r="K42" s="102">
        <v>45000</v>
      </c>
      <c r="L42" s="102" t="s">
        <v>2004</v>
      </c>
      <c r="M42" s="103">
        <f>I42-K42</f>
        <v>34000</v>
      </c>
      <c r="N42" s="4">
        <f>IF(ISERROR(K42/I42),"",K42/I42)</f>
        <v>0.569620253164557</v>
      </c>
      <c r="O42" s="99">
        <f>I42/E42</f>
        <v>2194.4444444444443</v>
      </c>
      <c r="P42" s="99">
        <f>K42/E42</f>
        <v>1250</v>
      </c>
      <c r="Q42" s="74">
        <v>4</v>
      </c>
      <c r="R42" s="74">
        <v>2</v>
      </c>
      <c r="S42" s="74" t="s">
        <v>1941</v>
      </c>
      <c r="T42" s="5" t="s">
        <v>660</v>
      </c>
      <c r="U42" s="9"/>
      <c r="W42" s="98">
        <f>D42</f>
        <v>118.7</v>
      </c>
      <c r="X42" s="100">
        <f>E42</f>
        <v>36</v>
      </c>
      <c r="Y42" s="96">
        <f>H42</f>
        <v>1078</v>
      </c>
      <c r="Z42" s="103">
        <f>I42</f>
        <v>79000</v>
      </c>
      <c r="AA42" s="103">
        <f>K42</f>
        <v>45000</v>
      </c>
      <c r="AB42" s="103">
        <f t="shared" ref="AB42:AD43" si="67">M42</f>
        <v>34000</v>
      </c>
      <c r="AC42" s="4">
        <f t="shared" si="67"/>
        <v>0.569620253164557</v>
      </c>
      <c r="AD42" s="99">
        <f t="shared" si="67"/>
        <v>2194.4444444444443</v>
      </c>
      <c r="AE42" s="74" t="str">
        <f>S42</f>
        <v>계</v>
      </c>
      <c r="AF42" s="74" t="str">
        <f>Q42&amp;"/"&amp;R42</f>
        <v>4/2</v>
      </c>
      <c r="AH42" s="20" t="str">
        <f t="shared" si="66"/>
        <v>한라비발디캠퍼스3차</v>
      </c>
      <c r="AI42" s="100">
        <f t="shared" si="62"/>
        <v>36</v>
      </c>
      <c r="AJ42" s="74" t="str">
        <f>IF(AI42="","",$AJ$2)</f>
        <v>A-</v>
      </c>
      <c r="AK42" s="74" t="s">
        <v>13</v>
      </c>
      <c r="AL42" s="74" t="s">
        <v>1937</v>
      </c>
      <c r="AM42" s="74" t="s">
        <v>1938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672</v>
      </c>
      <c r="B43" s="10" t="s">
        <v>1979</v>
      </c>
      <c r="C43" s="101">
        <v>1304</v>
      </c>
      <c r="D43" s="98">
        <v>118.7</v>
      </c>
      <c r="E43" s="100">
        <v>36</v>
      </c>
      <c r="F43" s="98">
        <v>85</v>
      </c>
      <c r="G43" s="17">
        <v>26</v>
      </c>
      <c r="H43" s="101">
        <v>226</v>
      </c>
      <c r="I43" s="102">
        <v>79000</v>
      </c>
      <c r="J43" s="102" t="s">
        <v>1956</v>
      </c>
      <c r="K43" s="102">
        <v>45000</v>
      </c>
      <c r="L43" s="102" t="s">
        <v>2004</v>
      </c>
      <c r="M43" s="103">
        <f>I43-K43</f>
        <v>34000</v>
      </c>
      <c r="N43" s="4">
        <f>IF(ISERROR(K43/I43),"",K43/I43)</f>
        <v>0.569620253164557</v>
      </c>
      <c r="O43" s="99">
        <f>I43/E43</f>
        <v>2194.4444444444443</v>
      </c>
      <c r="P43" s="99">
        <f>K43/E43</f>
        <v>1250</v>
      </c>
      <c r="Q43" s="74">
        <v>3</v>
      </c>
      <c r="R43" s="74">
        <v>2</v>
      </c>
      <c r="S43" s="74" t="s">
        <v>1941</v>
      </c>
      <c r="T43" s="5" t="s">
        <v>659</v>
      </c>
      <c r="U43" s="9"/>
      <c r="W43" s="98">
        <f>D43</f>
        <v>118.7</v>
      </c>
      <c r="X43" s="100">
        <f>E43</f>
        <v>36</v>
      </c>
      <c r="Y43" s="96">
        <f>H43</f>
        <v>226</v>
      </c>
      <c r="Z43" s="103">
        <f>I43</f>
        <v>79000</v>
      </c>
      <c r="AA43" s="103">
        <f>K43</f>
        <v>45000</v>
      </c>
      <c r="AB43" s="103">
        <f t="shared" si="67"/>
        <v>34000</v>
      </c>
      <c r="AC43" s="4">
        <f t="shared" si="67"/>
        <v>0.569620253164557</v>
      </c>
      <c r="AD43" s="99">
        <f t="shared" si="67"/>
        <v>2194.4444444444443</v>
      </c>
      <c r="AE43" s="74" t="str">
        <f>S43</f>
        <v>계</v>
      </c>
      <c r="AF43" s="74" t="str">
        <f>Q43&amp;"/"&amp;R43</f>
        <v>3/2</v>
      </c>
      <c r="AH43" s="20" t="str">
        <f t="shared" si="66"/>
        <v>한라비발디캠퍼스3차</v>
      </c>
      <c r="AI43" s="100">
        <f t="shared" si="62"/>
        <v>36</v>
      </c>
      <c r="AJ43" s="74" t="str">
        <f>IF(AI43="","",$AJ$2)</f>
        <v>A-</v>
      </c>
      <c r="AK43" s="74" t="s">
        <v>13</v>
      </c>
      <c r="AL43" s="74" t="s">
        <v>1937</v>
      </c>
      <c r="AM43" s="74" t="s">
        <v>1938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8"/>
      <c r="G44" s="9"/>
      <c r="H44" s="9"/>
      <c r="I44" s="9"/>
      <c r="J44" s="9"/>
      <c r="K44" s="9"/>
      <c r="L44" s="9"/>
      <c r="M44" s="9"/>
      <c r="N44" s="9"/>
      <c r="O44" s="99"/>
      <c r="P44" s="99"/>
      <c r="Q44" s="100"/>
      <c r="R44" s="100"/>
      <c r="S44" s="9"/>
      <c r="T44" s="48"/>
      <c r="U44" s="9"/>
      <c r="W44" s="69" t="str">
        <f>$A$4&amp;" "&amp;A45&amp;"("&amp;B45&amp;","&amp;C45&amp;"^)"</f>
        <v>배곧동 호반베르디움센트로하임('17.11.,1647^)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66"/>
        <v/>
      </c>
      <c r="AI44" s="97" t="str">
        <f t="shared" si="62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676</v>
      </c>
      <c r="B45" s="10" t="s">
        <v>2013</v>
      </c>
      <c r="C45" s="101">
        <v>1647</v>
      </c>
      <c r="D45" s="98">
        <v>88.8</v>
      </c>
      <c r="E45" s="100">
        <v>27</v>
      </c>
      <c r="F45" s="98">
        <v>65.900000000000006</v>
      </c>
      <c r="G45" s="17">
        <v>20</v>
      </c>
      <c r="H45" s="101">
        <v>172</v>
      </c>
      <c r="I45" s="102">
        <v>55000</v>
      </c>
      <c r="J45" s="102" t="s">
        <v>1971</v>
      </c>
      <c r="K45" s="102">
        <v>38000</v>
      </c>
      <c r="L45" s="102" t="s">
        <v>1940</v>
      </c>
      <c r="M45" s="103">
        <f>I45-K45</f>
        <v>17000</v>
      </c>
      <c r="N45" s="4">
        <f>IF(ISERROR(K45/I45),"",K45/I45)</f>
        <v>0.69090909090909092</v>
      </c>
      <c r="O45" s="99">
        <f>I45/E45</f>
        <v>2037.037037037037</v>
      </c>
      <c r="P45" s="99">
        <f>K45/E45</f>
        <v>1407.4074074074074</v>
      </c>
      <c r="Q45" s="74">
        <v>3</v>
      </c>
      <c r="R45" s="74">
        <v>2</v>
      </c>
      <c r="S45" s="74" t="s">
        <v>1941</v>
      </c>
      <c r="T45" s="5" t="s">
        <v>678</v>
      </c>
      <c r="U45" s="9"/>
      <c r="W45" s="98">
        <f t="shared" ref="W45:X49" si="68">D45</f>
        <v>88.8</v>
      </c>
      <c r="X45" s="100">
        <f t="shared" si="68"/>
        <v>27</v>
      </c>
      <c r="Y45" s="96">
        <f t="shared" ref="Y45:Z49" si="69">H45</f>
        <v>172</v>
      </c>
      <c r="Z45" s="103">
        <f t="shared" si="69"/>
        <v>55000</v>
      </c>
      <c r="AA45" s="103">
        <f>K45</f>
        <v>38000</v>
      </c>
      <c r="AB45" s="103">
        <f t="shared" ref="AB45:AD49" si="70">M45</f>
        <v>17000</v>
      </c>
      <c r="AC45" s="4">
        <f t="shared" si="70"/>
        <v>0.69090909090909092</v>
      </c>
      <c r="AD45" s="99">
        <f t="shared" si="70"/>
        <v>2037.037037037037</v>
      </c>
      <c r="AE45" s="74" t="str">
        <f>S45</f>
        <v>계</v>
      </c>
      <c r="AF45" s="74" t="str">
        <f>Q45&amp;"/"&amp;R45</f>
        <v>3/2</v>
      </c>
      <c r="AH45" s="20" t="str">
        <f t="shared" si="66"/>
        <v>호반베르디움센트로하임</v>
      </c>
      <c r="AI45" s="100">
        <f t="shared" si="62"/>
        <v>27</v>
      </c>
      <c r="AJ45" s="74" t="str">
        <f>IF(AI45="","",$AJ$2)</f>
        <v>A-</v>
      </c>
      <c r="AK45" s="74" t="s">
        <v>13</v>
      </c>
      <c r="AL45" s="74" t="s">
        <v>1937</v>
      </c>
      <c r="AM45" s="74" t="s">
        <v>1938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676</v>
      </c>
      <c r="B46" s="10" t="s">
        <v>2013</v>
      </c>
      <c r="C46" s="101">
        <v>1647</v>
      </c>
      <c r="D46" s="98">
        <v>88.5</v>
      </c>
      <c r="E46" s="100">
        <v>27</v>
      </c>
      <c r="F46" s="98">
        <v>66</v>
      </c>
      <c r="G46" s="17">
        <v>20</v>
      </c>
      <c r="H46" s="101">
        <v>171</v>
      </c>
      <c r="I46" s="102">
        <v>56000</v>
      </c>
      <c r="J46" s="102" t="s">
        <v>1947</v>
      </c>
      <c r="K46" s="102">
        <v>40000</v>
      </c>
      <c r="L46" s="102" t="s">
        <v>1991</v>
      </c>
      <c r="M46" s="103">
        <f>I46-K46</f>
        <v>16000</v>
      </c>
      <c r="N46" s="4">
        <f>IF(ISERROR(K46/I46),"",K46/I46)</f>
        <v>0.7142857142857143</v>
      </c>
      <c r="O46" s="99">
        <f>I46/E46</f>
        <v>2074.0740740740739</v>
      </c>
      <c r="P46" s="99">
        <f>K46/E46</f>
        <v>1481.4814814814815</v>
      </c>
      <c r="Q46" s="74">
        <v>3</v>
      </c>
      <c r="R46" s="74">
        <v>2</v>
      </c>
      <c r="S46" s="74" t="s">
        <v>1941</v>
      </c>
      <c r="T46" s="5" t="s">
        <v>682</v>
      </c>
      <c r="U46" s="9"/>
      <c r="W46" s="98">
        <f t="shared" si="68"/>
        <v>88.5</v>
      </c>
      <c r="X46" s="100">
        <f t="shared" si="68"/>
        <v>27</v>
      </c>
      <c r="Y46" s="96">
        <f t="shared" si="69"/>
        <v>171</v>
      </c>
      <c r="Z46" s="103">
        <f t="shared" si="69"/>
        <v>56000</v>
      </c>
      <c r="AA46" s="103">
        <f>K46</f>
        <v>40000</v>
      </c>
      <c r="AB46" s="103">
        <f t="shared" si="70"/>
        <v>16000</v>
      </c>
      <c r="AC46" s="4">
        <f t="shared" si="70"/>
        <v>0.7142857142857143</v>
      </c>
      <c r="AD46" s="99">
        <f t="shared" si="70"/>
        <v>2074.0740740740739</v>
      </c>
      <c r="AE46" s="74" t="str">
        <f>S46</f>
        <v>계</v>
      </c>
      <c r="AF46" s="74" t="str">
        <f>Q46&amp;"/"&amp;R46</f>
        <v>3/2</v>
      </c>
      <c r="AH46" s="20" t="str">
        <f t="shared" si="66"/>
        <v>호반베르디움센트로하임</v>
      </c>
      <c r="AI46" s="100">
        <f t="shared" si="62"/>
        <v>27</v>
      </c>
      <c r="AJ46" s="74" t="str">
        <f>IF(AI46="","",$AJ$2)</f>
        <v>A-</v>
      </c>
      <c r="AK46" s="74" t="s">
        <v>13</v>
      </c>
      <c r="AL46" s="74" t="s">
        <v>1937</v>
      </c>
      <c r="AM46" s="74" t="s">
        <v>1938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676</v>
      </c>
      <c r="B47" s="10" t="s">
        <v>2013</v>
      </c>
      <c r="C47" s="101">
        <v>1647</v>
      </c>
      <c r="D47" s="98">
        <v>112.7</v>
      </c>
      <c r="E47" s="100">
        <v>34</v>
      </c>
      <c r="F47" s="98">
        <v>84.9</v>
      </c>
      <c r="G47" s="17">
        <v>26</v>
      </c>
      <c r="H47" s="101">
        <v>1020</v>
      </c>
      <c r="I47" s="102">
        <v>82000</v>
      </c>
      <c r="J47" s="102" t="s">
        <v>2007</v>
      </c>
      <c r="K47" s="102">
        <v>45000</v>
      </c>
      <c r="L47" s="102" t="s">
        <v>1968</v>
      </c>
      <c r="M47" s="103">
        <f>I47-K47</f>
        <v>37000</v>
      </c>
      <c r="N47" s="4">
        <f>IF(ISERROR(K47/I47),"",K47/I47)</f>
        <v>0.54878048780487809</v>
      </c>
      <c r="O47" s="99">
        <f>I47/E47</f>
        <v>2411.7647058823532</v>
      </c>
      <c r="P47" s="99">
        <f>K47/E47</f>
        <v>1323.5294117647059</v>
      </c>
      <c r="Q47" s="74">
        <v>3</v>
      </c>
      <c r="R47" s="74">
        <v>2</v>
      </c>
      <c r="S47" s="74" t="s">
        <v>1941</v>
      </c>
      <c r="T47" s="5" t="s">
        <v>683</v>
      </c>
      <c r="U47" s="9"/>
      <c r="W47" s="98">
        <f t="shared" si="68"/>
        <v>112.7</v>
      </c>
      <c r="X47" s="100">
        <f t="shared" si="68"/>
        <v>34</v>
      </c>
      <c r="Y47" s="96">
        <f t="shared" si="69"/>
        <v>1020</v>
      </c>
      <c r="Z47" s="103">
        <f t="shared" si="69"/>
        <v>82000</v>
      </c>
      <c r="AA47" s="103">
        <f>K47</f>
        <v>45000</v>
      </c>
      <c r="AB47" s="103">
        <f t="shared" si="70"/>
        <v>37000</v>
      </c>
      <c r="AC47" s="4">
        <f t="shared" si="70"/>
        <v>0.54878048780487809</v>
      </c>
      <c r="AD47" s="99">
        <f t="shared" si="70"/>
        <v>2411.7647058823532</v>
      </c>
      <c r="AE47" s="74" t="str">
        <f>S47</f>
        <v>계</v>
      </c>
      <c r="AF47" s="74" t="str">
        <f>Q47&amp;"/"&amp;R47</f>
        <v>3/2</v>
      </c>
      <c r="AH47" s="20" t="str">
        <f t="shared" si="66"/>
        <v>호반베르디움센트로하임</v>
      </c>
      <c r="AI47" s="100">
        <f t="shared" si="62"/>
        <v>34</v>
      </c>
      <c r="AJ47" s="74" t="str">
        <f>IF(AI47="","",$AJ$2)</f>
        <v>A-</v>
      </c>
      <c r="AK47" s="74" t="s">
        <v>13</v>
      </c>
      <c r="AL47" s="74" t="s">
        <v>1937</v>
      </c>
      <c r="AM47" s="74" t="s">
        <v>1938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676</v>
      </c>
      <c r="B48" s="10" t="s">
        <v>2013</v>
      </c>
      <c r="C48" s="101">
        <v>1647</v>
      </c>
      <c r="D48" s="98">
        <v>112.7</v>
      </c>
      <c r="E48" s="100">
        <v>34</v>
      </c>
      <c r="F48" s="98">
        <v>84.9</v>
      </c>
      <c r="G48" s="17">
        <v>26</v>
      </c>
      <c r="H48" s="101">
        <v>56</v>
      </c>
      <c r="I48" s="102">
        <v>82000</v>
      </c>
      <c r="J48" s="102" t="s">
        <v>2007</v>
      </c>
      <c r="K48" s="102">
        <v>45000</v>
      </c>
      <c r="L48" s="102" t="s">
        <v>1968</v>
      </c>
      <c r="M48" s="103">
        <f>I48-K48</f>
        <v>37000</v>
      </c>
      <c r="N48" s="4">
        <f>IF(ISERROR(K48/I48),"",K48/I48)</f>
        <v>0.54878048780487809</v>
      </c>
      <c r="O48" s="99">
        <f>I48/E48</f>
        <v>2411.7647058823532</v>
      </c>
      <c r="P48" s="99">
        <f>K48/E48</f>
        <v>1323.5294117647059</v>
      </c>
      <c r="Q48" s="74">
        <v>3</v>
      </c>
      <c r="R48" s="74">
        <v>2</v>
      </c>
      <c r="S48" s="74" t="s">
        <v>1941</v>
      </c>
      <c r="T48" s="5" t="s">
        <v>320</v>
      </c>
      <c r="U48" s="9"/>
      <c r="W48" s="98">
        <f t="shared" si="68"/>
        <v>112.7</v>
      </c>
      <c r="X48" s="100">
        <f t="shared" si="68"/>
        <v>34</v>
      </c>
      <c r="Y48" s="96">
        <f t="shared" si="69"/>
        <v>56</v>
      </c>
      <c r="Z48" s="103">
        <f t="shared" si="69"/>
        <v>82000</v>
      </c>
      <c r="AA48" s="103">
        <f>K48</f>
        <v>45000</v>
      </c>
      <c r="AB48" s="103">
        <f t="shared" si="70"/>
        <v>37000</v>
      </c>
      <c r="AC48" s="4">
        <f t="shared" si="70"/>
        <v>0.54878048780487809</v>
      </c>
      <c r="AD48" s="99">
        <f t="shared" si="70"/>
        <v>2411.7647058823532</v>
      </c>
      <c r="AE48" s="74" t="str">
        <f>S48</f>
        <v>계</v>
      </c>
      <c r="AF48" s="74" t="str">
        <f>Q48&amp;"/"&amp;R48</f>
        <v>3/2</v>
      </c>
      <c r="AH48" s="20" t="str">
        <f t="shared" si="66"/>
        <v>호반베르디움센트로하임</v>
      </c>
      <c r="AI48" s="100">
        <f t="shared" si="62"/>
        <v>34</v>
      </c>
      <c r="AJ48" s="74" t="str">
        <f>IF(AI48="","",$AJ$2)</f>
        <v>A-</v>
      </c>
      <c r="AK48" s="74" t="s">
        <v>13</v>
      </c>
      <c r="AL48" s="74" t="s">
        <v>1937</v>
      </c>
      <c r="AM48" s="74" t="s">
        <v>1938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676</v>
      </c>
      <c r="B49" s="10" t="s">
        <v>2013</v>
      </c>
      <c r="C49" s="101">
        <v>1647</v>
      </c>
      <c r="D49" s="98">
        <v>113</v>
      </c>
      <c r="E49" s="100">
        <v>34</v>
      </c>
      <c r="F49" s="98">
        <v>84.7</v>
      </c>
      <c r="G49" s="17">
        <v>26</v>
      </c>
      <c r="H49" s="101">
        <v>228</v>
      </c>
      <c r="I49" s="102">
        <v>70000</v>
      </c>
      <c r="J49" s="102" t="s">
        <v>1963</v>
      </c>
      <c r="K49" s="102">
        <v>45000</v>
      </c>
      <c r="L49" s="102" t="s">
        <v>1980</v>
      </c>
      <c r="M49" s="103">
        <f>I49-K49</f>
        <v>25000</v>
      </c>
      <c r="N49" s="4">
        <f>IF(ISERROR(K49/I49),"",K49/I49)</f>
        <v>0.6428571428571429</v>
      </c>
      <c r="O49" s="99">
        <f>I49/E49</f>
        <v>2058.8235294117649</v>
      </c>
      <c r="P49" s="99">
        <f>K49/E49</f>
        <v>1323.5294117647059</v>
      </c>
      <c r="Q49" s="74">
        <v>3</v>
      </c>
      <c r="R49" s="74">
        <v>2</v>
      </c>
      <c r="S49" s="74" t="s">
        <v>1941</v>
      </c>
      <c r="T49" s="5" t="s">
        <v>340</v>
      </c>
      <c r="U49" s="9"/>
      <c r="W49" s="98">
        <f t="shared" si="68"/>
        <v>113</v>
      </c>
      <c r="X49" s="100">
        <f t="shared" si="68"/>
        <v>34</v>
      </c>
      <c r="Y49" s="96">
        <f t="shared" si="69"/>
        <v>228</v>
      </c>
      <c r="Z49" s="103">
        <f t="shared" si="69"/>
        <v>70000</v>
      </c>
      <c r="AA49" s="103">
        <f>K49</f>
        <v>45000</v>
      </c>
      <c r="AB49" s="103">
        <f t="shared" si="70"/>
        <v>25000</v>
      </c>
      <c r="AC49" s="4">
        <f t="shared" si="70"/>
        <v>0.6428571428571429</v>
      </c>
      <c r="AD49" s="99">
        <f t="shared" si="70"/>
        <v>2058.8235294117649</v>
      </c>
      <c r="AE49" s="74" t="str">
        <f>S49</f>
        <v>계</v>
      </c>
      <c r="AF49" s="74" t="str">
        <f>Q49&amp;"/"&amp;R49</f>
        <v>3/2</v>
      </c>
      <c r="AH49" s="20" t="str">
        <f t="shared" si="66"/>
        <v>호반베르디움센트로하임</v>
      </c>
      <c r="AI49" s="100">
        <f t="shared" si="62"/>
        <v>34</v>
      </c>
      <c r="AJ49" s="74" t="str">
        <f>IF(AI49="","",$AJ$2)</f>
        <v>A-</v>
      </c>
      <c r="AK49" s="74" t="s">
        <v>13</v>
      </c>
      <c r="AL49" s="74" t="s">
        <v>1937</v>
      </c>
      <c r="AM49" s="74" t="s">
        <v>1938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/>
      <c r="B50" s="74"/>
      <c r="C50" s="6"/>
      <c r="D50" s="9"/>
      <c r="E50" s="14"/>
      <c r="F50" s="98"/>
      <c r="G50" s="9"/>
      <c r="H50" s="9"/>
      <c r="I50" s="9"/>
      <c r="J50" s="9"/>
      <c r="K50" s="9"/>
      <c r="L50" s="9"/>
      <c r="M50" s="9"/>
      <c r="N50" s="9"/>
      <c r="O50" s="99"/>
      <c r="P50" s="99"/>
      <c r="Q50" s="100"/>
      <c r="R50" s="100"/>
      <c r="S50" s="9"/>
      <c r="T50" s="48"/>
      <c r="U50" s="9"/>
      <c r="W50" s="69" t="str">
        <f>$A$4&amp;" "&amp;A51&amp;"("&amp;B51&amp;","&amp;C51&amp;"^)"</f>
        <v>배곧동 한라비발디캠퍼스('17.08.,2701^)</v>
      </c>
      <c r="X50" s="70"/>
      <c r="Y50" s="70"/>
      <c r="Z50" s="70"/>
      <c r="AA50" s="70"/>
      <c r="AB50" s="70"/>
      <c r="AC50" s="70"/>
      <c r="AD50" s="70"/>
      <c r="AE50" s="70"/>
      <c r="AF50" s="71"/>
      <c r="AH50" s="20" t="str">
        <f t="shared" si="66"/>
        <v/>
      </c>
      <c r="AI50" s="97" t="str">
        <f t="shared" si="62"/>
        <v/>
      </c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x14ac:dyDescent="0.3">
      <c r="A51" s="9" t="s">
        <v>684</v>
      </c>
      <c r="B51" s="10" t="s">
        <v>2014</v>
      </c>
      <c r="C51" s="101">
        <v>2701</v>
      </c>
      <c r="D51" s="98">
        <v>100.7</v>
      </c>
      <c r="E51" s="100">
        <v>30</v>
      </c>
      <c r="F51" s="98">
        <v>71.900000000000006</v>
      </c>
      <c r="G51" s="17">
        <v>22</v>
      </c>
      <c r="H51" s="101">
        <v>709</v>
      </c>
      <c r="I51" s="102">
        <v>59000</v>
      </c>
      <c r="J51" s="102" t="s">
        <v>1947</v>
      </c>
      <c r="K51" s="102">
        <v>35000</v>
      </c>
      <c r="L51" s="102" t="s">
        <v>1947</v>
      </c>
      <c r="M51" s="103">
        <f t="shared" ref="M51:M58" si="71">I51-K51</f>
        <v>24000</v>
      </c>
      <c r="N51" s="4">
        <f t="shared" ref="N51:N58" si="72">IF(ISERROR(K51/I51),"",K51/I51)</f>
        <v>0.59322033898305082</v>
      </c>
      <c r="O51" s="99">
        <f t="shared" ref="O51:O58" si="73">I51/E51</f>
        <v>1966.6666666666667</v>
      </c>
      <c r="P51" s="99">
        <f t="shared" ref="P51:P58" si="74">K51/E51</f>
        <v>1166.6666666666667</v>
      </c>
      <c r="Q51" s="74">
        <v>4</v>
      </c>
      <c r="R51" s="74">
        <v>2</v>
      </c>
      <c r="S51" s="74" t="s">
        <v>1941</v>
      </c>
      <c r="T51" s="5" t="s">
        <v>686</v>
      </c>
      <c r="U51" s="9"/>
      <c r="W51" s="98">
        <f t="shared" ref="W51:X58" si="75">D51</f>
        <v>100.7</v>
      </c>
      <c r="X51" s="100">
        <f t="shared" si="75"/>
        <v>30</v>
      </c>
      <c r="Y51" s="96">
        <f t="shared" ref="Y51:Z58" si="76">H51</f>
        <v>709</v>
      </c>
      <c r="Z51" s="103">
        <f t="shared" si="76"/>
        <v>59000</v>
      </c>
      <c r="AA51" s="103">
        <f t="shared" ref="AA51:AA58" si="77">K51</f>
        <v>35000</v>
      </c>
      <c r="AB51" s="103">
        <f t="shared" ref="AB51:AD58" si="78">M51</f>
        <v>24000</v>
      </c>
      <c r="AC51" s="4">
        <f t="shared" si="78"/>
        <v>0.59322033898305082</v>
      </c>
      <c r="AD51" s="99">
        <f t="shared" si="78"/>
        <v>1966.6666666666667</v>
      </c>
      <c r="AE51" s="74" t="str">
        <f t="shared" ref="AE51:AE58" si="79">S51</f>
        <v>계</v>
      </c>
      <c r="AF51" s="74" t="str">
        <f t="shared" ref="AF51:AF58" si="80">Q51&amp;"/"&amp;R51</f>
        <v>4/2</v>
      </c>
      <c r="AH51" s="20" t="str">
        <f t="shared" si="66"/>
        <v>한라비발디캠퍼스</v>
      </c>
      <c r="AI51" s="100">
        <f t="shared" si="62"/>
        <v>30</v>
      </c>
      <c r="AJ51" s="74" t="str">
        <f t="shared" ref="AJ51:AJ58" si="81">IF(AI51="","",$AJ$2)</f>
        <v>A-</v>
      </c>
      <c r="AK51" s="74" t="s">
        <v>13</v>
      </c>
      <c r="AL51" s="74" t="s">
        <v>1937</v>
      </c>
      <c r="AM51" s="74" t="s">
        <v>1938</v>
      </c>
      <c r="AN51" s="74" t="str">
        <f t="shared" ref="AN51:AN58" si="82">IF(AI51="","",$AN$2)</f>
        <v>C</v>
      </c>
      <c r="AO51" s="74" t="str">
        <f t="shared" ref="AO51:AO58" si="83">IF(N51="","",IF(N51&gt;=$AO$1/100,"O","X"))</f>
        <v>X</v>
      </c>
      <c r="AP51" s="74" t="str">
        <f t="shared" ref="AP51:AP58" si="84">IF(I51="","",IF(I51&lt;=$AP$1,"O","X"))</f>
        <v>X</v>
      </c>
      <c r="AQ51" s="74" t="str">
        <f t="shared" ref="AQ51:AQ58" si="85">IF(O51="","",IF(O51&lt;=$AQ$1,"O","X"))</f>
        <v>X</v>
      </c>
      <c r="AR51" s="74" t="str">
        <f t="shared" ref="AR51:AR58" si="86">IF(M51="","",IF(M51&lt;=$AR$1,"O","X"))</f>
        <v>X</v>
      </c>
      <c r="AS51" s="74" t="s">
        <v>2</v>
      </c>
      <c r="AT51" s="74" t="str">
        <f t="shared" ref="AT51:AT58" si="87">IF(OR(F51="",AI51=""),"",IF(AND((F51&lt;=85),(AI51&gt;=15)),"O","X"))</f>
        <v>O</v>
      </c>
      <c r="AU51" s="74" t="str">
        <f t="shared" ref="AU51:AU58" si="88">IF(C51="","",IF(C51&gt;=$AU$1,"O","X"))</f>
        <v>O</v>
      </c>
      <c r="AV51" s="74" t="str">
        <f t="shared" ref="AV51:AV58" si="89">IF(AO51="","",IF(AND(AO51="O",AP51="O",AR51="O",AT51="O",AU51="O"),"후보","X"))</f>
        <v>X</v>
      </c>
    </row>
    <row r="52" spans="1:48" x14ac:dyDescent="0.3">
      <c r="A52" s="9" t="s">
        <v>684</v>
      </c>
      <c r="B52" s="10" t="s">
        <v>2014</v>
      </c>
      <c r="C52" s="101">
        <v>2701</v>
      </c>
      <c r="D52" s="98">
        <v>100.8</v>
      </c>
      <c r="E52" s="100">
        <v>30</v>
      </c>
      <c r="F52" s="98">
        <v>71.2</v>
      </c>
      <c r="G52" s="17">
        <v>22</v>
      </c>
      <c r="H52" s="101">
        <v>68</v>
      </c>
      <c r="I52" s="102">
        <v>59000</v>
      </c>
      <c r="J52" s="102" t="s">
        <v>2015</v>
      </c>
      <c r="K52" s="102"/>
      <c r="L52" s="102"/>
      <c r="M52" s="103">
        <f t="shared" si="71"/>
        <v>59000</v>
      </c>
      <c r="N52" s="4">
        <f t="shared" si="72"/>
        <v>0</v>
      </c>
      <c r="O52" s="99">
        <f t="shared" si="73"/>
        <v>1966.6666666666667</v>
      </c>
      <c r="P52" s="99">
        <f t="shared" si="74"/>
        <v>0</v>
      </c>
      <c r="Q52" s="74">
        <v>3</v>
      </c>
      <c r="R52" s="74">
        <v>2</v>
      </c>
      <c r="S52" s="74" t="s">
        <v>1941</v>
      </c>
      <c r="T52" s="5" t="s">
        <v>690</v>
      </c>
      <c r="U52" s="9"/>
      <c r="W52" s="98">
        <f t="shared" si="75"/>
        <v>100.8</v>
      </c>
      <c r="X52" s="100">
        <f t="shared" si="75"/>
        <v>30</v>
      </c>
      <c r="Y52" s="96">
        <f t="shared" si="76"/>
        <v>68</v>
      </c>
      <c r="Z52" s="103">
        <f t="shared" si="76"/>
        <v>59000</v>
      </c>
      <c r="AA52" s="103">
        <f t="shared" si="77"/>
        <v>0</v>
      </c>
      <c r="AB52" s="103">
        <f t="shared" si="78"/>
        <v>59000</v>
      </c>
      <c r="AC52" s="4">
        <f t="shared" si="78"/>
        <v>0</v>
      </c>
      <c r="AD52" s="99">
        <f t="shared" si="78"/>
        <v>1966.6666666666667</v>
      </c>
      <c r="AE52" s="74" t="str">
        <f t="shared" si="79"/>
        <v>계</v>
      </c>
      <c r="AF52" s="74" t="str">
        <f t="shared" si="80"/>
        <v>3/2</v>
      </c>
      <c r="AH52" s="20" t="str">
        <f t="shared" si="66"/>
        <v>한라비발디캠퍼스</v>
      </c>
      <c r="AI52" s="100">
        <f t="shared" si="62"/>
        <v>30</v>
      </c>
      <c r="AJ52" s="74" t="str">
        <f t="shared" si="81"/>
        <v>A-</v>
      </c>
      <c r="AK52" s="74" t="s">
        <v>13</v>
      </c>
      <c r="AL52" s="74" t="s">
        <v>1937</v>
      </c>
      <c r="AM52" s="74" t="s">
        <v>1938</v>
      </c>
      <c r="AN52" s="74" t="str">
        <f t="shared" si="82"/>
        <v>C</v>
      </c>
      <c r="AO52" s="74" t="str">
        <f t="shared" si="83"/>
        <v>X</v>
      </c>
      <c r="AP52" s="74" t="str">
        <f t="shared" si="84"/>
        <v>X</v>
      </c>
      <c r="AQ52" s="74" t="str">
        <f t="shared" si="85"/>
        <v>X</v>
      </c>
      <c r="AR52" s="74" t="str">
        <f t="shared" si="86"/>
        <v>X</v>
      </c>
      <c r="AS52" s="74" t="s">
        <v>2</v>
      </c>
      <c r="AT52" s="74" t="str">
        <f t="shared" si="87"/>
        <v>O</v>
      </c>
      <c r="AU52" s="74" t="str">
        <f t="shared" si="88"/>
        <v>O</v>
      </c>
      <c r="AV52" s="74" t="str">
        <f t="shared" si="89"/>
        <v>X</v>
      </c>
    </row>
    <row r="53" spans="1:48" x14ac:dyDescent="0.3">
      <c r="A53" s="9" t="s">
        <v>684</v>
      </c>
      <c r="B53" s="10" t="s">
        <v>2014</v>
      </c>
      <c r="C53" s="101">
        <v>2701</v>
      </c>
      <c r="D53" s="98">
        <v>118.7</v>
      </c>
      <c r="E53" s="100">
        <v>36</v>
      </c>
      <c r="F53" s="98">
        <v>85</v>
      </c>
      <c r="G53" s="17">
        <v>26</v>
      </c>
      <c r="H53" s="101">
        <v>1225</v>
      </c>
      <c r="I53" s="102">
        <v>69000</v>
      </c>
      <c r="J53" s="102" t="s">
        <v>2016</v>
      </c>
      <c r="K53" s="102">
        <v>38000</v>
      </c>
      <c r="L53" s="102" t="s">
        <v>1940</v>
      </c>
      <c r="M53" s="103">
        <f t="shared" si="71"/>
        <v>31000</v>
      </c>
      <c r="N53" s="4">
        <f t="shared" si="72"/>
        <v>0.55072463768115942</v>
      </c>
      <c r="O53" s="99">
        <f t="shared" si="73"/>
        <v>1916.6666666666667</v>
      </c>
      <c r="P53" s="99">
        <f t="shared" si="74"/>
        <v>1055.5555555555557</v>
      </c>
      <c r="Q53" s="74">
        <v>4</v>
      </c>
      <c r="R53" s="74">
        <v>2</v>
      </c>
      <c r="S53" s="74" t="s">
        <v>1941</v>
      </c>
      <c r="T53" s="5" t="s">
        <v>660</v>
      </c>
      <c r="U53" s="9"/>
      <c r="W53" s="98">
        <f t="shared" si="75"/>
        <v>118.7</v>
      </c>
      <c r="X53" s="100">
        <f t="shared" si="75"/>
        <v>36</v>
      </c>
      <c r="Y53" s="96">
        <f t="shared" si="76"/>
        <v>1225</v>
      </c>
      <c r="Z53" s="103">
        <f t="shared" si="76"/>
        <v>69000</v>
      </c>
      <c r="AA53" s="103">
        <f t="shared" si="77"/>
        <v>38000</v>
      </c>
      <c r="AB53" s="103">
        <f t="shared" si="78"/>
        <v>31000</v>
      </c>
      <c r="AC53" s="4">
        <f t="shared" si="78"/>
        <v>0.55072463768115942</v>
      </c>
      <c r="AD53" s="99">
        <f t="shared" si="78"/>
        <v>1916.6666666666667</v>
      </c>
      <c r="AE53" s="74" t="str">
        <f t="shared" si="79"/>
        <v>계</v>
      </c>
      <c r="AF53" s="74" t="str">
        <f t="shared" si="80"/>
        <v>4/2</v>
      </c>
      <c r="AH53" s="20" t="str">
        <f t="shared" si="66"/>
        <v>한라비발디캠퍼스</v>
      </c>
      <c r="AI53" s="100">
        <f t="shared" si="62"/>
        <v>36</v>
      </c>
      <c r="AJ53" s="74" t="str">
        <f t="shared" si="81"/>
        <v>A-</v>
      </c>
      <c r="AK53" s="74" t="s">
        <v>13</v>
      </c>
      <c r="AL53" s="74" t="s">
        <v>1937</v>
      </c>
      <c r="AM53" s="74" t="s">
        <v>1938</v>
      </c>
      <c r="AN53" s="74" t="str">
        <f t="shared" si="82"/>
        <v>C</v>
      </c>
      <c r="AO53" s="74" t="str">
        <f t="shared" si="83"/>
        <v>X</v>
      </c>
      <c r="AP53" s="74" t="str">
        <f t="shared" si="84"/>
        <v>X</v>
      </c>
      <c r="AQ53" s="74" t="str">
        <f t="shared" si="85"/>
        <v>X</v>
      </c>
      <c r="AR53" s="74" t="str">
        <f t="shared" si="86"/>
        <v>X</v>
      </c>
      <c r="AS53" s="74" t="s">
        <v>2</v>
      </c>
      <c r="AT53" s="74" t="str">
        <f t="shared" si="87"/>
        <v>O</v>
      </c>
      <c r="AU53" s="74" t="str">
        <f t="shared" si="88"/>
        <v>O</v>
      </c>
      <c r="AV53" s="74" t="str">
        <f t="shared" si="89"/>
        <v>X</v>
      </c>
    </row>
    <row r="54" spans="1:48" x14ac:dyDescent="0.3">
      <c r="A54" s="9" t="s">
        <v>684</v>
      </c>
      <c r="B54" s="10" t="s">
        <v>2014</v>
      </c>
      <c r="C54" s="101">
        <v>2701</v>
      </c>
      <c r="D54" s="98">
        <v>118.8</v>
      </c>
      <c r="E54" s="100">
        <v>36</v>
      </c>
      <c r="F54" s="98">
        <v>84.9</v>
      </c>
      <c r="G54" s="17">
        <v>26</v>
      </c>
      <c r="H54" s="101">
        <v>350</v>
      </c>
      <c r="I54" s="102">
        <v>70000</v>
      </c>
      <c r="J54" s="102" t="s">
        <v>2017</v>
      </c>
      <c r="K54" s="102">
        <v>45000</v>
      </c>
      <c r="L54" s="102" t="s">
        <v>1947</v>
      </c>
      <c r="M54" s="103">
        <f t="shared" si="71"/>
        <v>25000</v>
      </c>
      <c r="N54" s="4">
        <f t="shared" si="72"/>
        <v>0.6428571428571429</v>
      </c>
      <c r="O54" s="99">
        <f t="shared" si="73"/>
        <v>1944.4444444444443</v>
      </c>
      <c r="P54" s="99">
        <f t="shared" si="74"/>
        <v>1250</v>
      </c>
      <c r="Q54" s="74">
        <v>3</v>
      </c>
      <c r="R54" s="74">
        <v>2</v>
      </c>
      <c r="S54" s="74" t="s">
        <v>1941</v>
      </c>
      <c r="T54" s="5" t="s">
        <v>659</v>
      </c>
      <c r="U54" s="9"/>
      <c r="W54" s="98">
        <f t="shared" si="75"/>
        <v>118.8</v>
      </c>
      <c r="X54" s="100">
        <f t="shared" si="75"/>
        <v>36</v>
      </c>
      <c r="Y54" s="96">
        <f t="shared" si="76"/>
        <v>350</v>
      </c>
      <c r="Z54" s="103">
        <f t="shared" si="76"/>
        <v>70000</v>
      </c>
      <c r="AA54" s="103">
        <f t="shared" si="77"/>
        <v>45000</v>
      </c>
      <c r="AB54" s="103">
        <f t="shared" si="78"/>
        <v>25000</v>
      </c>
      <c r="AC54" s="4">
        <f t="shared" si="78"/>
        <v>0.6428571428571429</v>
      </c>
      <c r="AD54" s="99">
        <f t="shared" si="78"/>
        <v>1944.4444444444443</v>
      </c>
      <c r="AE54" s="74" t="str">
        <f t="shared" si="79"/>
        <v>계</v>
      </c>
      <c r="AF54" s="74" t="str">
        <f t="shared" si="80"/>
        <v>3/2</v>
      </c>
      <c r="AH54" s="20" t="str">
        <f t="shared" si="66"/>
        <v>한라비발디캠퍼스</v>
      </c>
      <c r="AI54" s="100">
        <f t="shared" si="62"/>
        <v>36</v>
      </c>
      <c r="AJ54" s="74" t="str">
        <f t="shared" si="81"/>
        <v>A-</v>
      </c>
      <c r="AK54" s="74" t="s">
        <v>13</v>
      </c>
      <c r="AL54" s="74" t="s">
        <v>1937</v>
      </c>
      <c r="AM54" s="74" t="s">
        <v>1938</v>
      </c>
      <c r="AN54" s="74" t="str">
        <f t="shared" si="82"/>
        <v>C</v>
      </c>
      <c r="AO54" s="74" t="str">
        <f t="shared" si="83"/>
        <v>X</v>
      </c>
      <c r="AP54" s="74" t="str">
        <f t="shared" si="84"/>
        <v>X</v>
      </c>
      <c r="AQ54" s="74" t="str">
        <f t="shared" si="85"/>
        <v>X</v>
      </c>
      <c r="AR54" s="74" t="str">
        <f t="shared" si="86"/>
        <v>X</v>
      </c>
      <c r="AS54" s="74" t="s">
        <v>2</v>
      </c>
      <c r="AT54" s="74" t="str">
        <f t="shared" si="87"/>
        <v>O</v>
      </c>
      <c r="AU54" s="74" t="str">
        <f t="shared" si="88"/>
        <v>O</v>
      </c>
      <c r="AV54" s="74" t="str">
        <f t="shared" si="89"/>
        <v>X</v>
      </c>
    </row>
    <row r="55" spans="1:48" x14ac:dyDescent="0.3">
      <c r="A55" s="9" t="s">
        <v>684</v>
      </c>
      <c r="B55" s="10" t="s">
        <v>2014</v>
      </c>
      <c r="C55" s="101">
        <v>2701</v>
      </c>
      <c r="D55" s="98">
        <v>118.9</v>
      </c>
      <c r="E55" s="100">
        <v>36</v>
      </c>
      <c r="F55" s="98">
        <v>84.7</v>
      </c>
      <c r="G55" s="17">
        <v>26</v>
      </c>
      <c r="H55" s="101">
        <v>77</v>
      </c>
      <c r="I55" s="102">
        <v>79000</v>
      </c>
      <c r="J55" s="102" t="s">
        <v>1951</v>
      </c>
      <c r="K55" s="102"/>
      <c r="L55" s="102"/>
      <c r="M55" s="103">
        <f t="shared" si="71"/>
        <v>79000</v>
      </c>
      <c r="N55" s="4">
        <f t="shared" si="72"/>
        <v>0</v>
      </c>
      <c r="O55" s="99">
        <f t="shared" si="73"/>
        <v>2194.4444444444443</v>
      </c>
      <c r="P55" s="99">
        <f t="shared" si="74"/>
        <v>0</v>
      </c>
      <c r="Q55" s="74">
        <v>4</v>
      </c>
      <c r="R55" s="74">
        <v>2</v>
      </c>
      <c r="S55" s="74" t="s">
        <v>1941</v>
      </c>
      <c r="T55" s="5" t="s">
        <v>661</v>
      </c>
      <c r="U55" s="9"/>
      <c r="W55" s="98">
        <f t="shared" si="75"/>
        <v>118.9</v>
      </c>
      <c r="X55" s="100">
        <f t="shared" si="75"/>
        <v>36</v>
      </c>
      <c r="Y55" s="96">
        <f t="shared" si="76"/>
        <v>77</v>
      </c>
      <c r="Z55" s="103">
        <f t="shared" si="76"/>
        <v>79000</v>
      </c>
      <c r="AA55" s="103">
        <f t="shared" si="77"/>
        <v>0</v>
      </c>
      <c r="AB55" s="103">
        <f t="shared" si="78"/>
        <v>79000</v>
      </c>
      <c r="AC55" s="4">
        <f t="shared" si="78"/>
        <v>0</v>
      </c>
      <c r="AD55" s="99">
        <f t="shared" si="78"/>
        <v>2194.4444444444443</v>
      </c>
      <c r="AE55" s="74" t="str">
        <f t="shared" si="79"/>
        <v>계</v>
      </c>
      <c r="AF55" s="74" t="str">
        <f t="shared" si="80"/>
        <v>4/2</v>
      </c>
      <c r="AH55" s="20" t="str">
        <f t="shared" si="66"/>
        <v>한라비발디캠퍼스</v>
      </c>
      <c r="AI55" s="100">
        <f t="shared" si="62"/>
        <v>36</v>
      </c>
      <c r="AJ55" s="74" t="str">
        <f t="shared" si="81"/>
        <v>A-</v>
      </c>
      <c r="AK55" s="74" t="s">
        <v>13</v>
      </c>
      <c r="AL55" s="74" t="s">
        <v>1937</v>
      </c>
      <c r="AM55" s="74" t="s">
        <v>1938</v>
      </c>
      <c r="AN55" s="74" t="str">
        <f t="shared" si="82"/>
        <v>C</v>
      </c>
      <c r="AO55" s="74" t="str">
        <f t="shared" si="83"/>
        <v>X</v>
      </c>
      <c r="AP55" s="74" t="str">
        <f t="shared" si="84"/>
        <v>X</v>
      </c>
      <c r="AQ55" s="74" t="str">
        <f t="shared" si="85"/>
        <v>X</v>
      </c>
      <c r="AR55" s="74" t="str">
        <f t="shared" si="86"/>
        <v>X</v>
      </c>
      <c r="AS55" s="74" t="s">
        <v>2</v>
      </c>
      <c r="AT55" s="74" t="str">
        <f t="shared" si="87"/>
        <v>O</v>
      </c>
      <c r="AU55" s="74" t="str">
        <f t="shared" si="88"/>
        <v>O</v>
      </c>
      <c r="AV55" s="74" t="str">
        <f t="shared" si="89"/>
        <v>X</v>
      </c>
    </row>
    <row r="56" spans="1:48" x14ac:dyDescent="0.3">
      <c r="A56" s="9" t="s">
        <v>684</v>
      </c>
      <c r="B56" s="10" t="s">
        <v>2014</v>
      </c>
      <c r="C56" s="101">
        <v>2701</v>
      </c>
      <c r="D56" s="98">
        <v>166.1</v>
      </c>
      <c r="E56" s="100">
        <v>50</v>
      </c>
      <c r="F56" s="98">
        <v>119.6</v>
      </c>
      <c r="G56" s="17">
        <v>36</v>
      </c>
      <c r="H56" s="101">
        <v>260</v>
      </c>
      <c r="I56" s="102">
        <v>140000</v>
      </c>
      <c r="J56" s="102" t="s">
        <v>1940</v>
      </c>
      <c r="K56" s="102">
        <v>70000</v>
      </c>
      <c r="L56" s="102" t="s">
        <v>2008</v>
      </c>
      <c r="M56" s="103">
        <f t="shared" si="71"/>
        <v>70000</v>
      </c>
      <c r="N56" s="4">
        <f t="shared" si="72"/>
        <v>0.5</v>
      </c>
      <c r="O56" s="99">
        <f t="shared" si="73"/>
        <v>2800</v>
      </c>
      <c r="P56" s="99">
        <f t="shared" si="74"/>
        <v>1400</v>
      </c>
      <c r="Q56" s="74">
        <v>4</v>
      </c>
      <c r="R56" s="74">
        <v>2</v>
      </c>
      <c r="S56" s="74" t="s">
        <v>1941</v>
      </c>
      <c r="T56" s="5">
        <v>166</v>
      </c>
      <c r="U56" s="9"/>
      <c r="W56" s="98">
        <f t="shared" si="75"/>
        <v>166.1</v>
      </c>
      <c r="X56" s="100">
        <f t="shared" si="75"/>
        <v>50</v>
      </c>
      <c r="Y56" s="96">
        <f t="shared" si="76"/>
        <v>260</v>
      </c>
      <c r="Z56" s="103">
        <f t="shared" si="76"/>
        <v>140000</v>
      </c>
      <c r="AA56" s="103">
        <f t="shared" si="77"/>
        <v>70000</v>
      </c>
      <c r="AB56" s="103">
        <f t="shared" si="78"/>
        <v>70000</v>
      </c>
      <c r="AC56" s="4">
        <f t="shared" si="78"/>
        <v>0.5</v>
      </c>
      <c r="AD56" s="99">
        <f t="shared" si="78"/>
        <v>2800</v>
      </c>
      <c r="AE56" s="74" t="str">
        <f t="shared" si="79"/>
        <v>계</v>
      </c>
      <c r="AF56" s="74" t="str">
        <f t="shared" si="80"/>
        <v>4/2</v>
      </c>
      <c r="AH56" s="20" t="str">
        <f t="shared" si="66"/>
        <v>한라비발디캠퍼스</v>
      </c>
      <c r="AI56" s="100">
        <f t="shared" si="62"/>
        <v>50</v>
      </c>
      <c r="AJ56" s="74" t="str">
        <f t="shared" si="81"/>
        <v>A-</v>
      </c>
      <c r="AK56" s="74" t="s">
        <v>13</v>
      </c>
      <c r="AL56" s="74" t="s">
        <v>1937</v>
      </c>
      <c r="AM56" s="74" t="s">
        <v>1938</v>
      </c>
      <c r="AN56" s="74" t="str">
        <f t="shared" si="82"/>
        <v>C</v>
      </c>
      <c r="AO56" s="74" t="str">
        <f t="shared" si="83"/>
        <v>X</v>
      </c>
      <c r="AP56" s="74" t="str">
        <f t="shared" si="84"/>
        <v>X</v>
      </c>
      <c r="AQ56" s="74" t="str">
        <f t="shared" si="85"/>
        <v>X</v>
      </c>
      <c r="AR56" s="74" t="str">
        <f t="shared" si="86"/>
        <v>X</v>
      </c>
      <c r="AS56" s="74" t="s">
        <v>2</v>
      </c>
      <c r="AT56" s="74" t="str">
        <f t="shared" si="87"/>
        <v>X</v>
      </c>
      <c r="AU56" s="74" t="str">
        <f t="shared" si="88"/>
        <v>O</v>
      </c>
      <c r="AV56" s="74" t="str">
        <f t="shared" si="89"/>
        <v>X</v>
      </c>
    </row>
    <row r="57" spans="1:48" x14ac:dyDescent="0.3">
      <c r="A57" s="9" t="s">
        <v>684</v>
      </c>
      <c r="B57" s="10" t="s">
        <v>2014</v>
      </c>
      <c r="C57" s="101">
        <v>2701</v>
      </c>
      <c r="D57" s="98">
        <v>191.2</v>
      </c>
      <c r="E57" s="100">
        <v>58</v>
      </c>
      <c r="F57" s="98">
        <v>136.30000000000001</v>
      </c>
      <c r="G57" s="17">
        <v>41</v>
      </c>
      <c r="H57" s="101">
        <v>6</v>
      </c>
      <c r="I57" s="102">
        <v>149000</v>
      </c>
      <c r="J57" s="102" t="s">
        <v>2018</v>
      </c>
      <c r="K57" s="102"/>
      <c r="L57" s="102"/>
      <c r="M57" s="103">
        <f t="shared" si="71"/>
        <v>149000</v>
      </c>
      <c r="N57" s="4">
        <f t="shared" si="72"/>
        <v>0</v>
      </c>
      <c r="O57" s="99">
        <f t="shared" si="73"/>
        <v>2568.9655172413795</v>
      </c>
      <c r="P57" s="99">
        <f t="shared" si="74"/>
        <v>0</v>
      </c>
      <c r="Q57" s="74">
        <v>4</v>
      </c>
      <c r="R57" s="74">
        <v>3</v>
      </c>
      <c r="S57" s="74" t="s">
        <v>1941</v>
      </c>
      <c r="T57" s="5">
        <v>191</v>
      </c>
      <c r="U57" s="9"/>
      <c r="W57" s="98">
        <f t="shared" si="75"/>
        <v>191.2</v>
      </c>
      <c r="X57" s="100">
        <f t="shared" si="75"/>
        <v>58</v>
      </c>
      <c r="Y57" s="96">
        <f t="shared" si="76"/>
        <v>6</v>
      </c>
      <c r="Z57" s="103">
        <f t="shared" si="76"/>
        <v>149000</v>
      </c>
      <c r="AA57" s="103">
        <f t="shared" si="77"/>
        <v>0</v>
      </c>
      <c r="AB57" s="103">
        <f t="shared" si="78"/>
        <v>149000</v>
      </c>
      <c r="AC57" s="4">
        <f t="shared" si="78"/>
        <v>0</v>
      </c>
      <c r="AD57" s="99">
        <f t="shared" si="78"/>
        <v>2568.9655172413795</v>
      </c>
      <c r="AE57" s="74" t="str">
        <f t="shared" si="79"/>
        <v>계</v>
      </c>
      <c r="AF57" s="74" t="str">
        <f t="shared" si="80"/>
        <v>4/3</v>
      </c>
      <c r="AH57" s="20" t="str">
        <f t="shared" si="66"/>
        <v>한라비발디캠퍼스</v>
      </c>
      <c r="AI57" s="100">
        <f t="shared" si="62"/>
        <v>58</v>
      </c>
      <c r="AJ57" s="74" t="str">
        <f t="shared" si="81"/>
        <v>A-</v>
      </c>
      <c r="AK57" s="74" t="s">
        <v>13</v>
      </c>
      <c r="AL57" s="74" t="s">
        <v>1937</v>
      </c>
      <c r="AM57" s="74" t="s">
        <v>1938</v>
      </c>
      <c r="AN57" s="74" t="str">
        <f t="shared" si="82"/>
        <v>C</v>
      </c>
      <c r="AO57" s="74" t="str">
        <f t="shared" si="83"/>
        <v>X</v>
      </c>
      <c r="AP57" s="74" t="str">
        <f t="shared" si="84"/>
        <v>X</v>
      </c>
      <c r="AQ57" s="74" t="str">
        <f t="shared" si="85"/>
        <v>X</v>
      </c>
      <c r="AR57" s="74" t="str">
        <f t="shared" si="86"/>
        <v>X</v>
      </c>
      <c r="AS57" s="74" t="s">
        <v>2</v>
      </c>
      <c r="AT57" s="74" t="str">
        <f t="shared" si="87"/>
        <v>X</v>
      </c>
      <c r="AU57" s="74" t="str">
        <f t="shared" si="88"/>
        <v>O</v>
      </c>
      <c r="AV57" s="74" t="str">
        <f t="shared" si="89"/>
        <v>X</v>
      </c>
    </row>
    <row r="58" spans="1:48" x14ac:dyDescent="0.3">
      <c r="A58" s="9" t="s">
        <v>684</v>
      </c>
      <c r="B58" s="10" t="s">
        <v>2014</v>
      </c>
      <c r="C58" s="101">
        <v>2701</v>
      </c>
      <c r="D58" s="98">
        <v>193.8</v>
      </c>
      <c r="E58" s="100">
        <v>59</v>
      </c>
      <c r="F58" s="98">
        <v>138.5</v>
      </c>
      <c r="G58" s="17">
        <v>42</v>
      </c>
      <c r="H58" s="101">
        <v>6</v>
      </c>
      <c r="I58" s="102"/>
      <c r="J58" s="102"/>
      <c r="K58" s="102"/>
      <c r="L58" s="102"/>
      <c r="M58" s="103">
        <f t="shared" si="71"/>
        <v>0</v>
      </c>
      <c r="N58" s="4" t="str">
        <f t="shared" si="72"/>
        <v/>
      </c>
      <c r="O58" s="99">
        <f t="shared" si="73"/>
        <v>0</v>
      </c>
      <c r="P58" s="99">
        <f t="shared" si="74"/>
        <v>0</v>
      </c>
      <c r="Q58" s="74">
        <v>4</v>
      </c>
      <c r="R58" s="74">
        <v>2</v>
      </c>
      <c r="S58" s="74" t="s">
        <v>1941</v>
      </c>
      <c r="T58" s="5">
        <v>193</v>
      </c>
      <c r="U58" s="9"/>
      <c r="W58" s="98">
        <f t="shared" si="75"/>
        <v>193.8</v>
      </c>
      <c r="X58" s="100">
        <f t="shared" si="75"/>
        <v>59</v>
      </c>
      <c r="Y58" s="96">
        <f t="shared" si="76"/>
        <v>6</v>
      </c>
      <c r="Z58" s="103">
        <f t="shared" si="76"/>
        <v>0</v>
      </c>
      <c r="AA58" s="103">
        <f t="shared" si="77"/>
        <v>0</v>
      </c>
      <c r="AB58" s="103">
        <f t="shared" si="78"/>
        <v>0</v>
      </c>
      <c r="AC58" s="4" t="str">
        <f t="shared" si="78"/>
        <v/>
      </c>
      <c r="AD58" s="99">
        <f t="shared" si="78"/>
        <v>0</v>
      </c>
      <c r="AE58" s="74" t="str">
        <f t="shared" si="79"/>
        <v>계</v>
      </c>
      <c r="AF58" s="74" t="str">
        <f t="shared" si="80"/>
        <v>4/2</v>
      </c>
      <c r="AH58" s="20" t="str">
        <f t="shared" si="66"/>
        <v>한라비발디캠퍼스</v>
      </c>
      <c r="AI58" s="100">
        <f t="shared" si="62"/>
        <v>59</v>
      </c>
      <c r="AJ58" s="74" t="str">
        <f t="shared" si="81"/>
        <v>A-</v>
      </c>
      <c r="AK58" s="74" t="s">
        <v>13</v>
      </c>
      <c r="AL58" s="74" t="s">
        <v>1937</v>
      </c>
      <c r="AM58" s="74" t="s">
        <v>1938</v>
      </c>
      <c r="AN58" s="74" t="str">
        <f t="shared" si="82"/>
        <v>C</v>
      </c>
      <c r="AO58" s="74" t="str">
        <f t="shared" si="83"/>
        <v/>
      </c>
      <c r="AP58" s="74" t="str">
        <f t="shared" si="84"/>
        <v/>
      </c>
      <c r="AQ58" s="74" t="str">
        <f t="shared" si="85"/>
        <v>O</v>
      </c>
      <c r="AR58" s="74" t="str">
        <f t="shared" si="86"/>
        <v>O</v>
      </c>
      <c r="AS58" s="74" t="s">
        <v>2</v>
      </c>
      <c r="AT58" s="74" t="str">
        <f t="shared" si="87"/>
        <v>X</v>
      </c>
      <c r="AU58" s="74" t="str">
        <f t="shared" si="88"/>
        <v>O</v>
      </c>
      <c r="AV58" s="74" t="str">
        <f t="shared" si="89"/>
        <v/>
      </c>
    </row>
    <row r="59" spans="1:48" x14ac:dyDescent="0.3">
      <c r="A59" s="9"/>
      <c r="B59" s="74"/>
      <c r="C59" s="6"/>
      <c r="D59" s="9"/>
      <c r="E59" s="14"/>
      <c r="F59" s="98"/>
      <c r="G59" s="9"/>
      <c r="H59" s="9"/>
      <c r="I59" s="9"/>
      <c r="J59" s="9"/>
      <c r="K59" s="9"/>
      <c r="L59" s="9"/>
      <c r="M59" s="9"/>
      <c r="N59" s="9"/>
      <c r="O59" s="99"/>
      <c r="P59" s="99"/>
      <c r="Q59" s="100"/>
      <c r="R59" s="100"/>
      <c r="S59" s="9"/>
      <c r="T59" s="48"/>
      <c r="U59" s="9"/>
      <c r="W59" s="69" t="str">
        <f>$A$4&amp;" "&amp;A60&amp;"("&amp;B60&amp;","&amp;C60&amp;"^)"</f>
        <v>배곧동 시흥배곧C2호반써밋플레이스('19.06.,905^)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66"/>
        <v/>
      </c>
      <c r="AI59" s="97" t="str">
        <f t="shared" si="62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691</v>
      </c>
      <c r="B60" s="10" t="s">
        <v>2010</v>
      </c>
      <c r="C60" s="101">
        <v>905</v>
      </c>
      <c r="D60" s="98">
        <v>117.8</v>
      </c>
      <c r="E60" s="100">
        <v>36</v>
      </c>
      <c r="F60" s="98">
        <v>85</v>
      </c>
      <c r="G60" s="17">
        <v>26</v>
      </c>
      <c r="H60" s="101">
        <v>513</v>
      </c>
      <c r="I60" s="102"/>
      <c r="J60" s="102"/>
      <c r="K60" s="102"/>
      <c r="L60" s="102"/>
      <c r="M60" s="103">
        <f t="shared" ref="M60:M65" si="90">I60-K60</f>
        <v>0</v>
      </c>
      <c r="N60" s="4" t="str">
        <f t="shared" ref="N60:N65" si="91">IF(ISERROR(K60/I60),"",K60/I60)</f>
        <v/>
      </c>
      <c r="O60" s="99">
        <f t="shared" ref="O60:O65" si="92">I60/E60</f>
        <v>0</v>
      </c>
      <c r="P60" s="99">
        <f t="shared" ref="P60:P65" si="93">K60/E60</f>
        <v>0</v>
      </c>
      <c r="Q60" s="74">
        <v>4</v>
      </c>
      <c r="R60" s="74">
        <v>2</v>
      </c>
      <c r="S60" s="74" t="s">
        <v>1941</v>
      </c>
      <c r="T60" s="5" t="s">
        <v>664</v>
      </c>
      <c r="U60" s="9"/>
      <c r="W60" s="98">
        <f t="shared" ref="W60:X65" si="94">D60</f>
        <v>117.8</v>
      </c>
      <c r="X60" s="100">
        <f t="shared" si="94"/>
        <v>36</v>
      </c>
      <c r="Y60" s="96">
        <f t="shared" ref="Y60:Z65" si="95">H60</f>
        <v>513</v>
      </c>
      <c r="Z60" s="103">
        <f t="shared" si="95"/>
        <v>0</v>
      </c>
      <c r="AA60" s="103">
        <f t="shared" ref="AA60:AA65" si="96">K60</f>
        <v>0</v>
      </c>
      <c r="AB60" s="103">
        <f t="shared" ref="AB60:AD65" si="97">M60</f>
        <v>0</v>
      </c>
      <c r="AC60" s="4" t="str">
        <f t="shared" si="97"/>
        <v/>
      </c>
      <c r="AD60" s="99">
        <f t="shared" si="97"/>
        <v>0</v>
      </c>
      <c r="AE60" s="74" t="str">
        <f t="shared" ref="AE60:AE65" si="98">S60</f>
        <v>계</v>
      </c>
      <c r="AF60" s="74" t="str">
        <f t="shared" ref="AF60:AF65" si="99">Q60&amp;"/"&amp;R60</f>
        <v>4/2</v>
      </c>
      <c r="AH60" s="20" t="str">
        <f t="shared" si="66"/>
        <v>시흥배곧C2호반써밋플레이스</v>
      </c>
      <c r="AI60" s="100">
        <f t="shared" si="62"/>
        <v>36</v>
      </c>
      <c r="AJ60" s="74" t="str">
        <f t="shared" ref="AJ60:AJ65" si="100">IF(AI60="","",$AJ$2)</f>
        <v>A-</v>
      </c>
      <c r="AK60" s="74" t="s">
        <v>13</v>
      </c>
      <c r="AL60" s="74" t="s">
        <v>1937</v>
      </c>
      <c r="AM60" s="74" t="s">
        <v>1938</v>
      </c>
      <c r="AN60" s="74" t="str">
        <f t="shared" ref="AN60:AN65" si="101">IF(AI60="","",$AN$2)</f>
        <v>C</v>
      </c>
      <c r="AO60" s="74" t="str">
        <f t="shared" ref="AO60:AO65" si="102">IF(N60="","",IF(N60&gt;=$AO$1/100,"O","X"))</f>
        <v/>
      </c>
      <c r="AP60" s="74" t="str">
        <f t="shared" ref="AP60:AP65" si="103">IF(I60="","",IF(I60&lt;=$AP$1,"O","X"))</f>
        <v/>
      </c>
      <c r="AQ60" s="74" t="str">
        <f t="shared" ref="AQ60:AQ65" si="104">IF(O60="","",IF(O60&lt;=$AQ$1,"O","X"))</f>
        <v>O</v>
      </c>
      <c r="AR60" s="74" t="str">
        <f t="shared" ref="AR60:AR65" si="105">IF(M60="","",IF(M60&lt;=$AR$1,"O","X"))</f>
        <v>O</v>
      </c>
      <c r="AS60" s="74" t="s">
        <v>2</v>
      </c>
      <c r="AT60" s="74" t="str">
        <f t="shared" ref="AT60:AT65" si="106">IF(OR(F60="",AI60=""),"",IF(AND((F60&lt;=85),(AI60&gt;=15)),"O","X"))</f>
        <v>O</v>
      </c>
      <c r="AU60" s="74" t="str">
        <f t="shared" ref="AU60:AU65" si="107">IF(C60="","",IF(C60&gt;=$AU$1,"O","X"))</f>
        <v>O</v>
      </c>
      <c r="AV60" s="74" t="str">
        <f t="shared" ref="AV60:AV65" si="108">IF(AO60="","",IF(AND(AO60="O",AP60="O",AR60="O",AT60="O",AU60="O"),"후보","X"))</f>
        <v/>
      </c>
    </row>
    <row r="61" spans="1:48" x14ac:dyDescent="0.3">
      <c r="A61" s="9" t="s">
        <v>691</v>
      </c>
      <c r="B61" s="10" t="s">
        <v>2010</v>
      </c>
      <c r="C61" s="101">
        <v>905</v>
      </c>
      <c r="D61" s="98">
        <v>117.6</v>
      </c>
      <c r="E61" s="100">
        <v>36</v>
      </c>
      <c r="F61" s="98">
        <v>85</v>
      </c>
      <c r="G61" s="17">
        <v>26</v>
      </c>
      <c r="H61" s="101">
        <v>128</v>
      </c>
      <c r="I61" s="102"/>
      <c r="J61" s="102"/>
      <c r="K61" s="102"/>
      <c r="L61" s="102"/>
      <c r="M61" s="103">
        <f t="shared" si="90"/>
        <v>0</v>
      </c>
      <c r="N61" s="4" t="str">
        <f t="shared" si="91"/>
        <v/>
      </c>
      <c r="O61" s="99">
        <f t="shared" si="92"/>
        <v>0</v>
      </c>
      <c r="P61" s="99">
        <f t="shared" si="93"/>
        <v>0</v>
      </c>
      <c r="Q61" s="74">
        <v>3</v>
      </c>
      <c r="R61" s="74">
        <v>2</v>
      </c>
      <c r="S61" s="74" t="s">
        <v>1941</v>
      </c>
      <c r="T61" s="5" t="s">
        <v>668</v>
      </c>
      <c r="U61" s="9"/>
      <c r="W61" s="98">
        <f t="shared" si="94"/>
        <v>117.6</v>
      </c>
      <c r="X61" s="100">
        <f t="shared" si="94"/>
        <v>36</v>
      </c>
      <c r="Y61" s="96">
        <f t="shared" si="95"/>
        <v>128</v>
      </c>
      <c r="Z61" s="103">
        <f t="shared" si="95"/>
        <v>0</v>
      </c>
      <c r="AA61" s="103">
        <f t="shared" si="96"/>
        <v>0</v>
      </c>
      <c r="AB61" s="103">
        <f t="shared" si="97"/>
        <v>0</v>
      </c>
      <c r="AC61" s="4" t="str">
        <f t="shared" si="97"/>
        <v/>
      </c>
      <c r="AD61" s="99">
        <f t="shared" si="97"/>
        <v>0</v>
      </c>
      <c r="AE61" s="74" t="str">
        <f t="shared" si="98"/>
        <v>계</v>
      </c>
      <c r="AF61" s="74" t="str">
        <f t="shared" si="99"/>
        <v>3/2</v>
      </c>
      <c r="AH61" s="20" t="str">
        <f t="shared" si="66"/>
        <v>시흥배곧C2호반써밋플레이스</v>
      </c>
      <c r="AI61" s="100">
        <f t="shared" si="62"/>
        <v>36</v>
      </c>
      <c r="AJ61" s="74" t="str">
        <f t="shared" si="100"/>
        <v>A-</v>
      </c>
      <c r="AK61" s="74" t="s">
        <v>13</v>
      </c>
      <c r="AL61" s="74" t="s">
        <v>1937</v>
      </c>
      <c r="AM61" s="74" t="s">
        <v>1938</v>
      </c>
      <c r="AN61" s="74" t="str">
        <f t="shared" si="101"/>
        <v>C</v>
      </c>
      <c r="AO61" s="74" t="str">
        <f t="shared" si="102"/>
        <v/>
      </c>
      <c r="AP61" s="74" t="str">
        <f t="shared" si="103"/>
        <v/>
      </c>
      <c r="AQ61" s="74" t="str">
        <f t="shared" si="104"/>
        <v>O</v>
      </c>
      <c r="AR61" s="74" t="str">
        <f t="shared" si="105"/>
        <v>O</v>
      </c>
      <c r="AS61" s="74" t="s">
        <v>2</v>
      </c>
      <c r="AT61" s="74" t="str">
        <f t="shared" si="106"/>
        <v>O</v>
      </c>
      <c r="AU61" s="74" t="str">
        <f t="shared" si="107"/>
        <v>O</v>
      </c>
      <c r="AV61" s="74" t="str">
        <f t="shared" si="108"/>
        <v/>
      </c>
    </row>
    <row r="62" spans="1:48" x14ac:dyDescent="0.3">
      <c r="A62" s="9" t="s">
        <v>691</v>
      </c>
      <c r="B62" s="10" t="s">
        <v>2010</v>
      </c>
      <c r="C62" s="101">
        <v>905</v>
      </c>
      <c r="D62" s="98">
        <v>118.7</v>
      </c>
      <c r="E62" s="100">
        <v>36</v>
      </c>
      <c r="F62" s="98">
        <v>85</v>
      </c>
      <c r="G62" s="17">
        <v>26</v>
      </c>
      <c r="H62" s="101">
        <v>242</v>
      </c>
      <c r="I62" s="102"/>
      <c r="J62" s="102"/>
      <c r="K62" s="102"/>
      <c r="L62" s="102"/>
      <c r="M62" s="103">
        <f t="shared" si="90"/>
        <v>0</v>
      </c>
      <c r="N62" s="4" t="str">
        <f t="shared" si="91"/>
        <v/>
      </c>
      <c r="O62" s="99">
        <f t="shared" si="92"/>
        <v>0</v>
      </c>
      <c r="P62" s="99">
        <f t="shared" si="93"/>
        <v>0</v>
      </c>
      <c r="Q62" s="74">
        <v>3</v>
      </c>
      <c r="R62" s="74">
        <v>2</v>
      </c>
      <c r="S62" s="74" t="s">
        <v>1941</v>
      </c>
      <c r="T62" s="5" t="s">
        <v>659</v>
      </c>
      <c r="U62" s="9"/>
      <c r="W62" s="98">
        <f t="shared" si="94"/>
        <v>118.7</v>
      </c>
      <c r="X62" s="100">
        <f t="shared" si="94"/>
        <v>36</v>
      </c>
      <c r="Y62" s="96">
        <f t="shared" si="95"/>
        <v>242</v>
      </c>
      <c r="Z62" s="103">
        <f t="shared" si="95"/>
        <v>0</v>
      </c>
      <c r="AA62" s="103">
        <f t="shared" si="96"/>
        <v>0</v>
      </c>
      <c r="AB62" s="103">
        <f t="shared" si="97"/>
        <v>0</v>
      </c>
      <c r="AC62" s="4" t="str">
        <f t="shared" si="97"/>
        <v/>
      </c>
      <c r="AD62" s="99">
        <f t="shared" si="97"/>
        <v>0</v>
      </c>
      <c r="AE62" s="74" t="str">
        <f t="shared" si="98"/>
        <v>계</v>
      </c>
      <c r="AF62" s="74" t="str">
        <f t="shared" si="99"/>
        <v>3/2</v>
      </c>
      <c r="AH62" s="20" t="str">
        <f t="shared" si="66"/>
        <v>시흥배곧C2호반써밋플레이스</v>
      </c>
      <c r="AI62" s="100">
        <f t="shared" si="62"/>
        <v>36</v>
      </c>
      <c r="AJ62" s="74" t="str">
        <f t="shared" si="100"/>
        <v>A-</v>
      </c>
      <c r="AK62" s="74" t="s">
        <v>13</v>
      </c>
      <c r="AL62" s="74" t="s">
        <v>1937</v>
      </c>
      <c r="AM62" s="74" t="s">
        <v>1938</v>
      </c>
      <c r="AN62" s="74" t="str">
        <f t="shared" si="101"/>
        <v>C</v>
      </c>
      <c r="AO62" s="74" t="str">
        <f t="shared" si="102"/>
        <v/>
      </c>
      <c r="AP62" s="74" t="str">
        <f t="shared" si="103"/>
        <v/>
      </c>
      <c r="AQ62" s="74" t="str">
        <f t="shared" si="104"/>
        <v>O</v>
      </c>
      <c r="AR62" s="74" t="str">
        <f t="shared" si="105"/>
        <v>O</v>
      </c>
      <c r="AS62" s="74" t="s">
        <v>2</v>
      </c>
      <c r="AT62" s="74" t="str">
        <f t="shared" si="106"/>
        <v>O</v>
      </c>
      <c r="AU62" s="74" t="str">
        <f t="shared" si="107"/>
        <v>O</v>
      </c>
      <c r="AV62" s="74" t="str">
        <f t="shared" si="108"/>
        <v/>
      </c>
    </row>
    <row r="63" spans="1:48" x14ac:dyDescent="0.3">
      <c r="A63" s="9" t="s">
        <v>691</v>
      </c>
      <c r="B63" s="10" t="s">
        <v>2010</v>
      </c>
      <c r="C63" s="101">
        <v>905</v>
      </c>
      <c r="D63" s="98">
        <v>218</v>
      </c>
      <c r="E63" s="100">
        <v>66</v>
      </c>
      <c r="F63" s="98">
        <v>156.6</v>
      </c>
      <c r="G63" s="17">
        <v>47</v>
      </c>
      <c r="H63" s="101">
        <v>14</v>
      </c>
      <c r="I63" s="102"/>
      <c r="J63" s="102"/>
      <c r="K63" s="102"/>
      <c r="L63" s="102"/>
      <c r="M63" s="103">
        <f t="shared" si="90"/>
        <v>0</v>
      </c>
      <c r="N63" s="4" t="str">
        <f t="shared" si="91"/>
        <v/>
      </c>
      <c r="O63" s="99">
        <f t="shared" si="92"/>
        <v>0</v>
      </c>
      <c r="P63" s="99">
        <f t="shared" si="93"/>
        <v>0</v>
      </c>
      <c r="Q63" s="74">
        <v>7</v>
      </c>
      <c r="R63" s="74">
        <v>4</v>
      </c>
      <c r="S63" s="74" t="s">
        <v>1941</v>
      </c>
      <c r="T63" s="5">
        <v>217</v>
      </c>
      <c r="U63" s="9"/>
      <c r="W63" s="98">
        <f t="shared" si="94"/>
        <v>218</v>
      </c>
      <c r="X63" s="100">
        <f t="shared" si="94"/>
        <v>66</v>
      </c>
      <c r="Y63" s="96">
        <f t="shared" si="95"/>
        <v>14</v>
      </c>
      <c r="Z63" s="103">
        <f t="shared" si="95"/>
        <v>0</v>
      </c>
      <c r="AA63" s="103">
        <f t="shared" si="96"/>
        <v>0</v>
      </c>
      <c r="AB63" s="103">
        <f t="shared" si="97"/>
        <v>0</v>
      </c>
      <c r="AC63" s="4" t="str">
        <f t="shared" si="97"/>
        <v/>
      </c>
      <c r="AD63" s="99">
        <f t="shared" si="97"/>
        <v>0</v>
      </c>
      <c r="AE63" s="74" t="str">
        <f t="shared" si="98"/>
        <v>계</v>
      </c>
      <c r="AF63" s="74" t="str">
        <f t="shared" si="99"/>
        <v>7/4</v>
      </c>
      <c r="AH63" s="20" t="str">
        <f t="shared" si="66"/>
        <v>시흥배곧C2호반써밋플레이스</v>
      </c>
      <c r="AI63" s="100">
        <f t="shared" si="62"/>
        <v>66</v>
      </c>
      <c r="AJ63" s="74" t="str">
        <f t="shared" si="100"/>
        <v>A-</v>
      </c>
      <c r="AK63" s="74" t="s">
        <v>13</v>
      </c>
      <c r="AL63" s="74" t="s">
        <v>1937</v>
      </c>
      <c r="AM63" s="74" t="s">
        <v>1938</v>
      </c>
      <c r="AN63" s="74" t="str">
        <f t="shared" si="101"/>
        <v>C</v>
      </c>
      <c r="AO63" s="74" t="str">
        <f t="shared" si="102"/>
        <v/>
      </c>
      <c r="AP63" s="74" t="str">
        <f t="shared" si="103"/>
        <v/>
      </c>
      <c r="AQ63" s="74" t="str">
        <f t="shared" si="104"/>
        <v>O</v>
      </c>
      <c r="AR63" s="74" t="str">
        <f t="shared" si="105"/>
        <v>O</v>
      </c>
      <c r="AS63" s="74" t="s">
        <v>2</v>
      </c>
      <c r="AT63" s="74" t="str">
        <f t="shared" si="106"/>
        <v>X</v>
      </c>
      <c r="AU63" s="74" t="str">
        <f t="shared" si="107"/>
        <v>O</v>
      </c>
      <c r="AV63" s="74" t="str">
        <f t="shared" si="108"/>
        <v/>
      </c>
    </row>
    <row r="64" spans="1:48" x14ac:dyDescent="0.3">
      <c r="A64" s="9" t="s">
        <v>691</v>
      </c>
      <c r="B64" s="10" t="s">
        <v>2010</v>
      </c>
      <c r="C64" s="101">
        <v>905</v>
      </c>
      <c r="D64" s="98">
        <v>223.4</v>
      </c>
      <c r="E64" s="100">
        <v>68</v>
      </c>
      <c r="F64" s="98">
        <v>159.69999999999999</v>
      </c>
      <c r="G64" s="17">
        <v>48</v>
      </c>
      <c r="H64" s="101">
        <v>5</v>
      </c>
      <c r="I64" s="102"/>
      <c r="J64" s="102"/>
      <c r="K64" s="102"/>
      <c r="L64" s="102"/>
      <c r="M64" s="103">
        <f t="shared" si="90"/>
        <v>0</v>
      </c>
      <c r="N64" s="4" t="str">
        <f t="shared" si="91"/>
        <v/>
      </c>
      <c r="O64" s="99">
        <f t="shared" si="92"/>
        <v>0</v>
      </c>
      <c r="P64" s="99">
        <f t="shared" si="93"/>
        <v>0</v>
      </c>
      <c r="Q64" s="74">
        <v>5</v>
      </c>
      <c r="R64" s="74">
        <v>4</v>
      </c>
      <c r="S64" s="74" t="s">
        <v>1941</v>
      </c>
      <c r="T64" s="5">
        <v>223</v>
      </c>
      <c r="U64" s="9"/>
      <c r="W64" s="98">
        <f t="shared" si="94"/>
        <v>223.4</v>
      </c>
      <c r="X64" s="100">
        <f t="shared" si="94"/>
        <v>68</v>
      </c>
      <c r="Y64" s="96">
        <f t="shared" si="95"/>
        <v>5</v>
      </c>
      <c r="Z64" s="103">
        <f t="shared" si="95"/>
        <v>0</v>
      </c>
      <c r="AA64" s="103">
        <f t="shared" si="96"/>
        <v>0</v>
      </c>
      <c r="AB64" s="103">
        <f t="shared" si="97"/>
        <v>0</v>
      </c>
      <c r="AC64" s="4" t="str">
        <f t="shared" si="97"/>
        <v/>
      </c>
      <c r="AD64" s="99">
        <f t="shared" si="97"/>
        <v>0</v>
      </c>
      <c r="AE64" s="74" t="str">
        <f t="shared" si="98"/>
        <v>계</v>
      </c>
      <c r="AF64" s="74" t="str">
        <f t="shared" si="99"/>
        <v>5/4</v>
      </c>
      <c r="AH64" s="20" t="str">
        <f t="shared" si="66"/>
        <v>시흥배곧C2호반써밋플레이스</v>
      </c>
      <c r="AI64" s="100">
        <f t="shared" si="62"/>
        <v>68</v>
      </c>
      <c r="AJ64" s="74" t="str">
        <f t="shared" si="100"/>
        <v>A-</v>
      </c>
      <c r="AK64" s="74" t="s">
        <v>13</v>
      </c>
      <c r="AL64" s="74" t="s">
        <v>1937</v>
      </c>
      <c r="AM64" s="74" t="s">
        <v>1938</v>
      </c>
      <c r="AN64" s="74" t="str">
        <f t="shared" si="101"/>
        <v>C</v>
      </c>
      <c r="AO64" s="74" t="str">
        <f t="shared" si="102"/>
        <v/>
      </c>
      <c r="AP64" s="74" t="str">
        <f t="shared" si="103"/>
        <v/>
      </c>
      <c r="AQ64" s="74" t="str">
        <f t="shared" si="104"/>
        <v>O</v>
      </c>
      <c r="AR64" s="74" t="str">
        <f t="shared" si="105"/>
        <v>O</v>
      </c>
      <c r="AS64" s="74" t="s">
        <v>2</v>
      </c>
      <c r="AT64" s="74" t="str">
        <f t="shared" si="106"/>
        <v>X</v>
      </c>
      <c r="AU64" s="74" t="str">
        <f t="shared" si="107"/>
        <v>O</v>
      </c>
      <c r="AV64" s="74" t="str">
        <f t="shared" si="108"/>
        <v/>
      </c>
    </row>
    <row r="65" spans="1:48" x14ac:dyDescent="0.3">
      <c r="A65" s="9" t="s">
        <v>691</v>
      </c>
      <c r="B65" s="10" t="s">
        <v>2010</v>
      </c>
      <c r="C65" s="101">
        <v>905</v>
      </c>
      <c r="D65" s="98">
        <v>237.9</v>
      </c>
      <c r="E65" s="100">
        <v>72</v>
      </c>
      <c r="F65" s="98">
        <v>172.1</v>
      </c>
      <c r="G65" s="17">
        <v>52</v>
      </c>
      <c r="H65" s="101">
        <v>3</v>
      </c>
      <c r="I65" s="102"/>
      <c r="J65" s="102"/>
      <c r="K65" s="102"/>
      <c r="L65" s="102"/>
      <c r="M65" s="103">
        <f t="shared" si="90"/>
        <v>0</v>
      </c>
      <c r="N65" s="4" t="str">
        <f t="shared" si="91"/>
        <v/>
      </c>
      <c r="O65" s="99">
        <f t="shared" si="92"/>
        <v>0</v>
      </c>
      <c r="P65" s="99">
        <f t="shared" si="93"/>
        <v>0</v>
      </c>
      <c r="Q65" s="74">
        <v>5</v>
      </c>
      <c r="R65" s="74">
        <v>3</v>
      </c>
      <c r="S65" s="74" t="s">
        <v>1941</v>
      </c>
      <c r="T65" s="5">
        <v>237</v>
      </c>
      <c r="U65" s="9"/>
      <c r="W65" s="98">
        <f t="shared" si="94"/>
        <v>237.9</v>
      </c>
      <c r="X65" s="100">
        <f t="shared" si="94"/>
        <v>72</v>
      </c>
      <c r="Y65" s="96">
        <f t="shared" si="95"/>
        <v>3</v>
      </c>
      <c r="Z65" s="103">
        <f t="shared" si="95"/>
        <v>0</v>
      </c>
      <c r="AA65" s="103">
        <f t="shared" si="96"/>
        <v>0</v>
      </c>
      <c r="AB65" s="103">
        <f t="shared" si="97"/>
        <v>0</v>
      </c>
      <c r="AC65" s="4" t="str">
        <f t="shared" si="97"/>
        <v/>
      </c>
      <c r="AD65" s="99">
        <f t="shared" si="97"/>
        <v>0</v>
      </c>
      <c r="AE65" s="74" t="str">
        <f t="shared" si="98"/>
        <v>계</v>
      </c>
      <c r="AF65" s="74" t="str">
        <f t="shared" si="99"/>
        <v>5/3</v>
      </c>
      <c r="AH65" s="20" t="str">
        <f t="shared" si="66"/>
        <v>시흥배곧C2호반써밋플레이스</v>
      </c>
      <c r="AI65" s="100">
        <f t="shared" si="62"/>
        <v>72</v>
      </c>
      <c r="AJ65" s="74" t="str">
        <f t="shared" si="100"/>
        <v>A-</v>
      </c>
      <c r="AK65" s="74" t="s">
        <v>13</v>
      </c>
      <c r="AL65" s="74" t="s">
        <v>1937</v>
      </c>
      <c r="AM65" s="74" t="s">
        <v>1938</v>
      </c>
      <c r="AN65" s="74" t="str">
        <f t="shared" si="101"/>
        <v>C</v>
      </c>
      <c r="AO65" s="74" t="str">
        <f t="shared" si="102"/>
        <v/>
      </c>
      <c r="AP65" s="74" t="str">
        <f t="shared" si="103"/>
        <v/>
      </c>
      <c r="AQ65" s="74" t="str">
        <f t="shared" si="104"/>
        <v>O</v>
      </c>
      <c r="AR65" s="74" t="str">
        <f t="shared" si="105"/>
        <v>O</v>
      </c>
      <c r="AS65" s="74" t="s">
        <v>2</v>
      </c>
      <c r="AT65" s="74" t="str">
        <f t="shared" si="106"/>
        <v>X</v>
      </c>
      <c r="AU65" s="74" t="str">
        <f t="shared" si="107"/>
        <v>O</v>
      </c>
      <c r="AV65" s="74" t="str">
        <f t="shared" si="108"/>
        <v/>
      </c>
    </row>
    <row r="66" spans="1:48" x14ac:dyDescent="0.3">
      <c r="A66" s="9"/>
      <c r="B66" s="74"/>
      <c r="C66" s="6"/>
      <c r="D66" s="9"/>
      <c r="E66" s="14"/>
      <c r="F66" s="98"/>
      <c r="G66" s="9"/>
      <c r="H66" s="9"/>
      <c r="I66" s="9"/>
      <c r="J66" s="9"/>
      <c r="K66" s="9"/>
      <c r="L66" s="9"/>
      <c r="M66" s="9"/>
      <c r="N66" s="9"/>
      <c r="O66" s="99"/>
      <c r="P66" s="99"/>
      <c r="Q66" s="100"/>
      <c r="R66" s="100"/>
      <c r="S66" s="9"/>
      <c r="T66" s="48"/>
      <c r="U66" s="9"/>
      <c r="W66" s="69" t="str">
        <f>$A$4&amp;" "&amp;A67&amp;"("&amp;B67&amp;","&amp;C67&amp;"^)"</f>
        <v>배곧동 시흥배곧중흥S-클래스('19.02.,1208^)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66"/>
        <v/>
      </c>
      <c r="AI66" s="97" t="str">
        <f t="shared" si="62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695</v>
      </c>
      <c r="B67" s="10" t="s">
        <v>2019</v>
      </c>
      <c r="C67" s="101">
        <v>1208</v>
      </c>
      <c r="D67" s="98">
        <v>99.5</v>
      </c>
      <c r="E67" s="100">
        <v>30</v>
      </c>
      <c r="F67" s="98">
        <v>75.099999999999994</v>
      </c>
      <c r="G67" s="17">
        <v>23</v>
      </c>
      <c r="H67" s="101">
        <v>336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3</v>
      </c>
      <c r="R67" s="74">
        <v>2</v>
      </c>
      <c r="S67" s="74" t="s">
        <v>1941</v>
      </c>
      <c r="T67" s="5">
        <v>99</v>
      </c>
      <c r="U67" s="9"/>
      <c r="W67" s="98">
        <f t="shared" ref="W67:X69" si="109">D67</f>
        <v>99.5</v>
      </c>
      <c r="X67" s="100">
        <f t="shared" si="109"/>
        <v>30</v>
      </c>
      <c r="Y67" s="96">
        <f t="shared" ref="Y67:Z69" si="110">H67</f>
        <v>336</v>
      </c>
      <c r="Z67" s="103">
        <f t="shared" si="110"/>
        <v>0</v>
      </c>
      <c r="AA67" s="103">
        <f>K67</f>
        <v>0</v>
      </c>
      <c r="AB67" s="103">
        <f t="shared" ref="AB67:AD69" si="111">M67</f>
        <v>0</v>
      </c>
      <c r="AC67" s="4" t="str">
        <f t="shared" si="111"/>
        <v/>
      </c>
      <c r="AD67" s="99">
        <f t="shared" si="111"/>
        <v>0</v>
      </c>
      <c r="AE67" s="74" t="str">
        <f>S67</f>
        <v>계</v>
      </c>
      <c r="AF67" s="74" t="str">
        <f>Q67&amp;"/"&amp;R67</f>
        <v>3/2</v>
      </c>
      <c r="AH67" s="20" t="str">
        <f t="shared" si="66"/>
        <v>시흥배곧중흥S-클래스</v>
      </c>
      <c r="AI67" s="100">
        <f t="shared" ref="AI67:AI84" si="112">IF(E67="","",E67)</f>
        <v>30</v>
      </c>
      <c r="AJ67" s="74" t="str">
        <f>IF(AI67="","",$AJ$2)</f>
        <v>A-</v>
      </c>
      <c r="AK67" s="74" t="s">
        <v>13</v>
      </c>
      <c r="AL67" s="74" t="s">
        <v>1937</v>
      </c>
      <c r="AM67" s="74" t="s">
        <v>1938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 t="s">
        <v>695</v>
      </c>
      <c r="B68" s="10" t="s">
        <v>2019</v>
      </c>
      <c r="C68" s="101">
        <v>1208</v>
      </c>
      <c r="D68" s="98">
        <v>112.6</v>
      </c>
      <c r="E68" s="100">
        <v>34</v>
      </c>
      <c r="F68" s="98">
        <v>84.9</v>
      </c>
      <c r="G68" s="17">
        <v>26</v>
      </c>
      <c r="H68" s="101">
        <v>721</v>
      </c>
      <c r="I68" s="102">
        <v>65000</v>
      </c>
      <c r="J68" s="102" t="s">
        <v>1975</v>
      </c>
      <c r="K68" s="102">
        <v>40000</v>
      </c>
      <c r="L68" s="102" t="s">
        <v>1940</v>
      </c>
      <c r="M68" s="103">
        <f>I68-K68</f>
        <v>25000</v>
      </c>
      <c r="N68" s="4">
        <f>IF(ISERROR(K68/I68),"",K68/I68)</f>
        <v>0.61538461538461542</v>
      </c>
      <c r="O68" s="99">
        <f>I68/E68</f>
        <v>1911.7647058823529</v>
      </c>
      <c r="P68" s="99">
        <f>K68/E68</f>
        <v>1176.4705882352941</v>
      </c>
      <c r="Q68" s="74">
        <v>3</v>
      </c>
      <c r="R68" s="74">
        <v>2</v>
      </c>
      <c r="S68" s="74" t="s">
        <v>1941</v>
      </c>
      <c r="T68" s="5" t="s">
        <v>683</v>
      </c>
      <c r="U68" s="9"/>
      <c r="W68" s="98">
        <f t="shared" si="109"/>
        <v>112.6</v>
      </c>
      <c r="X68" s="100">
        <f t="shared" si="109"/>
        <v>34</v>
      </c>
      <c r="Y68" s="96">
        <f t="shared" si="110"/>
        <v>721</v>
      </c>
      <c r="Z68" s="103">
        <f t="shared" si="110"/>
        <v>65000</v>
      </c>
      <c r="AA68" s="103">
        <f>K68</f>
        <v>40000</v>
      </c>
      <c r="AB68" s="103">
        <f t="shared" si="111"/>
        <v>25000</v>
      </c>
      <c r="AC68" s="4">
        <f t="shared" si="111"/>
        <v>0.61538461538461542</v>
      </c>
      <c r="AD68" s="99">
        <f t="shared" si="111"/>
        <v>1911.7647058823529</v>
      </c>
      <c r="AE68" s="74" t="str">
        <f>S68</f>
        <v>계</v>
      </c>
      <c r="AF68" s="74" t="str">
        <f>Q68&amp;"/"&amp;R68</f>
        <v>3/2</v>
      </c>
      <c r="AH68" s="20" t="str">
        <f t="shared" si="66"/>
        <v>시흥배곧중흥S-클래스</v>
      </c>
      <c r="AI68" s="100">
        <f t="shared" si="112"/>
        <v>34</v>
      </c>
      <c r="AJ68" s="74" t="str">
        <f>IF(AI68="","",$AJ$2)</f>
        <v>A-</v>
      </c>
      <c r="AK68" s="74" t="s">
        <v>13</v>
      </c>
      <c r="AL68" s="74" t="s">
        <v>1937</v>
      </c>
      <c r="AM68" s="74" t="s">
        <v>1938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695</v>
      </c>
      <c r="B69" s="10" t="s">
        <v>2019</v>
      </c>
      <c r="C69" s="101">
        <v>1208</v>
      </c>
      <c r="D69" s="98">
        <v>113.6</v>
      </c>
      <c r="E69" s="100">
        <v>34</v>
      </c>
      <c r="F69" s="98">
        <v>84.8</v>
      </c>
      <c r="G69" s="17">
        <v>26</v>
      </c>
      <c r="H69" s="101">
        <v>151</v>
      </c>
      <c r="I69" s="102">
        <v>75000</v>
      </c>
      <c r="J69" s="102" t="s">
        <v>1971</v>
      </c>
      <c r="K69" s="102">
        <v>50000</v>
      </c>
      <c r="L69" s="102" t="s">
        <v>1947</v>
      </c>
      <c r="M69" s="103">
        <f>I69-K69</f>
        <v>25000</v>
      </c>
      <c r="N69" s="4">
        <f>IF(ISERROR(K69/I69),"",K69/I69)</f>
        <v>0.66666666666666663</v>
      </c>
      <c r="O69" s="99">
        <f>I69/E69</f>
        <v>2205.8823529411766</v>
      </c>
      <c r="P69" s="99">
        <f>K69/E69</f>
        <v>1470.5882352941176</v>
      </c>
      <c r="Q69" s="74">
        <v>3</v>
      </c>
      <c r="R69" s="74">
        <v>2</v>
      </c>
      <c r="S69" s="74" t="s">
        <v>1941</v>
      </c>
      <c r="T69" s="5" t="s">
        <v>314</v>
      </c>
      <c r="U69" s="9"/>
      <c r="W69" s="98">
        <f t="shared" si="109"/>
        <v>113.6</v>
      </c>
      <c r="X69" s="100">
        <f t="shared" si="109"/>
        <v>34</v>
      </c>
      <c r="Y69" s="96">
        <f t="shared" si="110"/>
        <v>151</v>
      </c>
      <c r="Z69" s="103">
        <f t="shared" si="110"/>
        <v>75000</v>
      </c>
      <c r="AA69" s="103">
        <f>K69</f>
        <v>50000</v>
      </c>
      <c r="AB69" s="103">
        <f t="shared" si="111"/>
        <v>25000</v>
      </c>
      <c r="AC69" s="4">
        <f t="shared" si="111"/>
        <v>0.66666666666666663</v>
      </c>
      <c r="AD69" s="99">
        <f t="shared" si="111"/>
        <v>2205.8823529411766</v>
      </c>
      <c r="AE69" s="74" t="str">
        <f>S69</f>
        <v>계</v>
      </c>
      <c r="AF69" s="74" t="str">
        <f>Q69&amp;"/"&amp;R69</f>
        <v>3/2</v>
      </c>
      <c r="AH69" s="20" t="str">
        <f t="shared" ref="AH69:AH84" si="113">IF(A69="","",A69)</f>
        <v>시흥배곧중흥S-클래스</v>
      </c>
      <c r="AI69" s="100">
        <f t="shared" si="112"/>
        <v>34</v>
      </c>
      <c r="AJ69" s="74" t="str">
        <f>IF(AI69="","",$AJ$2)</f>
        <v>A-</v>
      </c>
      <c r="AK69" s="74" t="s">
        <v>13</v>
      </c>
      <c r="AL69" s="74" t="s">
        <v>1937</v>
      </c>
      <c r="AM69" s="74" t="s">
        <v>1938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/>
      <c r="B70" s="74"/>
      <c r="C70" s="6"/>
      <c r="D70" s="9"/>
      <c r="E70" s="14"/>
      <c r="F70" s="98"/>
      <c r="G70" s="9"/>
      <c r="H70" s="9"/>
      <c r="I70" s="9"/>
      <c r="J70" s="9"/>
      <c r="K70" s="9"/>
      <c r="L70" s="9"/>
      <c r="M70" s="9"/>
      <c r="N70" s="9"/>
      <c r="O70" s="99"/>
      <c r="P70" s="99"/>
      <c r="Q70" s="100"/>
      <c r="R70" s="100"/>
      <c r="S70" s="9"/>
      <c r="T70" s="48"/>
      <c r="U70" s="9"/>
      <c r="W70" s="69" t="str">
        <f>$A$4&amp;" "&amp;A71&amp;"("&amp;B71&amp;","&amp;C71&amp;"^)"</f>
        <v>배곧동 시흥배곧신도시호반베르디움센트럴파크('15.07.,1414^)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113"/>
        <v/>
      </c>
      <c r="AI70" s="97" t="str">
        <f t="shared" si="112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700</v>
      </c>
      <c r="B71" s="10" t="s">
        <v>2001</v>
      </c>
      <c r="C71" s="101">
        <v>1414</v>
      </c>
      <c r="D71" s="98">
        <v>88.8</v>
      </c>
      <c r="E71" s="100">
        <v>27</v>
      </c>
      <c r="F71" s="98">
        <v>65</v>
      </c>
      <c r="G71" s="17">
        <v>20</v>
      </c>
      <c r="H71" s="101">
        <v>616</v>
      </c>
      <c r="I71" s="102">
        <v>57000</v>
      </c>
      <c r="J71" s="102" t="s">
        <v>2008</v>
      </c>
      <c r="K71" s="102">
        <v>39000</v>
      </c>
      <c r="L71" s="102" t="s">
        <v>2008</v>
      </c>
      <c r="M71" s="103">
        <f>I71-K71</f>
        <v>18000</v>
      </c>
      <c r="N71" s="4">
        <f>IF(ISERROR(K71/I71),"",K71/I71)</f>
        <v>0.68421052631578949</v>
      </c>
      <c r="O71" s="99">
        <f>I71/E71</f>
        <v>2111.1111111111113</v>
      </c>
      <c r="P71" s="99">
        <f>K71/E71</f>
        <v>1444.4444444444443</v>
      </c>
      <c r="Q71" s="74">
        <v>3</v>
      </c>
      <c r="R71" s="74">
        <v>2</v>
      </c>
      <c r="S71" s="74" t="s">
        <v>1941</v>
      </c>
      <c r="T71" s="5" t="s">
        <v>682</v>
      </c>
      <c r="U71" s="9"/>
      <c r="W71" s="98">
        <f t="shared" ref="W71:X75" si="114">D71</f>
        <v>88.8</v>
      </c>
      <c r="X71" s="100">
        <f t="shared" si="114"/>
        <v>27</v>
      </c>
      <c r="Y71" s="96">
        <f t="shared" ref="Y71:Z75" si="115">H71</f>
        <v>616</v>
      </c>
      <c r="Z71" s="103">
        <f t="shared" si="115"/>
        <v>57000</v>
      </c>
      <c r="AA71" s="103">
        <f>K71</f>
        <v>39000</v>
      </c>
      <c r="AB71" s="103">
        <f t="shared" ref="AB71:AD75" si="116">M71</f>
        <v>18000</v>
      </c>
      <c r="AC71" s="4">
        <f t="shared" si="116"/>
        <v>0.68421052631578949</v>
      </c>
      <c r="AD71" s="99">
        <f t="shared" si="116"/>
        <v>2111.1111111111113</v>
      </c>
      <c r="AE71" s="74" t="str">
        <f>S71</f>
        <v>계</v>
      </c>
      <c r="AF71" s="74" t="str">
        <f>Q71&amp;"/"&amp;R71</f>
        <v>3/2</v>
      </c>
      <c r="AH71" s="20" t="str">
        <f t="shared" si="113"/>
        <v>시흥배곧신도시호반베르디움센트럴파크</v>
      </c>
      <c r="AI71" s="100">
        <f t="shared" si="112"/>
        <v>27</v>
      </c>
      <c r="AJ71" s="74" t="str">
        <f>IF(AI71="","",$AJ$2)</f>
        <v>A-</v>
      </c>
      <c r="AK71" s="74" t="s">
        <v>13</v>
      </c>
      <c r="AL71" s="74" t="s">
        <v>1937</v>
      </c>
      <c r="AM71" s="74" t="s">
        <v>1938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700</v>
      </c>
      <c r="B72" s="10" t="s">
        <v>2001</v>
      </c>
      <c r="C72" s="101">
        <v>1414</v>
      </c>
      <c r="D72" s="98">
        <v>88.3</v>
      </c>
      <c r="E72" s="100">
        <v>27</v>
      </c>
      <c r="F72" s="98">
        <v>65.400000000000006</v>
      </c>
      <c r="G72" s="17">
        <v>20</v>
      </c>
      <c r="H72" s="101">
        <v>164</v>
      </c>
      <c r="I72" s="102">
        <v>58000</v>
      </c>
      <c r="J72" s="102" t="s">
        <v>1943</v>
      </c>
      <c r="K72" s="102"/>
      <c r="L72" s="102"/>
      <c r="M72" s="103">
        <f>I72-K72</f>
        <v>58000</v>
      </c>
      <c r="N72" s="4">
        <f>IF(ISERROR(K72/I72),"",K72/I72)</f>
        <v>0</v>
      </c>
      <c r="O72" s="99">
        <f>I72/E72</f>
        <v>2148.1481481481483</v>
      </c>
      <c r="P72" s="99">
        <f>K72/E72</f>
        <v>0</v>
      </c>
      <c r="Q72" s="74">
        <v>3</v>
      </c>
      <c r="R72" s="74">
        <v>2</v>
      </c>
      <c r="S72" s="74" t="s">
        <v>1941</v>
      </c>
      <c r="T72" s="5" t="s">
        <v>678</v>
      </c>
      <c r="U72" s="9"/>
      <c r="W72" s="98">
        <f t="shared" si="114"/>
        <v>88.3</v>
      </c>
      <c r="X72" s="100">
        <f t="shared" si="114"/>
        <v>27</v>
      </c>
      <c r="Y72" s="96">
        <f t="shared" si="115"/>
        <v>164</v>
      </c>
      <c r="Z72" s="103">
        <f t="shared" si="115"/>
        <v>58000</v>
      </c>
      <c r="AA72" s="103">
        <f>K72</f>
        <v>0</v>
      </c>
      <c r="AB72" s="103">
        <f t="shared" si="116"/>
        <v>58000</v>
      </c>
      <c r="AC72" s="4">
        <f t="shared" si="116"/>
        <v>0</v>
      </c>
      <c r="AD72" s="99">
        <f t="shared" si="116"/>
        <v>2148.1481481481483</v>
      </c>
      <c r="AE72" s="74" t="str">
        <f>S72</f>
        <v>계</v>
      </c>
      <c r="AF72" s="74" t="str">
        <f>Q72&amp;"/"&amp;R72</f>
        <v>3/2</v>
      </c>
      <c r="AH72" s="20" t="str">
        <f t="shared" si="113"/>
        <v>시흥배곧신도시호반베르디움센트럴파크</v>
      </c>
      <c r="AI72" s="100">
        <f t="shared" si="112"/>
        <v>27</v>
      </c>
      <c r="AJ72" s="74" t="str">
        <f>IF(AI72="","",$AJ$2)</f>
        <v>A-</v>
      </c>
      <c r="AK72" s="74" t="s">
        <v>13</v>
      </c>
      <c r="AL72" s="74" t="s">
        <v>1937</v>
      </c>
      <c r="AM72" s="74" t="s">
        <v>1938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700</v>
      </c>
      <c r="B73" s="10" t="s">
        <v>2001</v>
      </c>
      <c r="C73" s="101">
        <v>1414</v>
      </c>
      <c r="D73" s="98">
        <v>111.8</v>
      </c>
      <c r="E73" s="100">
        <v>34</v>
      </c>
      <c r="F73" s="98">
        <v>84</v>
      </c>
      <c r="G73" s="17">
        <v>25</v>
      </c>
      <c r="H73" s="101">
        <v>161</v>
      </c>
      <c r="I73" s="102">
        <v>81000</v>
      </c>
      <c r="J73" s="102" t="s">
        <v>1955</v>
      </c>
      <c r="K73" s="102">
        <v>48000</v>
      </c>
      <c r="L73" s="102" t="s">
        <v>1947</v>
      </c>
      <c r="M73" s="103">
        <f>I73-K73</f>
        <v>33000</v>
      </c>
      <c r="N73" s="4">
        <f>IF(ISERROR(K73/I73),"",K73/I73)</f>
        <v>0.59259259259259256</v>
      </c>
      <c r="O73" s="99">
        <f>I73/E73</f>
        <v>2382.3529411764707</v>
      </c>
      <c r="P73" s="99">
        <f>K73/E73</f>
        <v>1411.7647058823529</v>
      </c>
      <c r="Q73" s="74">
        <v>3</v>
      </c>
      <c r="R73" s="74">
        <v>2</v>
      </c>
      <c r="S73" s="74" t="s">
        <v>1941</v>
      </c>
      <c r="T73" s="5" t="s">
        <v>160</v>
      </c>
      <c r="U73" s="9"/>
      <c r="W73" s="98">
        <f t="shared" si="114"/>
        <v>111.8</v>
      </c>
      <c r="X73" s="100">
        <f t="shared" si="114"/>
        <v>34</v>
      </c>
      <c r="Y73" s="96">
        <f t="shared" si="115"/>
        <v>161</v>
      </c>
      <c r="Z73" s="103">
        <f t="shared" si="115"/>
        <v>81000</v>
      </c>
      <c r="AA73" s="103">
        <f>K73</f>
        <v>48000</v>
      </c>
      <c r="AB73" s="103">
        <f t="shared" si="116"/>
        <v>33000</v>
      </c>
      <c r="AC73" s="4">
        <f t="shared" si="116"/>
        <v>0.59259259259259256</v>
      </c>
      <c r="AD73" s="99">
        <f t="shared" si="116"/>
        <v>2382.3529411764707</v>
      </c>
      <c r="AE73" s="74" t="str">
        <f>S73</f>
        <v>계</v>
      </c>
      <c r="AF73" s="74" t="str">
        <f>Q73&amp;"/"&amp;R73</f>
        <v>3/2</v>
      </c>
      <c r="AH73" s="20" t="str">
        <f t="shared" si="113"/>
        <v>시흥배곧신도시호반베르디움센트럴파크</v>
      </c>
      <c r="AI73" s="100">
        <f t="shared" si="112"/>
        <v>34</v>
      </c>
      <c r="AJ73" s="74" t="str">
        <f>IF(AI73="","",$AJ$2)</f>
        <v>A-</v>
      </c>
      <c r="AK73" s="74" t="s">
        <v>13</v>
      </c>
      <c r="AL73" s="74" t="s">
        <v>1937</v>
      </c>
      <c r="AM73" s="74" t="s">
        <v>1938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700</v>
      </c>
      <c r="B74" s="10" t="s">
        <v>2001</v>
      </c>
      <c r="C74" s="101">
        <v>1414</v>
      </c>
      <c r="D74" s="98">
        <v>112.8</v>
      </c>
      <c r="E74" s="100">
        <v>34</v>
      </c>
      <c r="F74" s="98">
        <v>84</v>
      </c>
      <c r="G74" s="17">
        <v>25</v>
      </c>
      <c r="H74" s="101">
        <v>327</v>
      </c>
      <c r="I74" s="102">
        <v>79000</v>
      </c>
      <c r="J74" s="102" t="s">
        <v>1980</v>
      </c>
      <c r="K74" s="102">
        <v>50000</v>
      </c>
      <c r="L74" s="102" t="s">
        <v>1943</v>
      </c>
      <c r="M74" s="103">
        <f>I74-K74</f>
        <v>29000</v>
      </c>
      <c r="N74" s="4">
        <f>IF(ISERROR(K74/I74),"",K74/I74)</f>
        <v>0.63291139240506333</v>
      </c>
      <c r="O74" s="99">
        <f>I74/E74</f>
        <v>2323.5294117647059</v>
      </c>
      <c r="P74" s="99">
        <f>K74/E74</f>
        <v>1470.5882352941176</v>
      </c>
      <c r="Q74" s="74">
        <v>3</v>
      </c>
      <c r="R74" s="74">
        <v>2</v>
      </c>
      <c r="S74" s="74" t="s">
        <v>1941</v>
      </c>
      <c r="T74" s="5" t="s">
        <v>321</v>
      </c>
      <c r="U74" s="9"/>
      <c r="W74" s="98">
        <f t="shared" si="114"/>
        <v>112.8</v>
      </c>
      <c r="X74" s="100">
        <f t="shared" si="114"/>
        <v>34</v>
      </c>
      <c r="Y74" s="96">
        <f t="shared" si="115"/>
        <v>327</v>
      </c>
      <c r="Z74" s="103">
        <f t="shared" si="115"/>
        <v>79000</v>
      </c>
      <c r="AA74" s="103">
        <f>K74</f>
        <v>50000</v>
      </c>
      <c r="AB74" s="103">
        <f t="shared" si="116"/>
        <v>29000</v>
      </c>
      <c r="AC74" s="4">
        <f t="shared" si="116"/>
        <v>0.63291139240506333</v>
      </c>
      <c r="AD74" s="99">
        <f t="shared" si="116"/>
        <v>2323.5294117647059</v>
      </c>
      <c r="AE74" s="74" t="str">
        <f>S74</f>
        <v>계</v>
      </c>
      <c r="AF74" s="74" t="str">
        <f>Q74&amp;"/"&amp;R74</f>
        <v>3/2</v>
      </c>
      <c r="AH74" s="20" t="str">
        <f t="shared" si="113"/>
        <v>시흥배곧신도시호반베르디움센트럴파크</v>
      </c>
      <c r="AI74" s="100">
        <f t="shared" si="112"/>
        <v>34</v>
      </c>
      <c r="AJ74" s="74" t="str">
        <f>IF(AI74="","",$AJ$2)</f>
        <v>A-</v>
      </c>
      <c r="AK74" s="74" t="s">
        <v>13</v>
      </c>
      <c r="AL74" s="74" t="s">
        <v>1937</v>
      </c>
      <c r="AM74" s="74" t="s">
        <v>1938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700</v>
      </c>
      <c r="B75" s="10" t="s">
        <v>2001</v>
      </c>
      <c r="C75" s="101">
        <v>1414</v>
      </c>
      <c r="D75" s="98">
        <v>112.7</v>
      </c>
      <c r="E75" s="100">
        <v>34</v>
      </c>
      <c r="F75" s="98">
        <v>84.3</v>
      </c>
      <c r="G75" s="17">
        <v>25</v>
      </c>
      <c r="H75" s="101">
        <v>146</v>
      </c>
      <c r="I75" s="102">
        <v>90000</v>
      </c>
      <c r="J75" s="102" t="s">
        <v>1947</v>
      </c>
      <c r="K75" s="102">
        <v>53000</v>
      </c>
      <c r="L75" s="102" t="s">
        <v>1947</v>
      </c>
      <c r="M75" s="103">
        <f>I75-K75</f>
        <v>37000</v>
      </c>
      <c r="N75" s="4">
        <f>IF(ISERROR(K75/I75),"",K75/I75)</f>
        <v>0.58888888888888891</v>
      </c>
      <c r="O75" s="99">
        <f>I75/E75</f>
        <v>2647.0588235294117</v>
      </c>
      <c r="P75" s="99">
        <f>K75/E75</f>
        <v>1558.8235294117646</v>
      </c>
      <c r="Q75" s="74">
        <v>3</v>
      </c>
      <c r="R75" s="74">
        <v>2</v>
      </c>
      <c r="S75" s="74" t="s">
        <v>1941</v>
      </c>
      <c r="T75" s="5" t="s">
        <v>683</v>
      </c>
      <c r="U75" s="9"/>
      <c r="W75" s="98">
        <f t="shared" si="114"/>
        <v>112.7</v>
      </c>
      <c r="X75" s="100">
        <f t="shared" si="114"/>
        <v>34</v>
      </c>
      <c r="Y75" s="96">
        <f t="shared" si="115"/>
        <v>146</v>
      </c>
      <c r="Z75" s="103">
        <f t="shared" si="115"/>
        <v>90000</v>
      </c>
      <c r="AA75" s="103">
        <f>K75</f>
        <v>53000</v>
      </c>
      <c r="AB75" s="103">
        <f t="shared" si="116"/>
        <v>37000</v>
      </c>
      <c r="AC75" s="4">
        <f t="shared" si="116"/>
        <v>0.58888888888888891</v>
      </c>
      <c r="AD75" s="99">
        <f t="shared" si="116"/>
        <v>2647.0588235294117</v>
      </c>
      <c r="AE75" s="74" t="str">
        <f>S75</f>
        <v>계</v>
      </c>
      <c r="AF75" s="74" t="str">
        <f>Q75&amp;"/"&amp;R75</f>
        <v>3/2</v>
      </c>
      <c r="AH75" s="20" t="str">
        <f t="shared" si="113"/>
        <v>시흥배곧신도시호반베르디움센트럴파크</v>
      </c>
      <c r="AI75" s="100">
        <f t="shared" si="112"/>
        <v>34</v>
      </c>
      <c r="AJ75" s="74" t="str">
        <f>IF(AI75="","",$AJ$2)</f>
        <v>A-</v>
      </c>
      <c r="AK75" s="74" t="s">
        <v>13</v>
      </c>
      <c r="AL75" s="74" t="s">
        <v>1937</v>
      </c>
      <c r="AM75" s="74" t="s">
        <v>1938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8"/>
      <c r="G76" s="9"/>
      <c r="H76" s="9"/>
      <c r="I76" s="9"/>
      <c r="J76" s="9"/>
      <c r="K76" s="9"/>
      <c r="L76" s="9"/>
      <c r="M76" s="9"/>
      <c r="N76" s="9"/>
      <c r="O76" s="99"/>
      <c r="P76" s="99"/>
      <c r="Q76" s="100"/>
      <c r="R76" s="100"/>
      <c r="S76" s="9"/>
      <c r="T76" s="48"/>
      <c r="U76" s="9"/>
      <c r="W76" s="69" t="str">
        <f>$A$4&amp;" "&amp;A77&amp;"("&amp;B77&amp;","&amp;C77&amp;"^)"</f>
        <v>배곧동 시흥배곧신도시이지더원에듀그린2차('17.10.,900^)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113"/>
        <v/>
      </c>
      <c r="AI76" s="97" t="str">
        <f t="shared" si="112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704</v>
      </c>
      <c r="B77" s="10" t="s">
        <v>2020</v>
      </c>
      <c r="C77" s="101">
        <v>900</v>
      </c>
      <c r="D77" s="98">
        <v>100.6</v>
      </c>
      <c r="E77" s="100">
        <v>30</v>
      </c>
      <c r="F77" s="98">
        <v>76.599999999999994</v>
      </c>
      <c r="G77" s="17">
        <v>23</v>
      </c>
      <c r="H77" s="101">
        <v>435</v>
      </c>
      <c r="I77" s="102">
        <v>58000</v>
      </c>
      <c r="J77" s="102" t="s">
        <v>1947</v>
      </c>
      <c r="K77" s="102">
        <v>39000</v>
      </c>
      <c r="L77" s="102" t="s">
        <v>1947</v>
      </c>
      <c r="M77" s="103">
        <f>I77-K77</f>
        <v>19000</v>
      </c>
      <c r="N77" s="4">
        <f>IF(ISERROR(K77/I77),"",K77/I77)</f>
        <v>0.67241379310344829</v>
      </c>
      <c r="O77" s="99">
        <f>I77/E77</f>
        <v>1933.3333333333333</v>
      </c>
      <c r="P77" s="99">
        <f>K77/E77</f>
        <v>1300</v>
      </c>
      <c r="Q77" s="74">
        <v>3</v>
      </c>
      <c r="R77" s="74">
        <v>2</v>
      </c>
      <c r="S77" s="74" t="s">
        <v>1941</v>
      </c>
      <c r="T77" s="5">
        <v>100</v>
      </c>
      <c r="U77" s="9"/>
      <c r="W77" s="98">
        <f t="shared" ref="W77:X79" si="117">D77</f>
        <v>100.6</v>
      </c>
      <c r="X77" s="100">
        <f t="shared" si="117"/>
        <v>30</v>
      </c>
      <c r="Y77" s="96">
        <f t="shared" ref="Y77:Z79" si="118">H77</f>
        <v>435</v>
      </c>
      <c r="Z77" s="103">
        <f t="shared" si="118"/>
        <v>58000</v>
      </c>
      <c r="AA77" s="103">
        <f>K77</f>
        <v>39000</v>
      </c>
      <c r="AB77" s="103">
        <f t="shared" ref="AB77:AD79" si="119">M77</f>
        <v>19000</v>
      </c>
      <c r="AC77" s="4">
        <f t="shared" si="119"/>
        <v>0.67241379310344829</v>
      </c>
      <c r="AD77" s="99">
        <f t="shared" si="119"/>
        <v>1933.3333333333333</v>
      </c>
      <c r="AE77" s="74" t="str">
        <f>S77</f>
        <v>계</v>
      </c>
      <c r="AF77" s="74" t="str">
        <f>Q77&amp;"/"&amp;R77</f>
        <v>3/2</v>
      </c>
      <c r="AH77" s="20" t="str">
        <f t="shared" si="113"/>
        <v>시흥배곧신도시이지더원에듀그린2차</v>
      </c>
      <c r="AI77" s="100">
        <f t="shared" si="112"/>
        <v>30</v>
      </c>
      <c r="AJ77" s="74" t="str">
        <f>IF(AI77="","",$AJ$2)</f>
        <v>A-</v>
      </c>
      <c r="AK77" s="74" t="s">
        <v>13</v>
      </c>
      <c r="AL77" s="74" t="s">
        <v>1937</v>
      </c>
      <c r="AM77" s="74" t="s">
        <v>1938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704</v>
      </c>
      <c r="B78" s="10" t="s">
        <v>2020</v>
      </c>
      <c r="C78" s="101">
        <v>900</v>
      </c>
      <c r="D78" s="98">
        <v>111.1</v>
      </c>
      <c r="E78" s="100">
        <v>34</v>
      </c>
      <c r="F78" s="98">
        <v>84.8</v>
      </c>
      <c r="G78" s="17">
        <v>26</v>
      </c>
      <c r="H78" s="101">
        <v>195</v>
      </c>
      <c r="I78" s="102">
        <v>60000</v>
      </c>
      <c r="J78" s="102" t="s">
        <v>1951</v>
      </c>
      <c r="K78" s="102">
        <v>40000</v>
      </c>
      <c r="L78" s="102" t="s">
        <v>1947</v>
      </c>
      <c r="M78" s="103">
        <f>I78-K78</f>
        <v>20000</v>
      </c>
      <c r="N78" s="4">
        <f>IF(ISERROR(K78/I78),"",K78/I78)</f>
        <v>0.66666666666666663</v>
      </c>
      <c r="O78" s="99">
        <f>I78/E78</f>
        <v>1764.7058823529412</v>
      </c>
      <c r="P78" s="99">
        <f>K78/E78</f>
        <v>1176.4705882352941</v>
      </c>
      <c r="Q78" s="74">
        <v>3</v>
      </c>
      <c r="R78" s="74">
        <v>2</v>
      </c>
      <c r="S78" s="74" t="s">
        <v>1941</v>
      </c>
      <c r="T78" s="5" t="s">
        <v>160</v>
      </c>
      <c r="U78" s="9"/>
      <c r="W78" s="98">
        <f t="shared" si="117"/>
        <v>111.1</v>
      </c>
      <c r="X78" s="100">
        <f t="shared" si="117"/>
        <v>34</v>
      </c>
      <c r="Y78" s="96">
        <f t="shared" si="118"/>
        <v>195</v>
      </c>
      <c r="Z78" s="103">
        <f t="shared" si="118"/>
        <v>60000</v>
      </c>
      <c r="AA78" s="103">
        <f>K78</f>
        <v>40000</v>
      </c>
      <c r="AB78" s="103">
        <f t="shared" si="119"/>
        <v>20000</v>
      </c>
      <c r="AC78" s="4">
        <f t="shared" si="119"/>
        <v>0.66666666666666663</v>
      </c>
      <c r="AD78" s="99">
        <f t="shared" si="119"/>
        <v>1764.7058823529412</v>
      </c>
      <c r="AE78" s="74" t="str">
        <f>S78</f>
        <v>계</v>
      </c>
      <c r="AF78" s="74" t="str">
        <f>Q78&amp;"/"&amp;R78</f>
        <v>3/2</v>
      </c>
      <c r="AH78" s="20" t="str">
        <f t="shared" si="113"/>
        <v>시흥배곧신도시이지더원에듀그린2차</v>
      </c>
      <c r="AI78" s="100">
        <f t="shared" si="112"/>
        <v>34</v>
      </c>
      <c r="AJ78" s="74" t="str">
        <f>IF(AI78="","",$AJ$2)</f>
        <v>A-</v>
      </c>
      <c r="AK78" s="74" t="s">
        <v>13</v>
      </c>
      <c r="AL78" s="74" t="s">
        <v>1937</v>
      </c>
      <c r="AM78" s="74" t="s">
        <v>1938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704</v>
      </c>
      <c r="B79" s="10" t="s">
        <v>2020</v>
      </c>
      <c r="C79" s="101">
        <v>900</v>
      </c>
      <c r="D79" s="98">
        <v>112.1</v>
      </c>
      <c r="E79" s="100">
        <v>34</v>
      </c>
      <c r="F79" s="98">
        <v>84.9</v>
      </c>
      <c r="G79" s="17">
        <v>26</v>
      </c>
      <c r="H79" s="101">
        <v>270</v>
      </c>
      <c r="I79" s="102">
        <v>63000</v>
      </c>
      <c r="J79" s="102" t="s">
        <v>1947</v>
      </c>
      <c r="K79" s="102">
        <v>38000</v>
      </c>
      <c r="L79" s="102" t="s">
        <v>1947</v>
      </c>
      <c r="M79" s="103">
        <f>I79-K79</f>
        <v>25000</v>
      </c>
      <c r="N79" s="4">
        <f>IF(ISERROR(K79/I79),"",K79/I79)</f>
        <v>0.60317460317460314</v>
      </c>
      <c r="O79" s="99">
        <f>I79/E79</f>
        <v>1852.9411764705883</v>
      </c>
      <c r="P79" s="99">
        <f>K79/E79</f>
        <v>1117.6470588235295</v>
      </c>
      <c r="Q79" s="74">
        <v>3</v>
      </c>
      <c r="R79" s="74">
        <v>2</v>
      </c>
      <c r="S79" s="74" t="s">
        <v>1941</v>
      </c>
      <c r="T79" s="5" t="s">
        <v>683</v>
      </c>
      <c r="U79" s="9"/>
      <c r="W79" s="98">
        <f t="shared" si="117"/>
        <v>112.1</v>
      </c>
      <c r="X79" s="100">
        <f t="shared" si="117"/>
        <v>34</v>
      </c>
      <c r="Y79" s="96">
        <f t="shared" si="118"/>
        <v>270</v>
      </c>
      <c r="Z79" s="103">
        <f t="shared" si="118"/>
        <v>63000</v>
      </c>
      <c r="AA79" s="103">
        <f>K79</f>
        <v>38000</v>
      </c>
      <c r="AB79" s="103">
        <f t="shared" si="119"/>
        <v>25000</v>
      </c>
      <c r="AC79" s="4">
        <f t="shared" si="119"/>
        <v>0.60317460317460314</v>
      </c>
      <c r="AD79" s="99">
        <f t="shared" si="119"/>
        <v>1852.9411764705883</v>
      </c>
      <c r="AE79" s="74" t="str">
        <f>S79</f>
        <v>계</v>
      </c>
      <c r="AF79" s="74" t="str">
        <f>Q79&amp;"/"&amp;R79</f>
        <v>3/2</v>
      </c>
      <c r="AH79" s="20" t="str">
        <f t="shared" si="113"/>
        <v>시흥배곧신도시이지더원에듀그린2차</v>
      </c>
      <c r="AI79" s="100">
        <f t="shared" si="112"/>
        <v>34</v>
      </c>
      <c r="AJ79" s="74" t="str">
        <f>IF(AI79="","",$AJ$2)</f>
        <v>A-</v>
      </c>
      <c r="AK79" s="74" t="s">
        <v>13</v>
      </c>
      <c r="AL79" s="74" t="s">
        <v>1937</v>
      </c>
      <c r="AM79" s="74" t="s">
        <v>1938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8"/>
      <c r="G80" s="9"/>
      <c r="H80" s="9"/>
      <c r="I80" s="9"/>
      <c r="J80" s="9"/>
      <c r="K80" s="9"/>
      <c r="L80" s="9"/>
      <c r="M80" s="9"/>
      <c r="N80" s="9"/>
      <c r="O80" s="99"/>
      <c r="P80" s="99"/>
      <c r="Q80" s="100"/>
      <c r="R80" s="100"/>
      <c r="S80" s="9"/>
      <c r="T80" s="48"/>
      <c r="U80" s="9"/>
      <c r="W80" s="69" t="str">
        <f>$A$4&amp;" "&amp;A81&amp;"("&amp;B81&amp;","&amp;C81&amp;"^)"</f>
        <v>배곧동 시흥배곧한신더휴('18.01.,1358^)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113"/>
        <v/>
      </c>
      <c r="AI80" s="97" t="str">
        <f t="shared" si="112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709</v>
      </c>
      <c r="B81" s="10" t="s">
        <v>2021</v>
      </c>
      <c r="C81" s="101">
        <v>1358</v>
      </c>
      <c r="D81" s="98">
        <v>94.3</v>
      </c>
      <c r="E81" s="100">
        <v>29</v>
      </c>
      <c r="F81" s="98">
        <v>68.5</v>
      </c>
      <c r="G81" s="17">
        <v>21</v>
      </c>
      <c r="H81" s="101">
        <v>232</v>
      </c>
      <c r="I81" s="102">
        <v>58000</v>
      </c>
      <c r="J81" s="102" t="s">
        <v>1971</v>
      </c>
      <c r="K81" s="102">
        <v>41000</v>
      </c>
      <c r="L81" s="102" t="s">
        <v>1940</v>
      </c>
      <c r="M81" s="103">
        <f>I81-K81</f>
        <v>17000</v>
      </c>
      <c r="N81" s="4">
        <f>IF(ISERROR(K81/I81),"",K81/I81)</f>
        <v>0.7068965517241379</v>
      </c>
      <c r="O81" s="99">
        <f>I81/E81</f>
        <v>2000</v>
      </c>
      <c r="P81" s="99">
        <f>K81/E81</f>
        <v>1413.7931034482758</v>
      </c>
      <c r="Q81" s="74">
        <v>3</v>
      </c>
      <c r="R81" s="74">
        <v>2</v>
      </c>
      <c r="S81" s="74" t="s">
        <v>1941</v>
      </c>
      <c r="T81" s="5">
        <v>94</v>
      </c>
      <c r="U81" s="9"/>
      <c r="W81" s="98">
        <f t="shared" ref="W81:X84" si="120">D81</f>
        <v>94.3</v>
      </c>
      <c r="X81" s="100">
        <f t="shared" si="120"/>
        <v>29</v>
      </c>
      <c r="Y81" s="96">
        <f t="shared" ref="Y81:Z84" si="121">H81</f>
        <v>232</v>
      </c>
      <c r="Z81" s="103">
        <f t="shared" si="121"/>
        <v>58000</v>
      </c>
      <c r="AA81" s="103">
        <f>K81</f>
        <v>41000</v>
      </c>
      <c r="AB81" s="103">
        <f t="shared" ref="AB81:AD84" si="122">M81</f>
        <v>17000</v>
      </c>
      <c r="AC81" s="4">
        <f t="shared" si="122"/>
        <v>0.7068965517241379</v>
      </c>
      <c r="AD81" s="99">
        <f t="shared" si="122"/>
        <v>2000</v>
      </c>
      <c r="AE81" s="74" t="str">
        <f>S81</f>
        <v>계</v>
      </c>
      <c r="AF81" s="74" t="str">
        <f>Q81&amp;"/"&amp;R81</f>
        <v>3/2</v>
      </c>
      <c r="AH81" s="20" t="str">
        <f t="shared" si="113"/>
        <v>시흥배곧한신더휴</v>
      </c>
      <c r="AI81" s="100">
        <f t="shared" si="112"/>
        <v>29</v>
      </c>
      <c r="AJ81" s="74" t="str">
        <f>IF(AI81="","",$AJ$2)</f>
        <v>A-</v>
      </c>
      <c r="AK81" s="74" t="s">
        <v>13</v>
      </c>
      <c r="AL81" s="74" t="s">
        <v>1937</v>
      </c>
      <c r="AM81" s="74" t="s">
        <v>1938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709</v>
      </c>
      <c r="B82" s="10" t="s">
        <v>2021</v>
      </c>
      <c r="C82" s="101">
        <v>1358</v>
      </c>
      <c r="D82" s="98">
        <v>101.9</v>
      </c>
      <c r="E82" s="100">
        <v>31</v>
      </c>
      <c r="F82" s="98">
        <v>74</v>
      </c>
      <c r="G82" s="17">
        <v>22</v>
      </c>
      <c r="H82" s="101">
        <v>226</v>
      </c>
      <c r="I82" s="102">
        <v>65000</v>
      </c>
      <c r="J82" s="102" t="s">
        <v>1956</v>
      </c>
      <c r="K82" s="102"/>
      <c r="L82" s="102"/>
      <c r="M82" s="103">
        <f>I82-K82</f>
        <v>65000</v>
      </c>
      <c r="N82" s="4">
        <f>IF(ISERROR(K82/I82),"",K82/I82)</f>
        <v>0</v>
      </c>
      <c r="O82" s="99">
        <f>I82/E82</f>
        <v>2096.7741935483873</v>
      </c>
      <c r="P82" s="99">
        <f>K82/E82</f>
        <v>0</v>
      </c>
      <c r="Q82" s="74">
        <v>3</v>
      </c>
      <c r="R82" s="74">
        <v>2</v>
      </c>
      <c r="S82" s="74" t="s">
        <v>1941</v>
      </c>
      <c r="T82" s="5">
        <v>101</v>
      </c>
      <c r="U82" s="9"/>
      <c r="W82" s="98">
        <f t="shared" si="120"/>
        <v>101.9</v>
      </c>
      <c r="X82" s="100">
        <f t="shared" si="120"/>
        <v>31</v>
      </c>
      <c r="Y82" s="96">
        <f t="shared" si="121"/>
        <v>226</v>
      </c>
      <c r="Z82" s="103">
        <f t="shared" si="121"/>
        <v>65000</v>
      </c>
      <c r="AA82" s="103">
        <f>K82</f>
        <v>0</v>
      </c>
      <c r="AB82" s="103">
        <f t="shared" si="122"/>
        <v>65000</v>
      </c>
      <c r="AC82" s="4">
        <f t="shared" si="122"/>
        <v>0</v>
      </c>
      <c r="AD82" s="99">
        <f t="shared" si="122"/>
        <v>2096.7741935483873</v>
      </c>
      <c r="AE82" s="74" t="str">
        <f>S82</f>
        <v>계</v>
      </c>
      <c r="AF82" s="74" t="str">
        <f>Q82&amp;"/"&amp;R82</f>
        <v>3/2</v>
      </c>
      <c r="AH82" s="20" t="str">
        <f t="shared" si="113"/>
        <v>시흥배곧한신더휴</v>
      </c>
      <c r="AI82" s="100">
        <f t="shared" si="112"/>
        <v>31</v>
      </c>
      <c r="AJ82" s="74" t="str">
        <f>IF(AI82="","",$AJ$2)</f>
        <v>A-</v>
      </c>
      <c r="AK82" s="74" t="s">
        <v>13</v>
      </c>
      <c r="AL82" s="74" t="s">
        <v>1937</v>
      </c>
      <c r="AM82" s="74" t="s">
        <v>1938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709</v>
      </c>
      <c r="B83" s="10" t="s">
        <v>2021</v>
      </c>
      <c r="C83" s="101">
        <v>1358</v>
      </c>
      <c r="D83" s="98">
        <v>116</v>
      </c>
      <c r="E83" s="100">
        <v>35</v>
      </c>
      <c r="F83" s="98">
        <v>85</v>
      </c>
      <c r="G83" s="17">
        <v>26</v>
      </c>
      <c r="H83" s="101">
        <v>680</v>
      </c>
      <c r="I83" s="102">
        <v>72000</v>
      </c>
      <c r="J83" s="102" t="s">
        <v>1947</v>
      </c>
      <c r="K83" s="102">
        <v>40000</v>
      </c>
      <c r="L83" s="102" t="s">
        <v>1940</v>
      </c>
      <c r="M83" s="103">
        <f>I83-K83</f>
        <v>32000</v>
      </c>
      <c r="N83" s="4">
        <f>IF(ISERROR(K83/I83),"",K83/I83)</f>
        <v>0.55555555555555558</v>
      </c>
      <c r="O83" s="99">
        <f>I83/E83</f>
        <v>2057.1428571428573</v>
      </c>
      <c r="P83" s="99">
        <f>K83/E83</f>
        <v>1142.8571428571429</v>
      </c>
      <c r="Q83" s="74">
        <v>3</v>
      </c>
      <c r="R83" s="74">
        <v>2</v>
      </c>
      <c r="S83" s="74" t="s">
        <v>1941</v>
      </c>
      <c r="T83" s="5" t="s">
        <v>714</v>
      </c>
      <c r="U83" s="9"/>
      <c r="W83" s="98">
        <f t="shared" si="120"/>
        <v>116</v>
      </c>
      <c r="X83" s="100">
        <f t="shared" si="120"/>
        <v>35</v>
      </c>
      <c r="Y83" s="96">
        <f t="shared" si="121"/>
        <v>680</v>
      </c>
      <c r="Z83" s="103">
        <f t="shared" si="121"/>
        <v>72000</v>
      </c>
      <c r="AA83" s="103">
        <f>K83</f>
        <v>40000</v>
      </c>
      <c r="AB83" s="103">
        <f t="shared" si="122"/>
        <v>32000</v>
      </c>
      <c r="AC83" s="4">
        <f t="shared" si="122"/>
        <v>0.55555555555555558</v>
      </c>
      <c r="AD83" s="99">
        <f t="shared" si="122"/>
        <v>2057.1428571428573</v>
      </c>
      <c r="AE83" s="74" t="str">
        <f>S83</f>
        <v>계</v>
      </c>
      <c r="AF83" s="74" t="str">
        <f>Q83&amp;"/"&amp;R83</f>
        <v>3/2</v>
      </c>
      <c r="AH83" s="20" t="str">
        <f t="shared" si="113"/>
        <v>시흥배곧한신더휴</v>
      </c>
      <c r="AI83" s="100">
        <f t="shared" si="112"/>
        <v>35</v>
      </c>
      <c r="AJ83" s="74" t="str">
        <f>IF(AI83="","",$AJ$2)</f>
        <v>A-</v>
      </c>
      <c r="AK83" s="74" t="s">
        <v>13</v>
      </c>
      <c r="AL83" s="74" t="s">
        <v>1937</v>
      </c>
      <c r="AM83" s="74" t="s">
        <v>1938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709</v>
      </c>
      <c r="B84" s="10" t="s">
        <v>2021</v>
      </c>
      <c r="C84" s="101">
        <v>1358</v>
      </c>
      <c r="D84" s="98">
        <v>116.5</v>
      </c>
      <c r="E84" s="100">
        <v>35</v>
      </c>
      <c r="F84" s="98">
        <v>85</v>
      </c>
      <c r="G84" s="17">
        <v>26</v>
      </c>
      <c r="H84" s="101">
        <v>220</v>
      </c>
      <c r="I84" s="102">
        <v>75000</v>
      </c>
      <c r="J84" s="102" t="s">
        <v>1947</v>
      </c>
      <c r="K84" s="102"/>
      <c r="L84" s="102"/>
      <c r="M84" s="103">
        <f>I84-K84</f>
        <v>75000</v>
      </c>
      <c r="N84" s="4">
        <f>IF(ISERROR(K84/I84),"",K84/I84)</f>
        <v>0</v>
      </c>
      <c r="O84" s="99">
        <f>I84/E84</f>
        <v>2142.8571428571427</v>
      </c>
      <c r="P84" s="99">
        <f>K84/E84</f>
        <v>0</v>
      </c>
      <c r="Q84" s="74">
        <v>3</v>
      </c>
      <c r="R84" s="74">
        <v>2</v>
      </c>
      <c r="S84" s="74" t="s">
        <v>1941</v>
      </c>
      <c r="T84" s="5" t="s">
        <v>403</v>
      </c>
      <c r="U84" s="9"/>
      <c r="W84" s="98">
        <f t="shared" si="120"/>
        <v>116.5</v>
      </c>
      <c r="X84" s="100">
        <f t="shared" si="120"/>
        <v>35</v>
      </c>
      <c r="Y84" s="96">
        <f t="shared" si="121"/>
        <v>220</v>
      </c>
      <c r="Z84" s="103">
        <f t="shared" si="121"/>
        <v>75000</v>
      </c>
      <c r="AA84" s="103">
        <f>K84</f>
        <v>0</v>
      </c>
      <c r="AB84" s="103">
        <f t="shared" si="122"/>
        <v>75000</v>
      </c>
      <c r="AC84" s="4">
        <f t="shared" si="122"/>
        <v>0</v>
      </c>
      <c r="AD84" s="99">
        <f t="shared" si="122"/>
        <v>2142.8571428571427</v>
      </c>
      <c r="AE84" s="74" t="str">
        <f>S84</f>
        <v>계</v>
      </c>
      <c r="AF84" s="74" t="str">
        <f>Q84&amp;"/"&amp;R84</f>
        <v>3/2</v>
      </c>
      <c r="AH84" s="20" t="str">
        <f t="shared" si="113"/>
        <v>시흥배곧한신더휴</v>
      </c>
      <c r="AI84" s="100">
        <f t="shared" si="112"/>
        <v>35</v>
      </c>
      <c r="AJ84" s="74" t="str">
        <f>IF(AI84="","",$AJ$2)</f>
        <v>A-</v>
      </c>
      <c r="AK84" s="74" t="s">
        <v>13</v>
      </c>
      <c r="AL84" s="74" t="s">
        <v>1937</v>
      </c>
      <c r="AM84" s="74" t="s">
        <v>1938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</sheetData>
  <mergeCells count="1">
    <mergeCell ref="AJ1:AN1"/>
  </mergeCells>
  <phoneticPr fontId="2" type="noConversion"/>
  <conditionalFormatting sqref="AV4:AV6">
    <cfRule type="expression" dxfId="24093" priority="1334">
      <formula>AV4="X"</formula>
    </cfRule>
    <cfRule type="expression" dxfId="24092" priority="1335">
      <formula>AV4="후보"</formula>
    </cfRule>
  </conditionalFormatting>
  <conditionalFormatting sqref="AC1:AC2 AC4:AC6 N4:N5">
    <cfRule type="cellIs" dxfId="24091" priority="1331" operator="greaterThan">
      <formula>0.9</formula>
    </cfRule>
    <cfRule type="cellIs" dxfId="24090" priority="1332" operator="greaterThan">
      <formula>0.85</formula>
    </cfRule>
  </conditionalFormatting>
  <conditionalFormatting sqref="N1:N2">
    <cfRule type="cellIs" dxfId="24089" priority="1329" operator="greaterThan">
      <formula>0.9</formula>
    </cfRule>
    <cfRule type="cellIs" dxfId="24088" priority="1330" operator="greaterThan">
      <formula>0.85</formula>
    </cfRule>
  </conditionalFormatting>
  <conditionalFormatting sqref="N6">
    <cfRule type="cellIs" dxfId="24087" priority="1327" operator="greaterThan">
      <formula>0.9</formula>
    </cfRule>
    <cfRule type="cellIs" dxfId="24086" priority="1328" operator="greaterThan">
      <formula>0.85</formula>
    </cfRule>
  </conditionalFormatting>
  <conditionalFormatting sqref="E6">
    <cfRule type="expression" dxfId="24085" priority="1323">
      <formula>AND(IF(OR($Q6=1,$Q6=2),1,0),IF($X6&lt;=20,1,0))</formula>
    </cfRule>
    <cfRule type="expression" dxfId="24084" priority="1324">
      <formula>AND(IF($Q6=2,1,0),IF($X6&lt;30,1,0))</formula>
    </cfRule>
    <cfRule type="expression" dxfId="24083" priority="1325">
      <formula>AND(IF($Q6=3,1,0),IF($X6&lt;30,1,0))</formula>
    </cfRule>
    <cfRule type="expression" dxfId="24082" priority="1326">
      <formula>AND(IF($Q6=3,1,IF($Q6=4,1,0)),IF($F6&lt;=85,1,0))</formula>
    </cfRule>
  </conditionalFormatting>
  <conditionalFormatting sqref="X6">
    <cfRule type="expression" dxfId="24081" priority="1319">
      <formula>AND(IF(OR($Q6=1,$Q6=2),1,0),IF($X6&lt;=20,1,0))</formula>
    </cfRule>
    <cfRule type="expression" dxfId="24080" priority="1320">
      <formula>AND(IF($Q6=2,1,0),IF($X6&lt;30,1,0))</formula>
    </cfRule>
    <cfRule type="expression" dxfId="24079" priority="1321">
      <formula>AND(IF($Q6=3,1,0),IF($X6&lt;30,1,0))</formula>
    </cfRule>
    <cfRule type="expression" dxfId="24078" priority="1322">
      <formula>AND(IF($Q6=3,1,IF($Q6=4,1,0)),IF($F6&lt;=85,1,0))</formula>
    </cfRule>
  </conditionalFormatting>
  <conditionalFormatting sqref="AI6">
    <cfRule type="expression" dxfId="24077" priority="1315">
      <formula>AND(IF(OR($Q6=1,$Q6=2),1,0),IF($X6&lt;=20,1,0))</formula>
    </cfRule>
    <cfRule type="expression" dxfId="24076" priority="1316">
      <formula>AND(IF($Q6=2,1,0),IF($X6&lt;30,1,0))</formula>
    </cfRule>
    <cfRule type="expression" dxfId="24075" priority="1317">
      <formula>AND(IF($Q6=3,1,0),IF($X6&lt;30,1,0))</formula>
    </cfRule>
    <cfRule type="expression" dxfId="24074" priority="1318">
      <formula>AND(IF($Q6=3,1,IF($Q6=4,1,0)),IF($F6&lt;=85,1,0))</formula>
    </cfRule>
  </conditionalFormatting>
  <conditionalFormatting sqref="AV7">
    <cfRule type="expression" dxfId="24073" priority="1313">
      <formula>AV7="X"</formula>
    </cfRule>
    <cfRule type="expression" dxfId="24072" priority="1314">
      <formula>AV7="후보"</formula>
    </cfRule>
  </conditionalFormatting>
  <conditionalFormatting sqref="AC7">
    <cfRule type="cellIs" dxfId="24071" priority="1310" operator="greaterThan">
      <formula>0.9</formula>
    </cfRule>
    <cfRule type="cellIs" dxfId="24070" priority="1311" operator="greaterThan">
      <formula>0.85</formula>
    </cfRule>
  </conditionalFormatting>
  <conditionalFormatting sqref="N7">
    <cfRule type="cellIs" dxfId="24069" priority="1308" operator="greaterThan">
      <formula>0.9</formula>
    </cfRule>
    <cfRule type="cellIs" dxfId="24068" priority="1309" operator="greaterThan">
      <formula>0.85</formula>
    </cfRule>
  </conditionalFormatting>
  <conditionalFormatting sqref="E7">
    <cfRule type="expression" dxfId="24067" priority="1304">
      <formula>AND(IF(OR($Q7=1,$Q7=2),1,0),IF($X7&lt;=20,1,0))</formula>
    </cfRule>
    <cfRule type="expression" dxfId="24066" priority="1305">
      <formula>AND(IF($Q7=2,1,0),IF($X7&lt;30,1,0))</formula>
    </cfRule>
    <cfRule type="expression" dxfId="24065" priority="1306">
      <formula>AND(IF($Q7=3,1,0),IF($X7&lt;30,1,0))</formula>
    </cfRule>
    <cfRule type="expression" dxfId="24064" priority="1307">
      <formula>AND(IF($Q7=3,1,IF($Q7=4,1,0)),IF($F7&lt;=85,1,0))</formula>
    </cfRule>
  </conditionalFormatting>
  <conditionalFormatting sqref="X7">
    <cfRule type="expression" dxfId="24063" priority="1300">
      <formula>AND(IF(OR($Q7=1,$Q7=2),1,0),IF($X7&lt;=20,1,0))</formula>
    </cfRule>
    <cfRule type="expression" dxfId="24062" priority="1301">
      <formula>AND(IF($Q7=2,1,0),IF($X7&lt;30,1,0))</formula>
    </cfRule>
    <cfRule type="expression" dxfId="24061" priority="1302">
      <formula>AND(IF($Q7=3,1,0),IF($X7&lt;30,1,0))</formula>
    </cfRule>
    <cfRule type="expression" dxfId="24060" priority="1303">
      <formula>AND(IF($Q7=3,1,IF($Q7=4,1,0)),IF($F7&lt;=85,1,0))</formula>
    </cfRule>
  </conditionalFormatting>
  <conditionalFormatting sqref="AI7">
    <cfRule type="expression" dxfId="24059" priority="1296">
      <formula>AND(IF(OR($Q7=1,$Q7=2),1,0),IF($X7&lt;=20,1,0))</formula>
    </cfRule>
    <cfRule type="expression" dxfId="24058" priority="1297">
      <formula>AND(IF($Q7=2,1,0),IF($X7&lt;30,1,0))</formula>
    </cfRule>
    <cfRule type="expression" dxfId="24057" priority="1298">
      <formula>AND(IF($Q7=3,1,0),IF($X7&lt;30,1,0))</formula>
    </cfRule>
    <cfRule type="expression" dxfId="24056" priority="1299">
      <formula>AND(IF($Q7=3,1,IF($Q7=4,1,0)),IF($F7&lt;=85,1,0))</formula>
    </cfRule>
  </conditionalFormatting>
  <conditionalFormatting sqref="AV8">
    <cfRule type="expression" dxfId="24055" priority="1294">
      <formula>AV8="X"</formula>
    </cfRule>
    <cfRule type="expression" dxfId="24054" priority="1295">
      <formula>AV8="후보"</formula>
    </cfRule>
  </conditionalFormatting>
  <conditionalFormatting sqref="AC8">
    <cfRule type="cellIs" dxfId="24053" priority="1291" operator="greaterThan">
      <formula>0.9</formula>
    </cfRule>
    <cfRule type="cellIs" dxfId="24052" priority="1292" operator="greaterThan">
      <formula>0.85</formula>
    </cfRule>
  </conditionalFormatting>
  <conditionalFormatting sqref="N8">
    <cfRule type="cellIs" dxfId="24051" priority="1289" operator="greaterThan">
      <formula>0.9</formula>
    </cfRule>
    <cfRule type="cellIs" dxfId="24050" priority="1290" operator="greaterThan">
      <formula>0.85</formula>
    </cfRule>
  </conditionalFormatting>
  <conditionalFormatting sqref="E8">
    <cfRule type="expression" dxfId="24049" priority="1285">
      <formula>AND(IF(OR($Q8=1,$Q8=2),1,0),IF($X8&lt;=20,1,0))</formula>
    </cfRule>
    <cfRule type="expression" dxfId="24048" priority="1286">
      <formula>AND(IF($Q8=2,1,0),IF($X8&lt;30,1,0))</formula>
    </cfRule>
    <cfRule type="expression" dxfId="24047" priority="1287">
      <formula>AND(IF($Q8=3,1,0),IF($X8&lt;30,1,0))</formula>
    </cfRule>
    <cfRule type="expression" dxfId="24046" priority="1288">
      <formula>AND(IF($Q8=3,1,IF($Q8=4,1,0)),IF($F8&lt;=85,1,0))</formula>
    </cfRule>
  </conditionalFormatting>
  <conditionalFormatting sqref="X8">
    <cfRule type="expression" dxfId="24045" priority="1281">
      <formula>AND(IF(OR($Q8=1,$Q8=2),1,0),IF($X8&lt;=20,1,0))</formula>
    </cfRule>
    <cfRule type="expression" dxfId="24044" priority="1282">
      <formula>AND(IF($Q8=2,1,0),IF($X8&lt;30,1,0))</formula>
    </cfRule>
    <cfRule type="expression" dxfId="24043" priority="1283">
      <formula>AND(IF($Q8=3,1,0),IF($X8&lt;30,1,0))</formula>
    </cfRule>
    <cfRule type="expression" dxfId="24042" priority="1284">
      <formula>AND(IF($Q8=3,1,IF($Q8=4,1,0)),IF($F8&lt;=85,1,0))</formula>
    </cfRule>
  </conditionalFormatting>
  <conditionalFormatting sqref="AI8">
    <cfRule type="expression" dxfId="24041" priority="1277">
      <formula>AND(IF(OR($Q8=1,$Q8=2),1,0),IF($X8&lt;=20,1,0))</formula>
    </cfRule>
    <cfRule type="expression" dxfId="24040" priority="1278">
      <formula>AND(IF($Q8=2,1,0),IF($X8&lt;30,1,0))</formula>
    </cfRule>
    <cfRule type="expression" dxfId="24039" priority="1279">
      <formula>AND(IF($Q8=3,1,0),IF($X8&lt;30,1,0))</formula>
    </cfRule>
    <cfRule type="expression" dxfId="24038" priority="1280">
      <formula>AND(IF($Q8=3,1,IF($Q8=4,1,0)),IF($F8&lt;=85,1,0))</formula>
    </cfRule>
  </conditionalFormatting>
  <conditionalFormatting sqref="AV9">
    <cfRule type="expression" dxfId="24037" priority="1275">
      <formula>AV9="X"</formula>
    </cfRule>
    <cfRule type="expression" dxfId="24036" priority="1276">
      <formula>AV9="후보"</formula>
    </cfRule>
  </conditionalFormatting>
  <conditionalFormatting sqref="AC9">
    <cfRule type="cellIs" dxfId="24035" priority="1272" operator="greaterThan">
      <formula>0.9</formula>
    </cfRule>
    <cfRule type="cellIs" dxfId="24034" priority="1273" operator="greaterThan">
      <formula>0.85</formula>
    </cfRule>
  </conditionalFormatting>
  <conditionalFormatting sqref="N9">
    <cfRule type="cellIs" dxfId="24033" priority="1270" operator="greaterThan">
      <formula>0.9</formula>
    </cfRule>
    <cfRule type="cellIs" dxfId="24032" priority="1271" operator="greaterThan">
      <formula>0.85</formula>
    </cfRule>
  </conditionalFormatting>
  <conditionalFormatting sqref="E9">
    <cfRule type="expression" dxfId="24031" priority="1266">
      <formula>AND(IF(OR($Q9=1,$Q9=2),1,0),IF($X9&lt;=20,1,0))</formula>
    </cfRule>
    <cfRule type="expression" dxfId="24030" priority="1267">
      <formula>AND(IF($Q9=2,1,0),IF($X9&lt;30,1,0))</formula>
    </cfRule>
    <cfRule type="expression" dxfId="24029" priority="1268">
      <formula>AND(IF($Q9=3,1,0),IF($X9&lt;30,1,0))</formula>
    </cfRule>
    <cfRule type="expression" dxfId="24028" priority="1269">
      <formula>AND(IF($Q9=3,1,IF($Q9=4,1,0)),IF($F9&lt;=85,1,0))</formula>
    </cfRule>
  </conditionalFormatting>
  <conditionalFormatting sqref="X9">
    <cfRule type="expression" dxfId="24027" priority="1262">
      <formula>AND(IF(OR($Q9=1,$Q9=2),1,0),IF($X9&lt;=20,1,0))</formula>
    </cfRule>
    <cfRule type="expression" dxfId="24026" priority="1263">
      <formula>AND(IF($Q9=2,1,0),IF($X9&lt;30,1,0))</formula>
    </cfRule>
    <cfRule type="expression" dxfId="24025" priority="1264">
      <formula>AND(IF($Q9=3,1,0),IF($X9&lt;30,1,0))</formula>
    </cfRule>
    <cfRule type="expression" dxfId="24024" priority="1265">
      <formula>AND(IF($Q9=3,1,IF($Q9=4,1,0)),IF($F9&lt;=85,1,0))</formula>
    </cfRule>
  </conditionalFormatting>
  <conditionalFormatting sqref="AI9">
    <cfRule type="expression" dxfId="24023" priority="1258">
      <formula>AND(IF(OR($Q9=1,$Q9=2),1,0),IF($X9&lt;=20,1,0))</formula>
    </cfRule>
    <cfRule type="expression" dxfId="24022" priority="1259">
      <formula>AND(IF($Q9=2,1,0),IF($X9&lt;30,1,0))</formula>
    </cfRule>
    <cfRule type="expression" dxfId="24021" priority="1260">
      <formula>AND(IF($Q9=3,1,0),IF($X9&lt;30,1,0))</formula>
    </cfRule>
    <cfRule type="expression" dxfId="24020" priority="1261">
      <formula>AND(IF($Q9=3,1,IF($Q9=4,1,0)),IF($F9&lt;=85,1,0))</formula>
    </cfRule>
  </conditionalFormatting>
  <conditionalFormatting sqref="AV10">
    <cfRule type="expression" dxfId="24019" priority="1256">
      <formula>AV10="X"</formula>
    </cfRule>
    <cfRule type="expression" dxfId="24018" priority="1257">
      <formula>AV10="후보"</formula>
    </cfRule>
  </conditionalFormatting>
  <conditionalFormatting sqref="AC10">
    <cfRule type="cellIs" dxfId="24017" priority="1253" operator="greaterThan">
      <formula>0.9</formula>
    </cfRule>
    <cfRule type="cellIs" dxfId="24016" priority="1254" operator="greaterThan">
      <formula>0.85</formula>
    </cfRule>
  </conditionalFormatting>
  <conditionalFormatting sqref="N10">
    <cfRule type="cellIs" dxfId="24015" priority="1251" operator="greaterThan">
      <formula>0.9</formula>
    </cfRule>
    <cfRule type="cellIs" dxfId="24014" priority="1252" operator="greaterThan">
      <formula>0.85</formula>
    </cfRule>
  </conditionalFormatting>
  <conditionalFormatting sqref="E10">
    <cfRule type="expression" dxfId="24013" priority="1247">
      <formula>AND(IF(OR($Q10=1,$Q10=2),1,0),IF($X10&lt;=20,1,0))</formula>
    </cfRule>
    <cfRule type="expression" dxfId="24012" priority="1248">
      <formula>AND(IF($Q10=2,1,0),IF($X10&lt;30,1,0))</formula>
    </cfRule>
    <cfRule type="expression" dxfId="24011" priority="1249">
      <formula>AND(IF($Q10=3,1,0),IF($X10&lt;30,1,0))</formula>
    </cfRule>
    <cfRule type="expression" dxfId="24010" priority="1250">
      <formula>AND(IF($Q10=3,1,IF($Q10=4,1,0)),IF($F10&lt;=85,1,0))</formula>
    </cfRule>
  </conditionalFormatting>
  <conditionalFormatting sqref="X10">
    <cfRule type="expression" dxfId="24009" priority="1243">
      <formula>AND(IF(OR($Q10=1,$Q10=2),1,0),IF($X10&lt;=20,1,0))</formula>
    </cfRule>
    <cfRule type="expression" dxfId="24008" priority="1244">
      <formula>AND(IF($Q10=2,1,0),IF($X10&lt;30,1,0))</formula>
    </cfRule>
    <cfRule type="expression" dxfId="24007" priority="1245">
      <formula>AND(IF($Q10=3,1,0),IF($X10&lt;30,1,0))</formula>
    </cfRule>
    <cfRule type="expression" dxfId="24006" priority="1246">
      <formula>AND(IF($Q10=3,1,IF($Q10=4,1,0)),IF($F10&lt;=85,1,0))</formula>
    </cfRule>
  </conditionalFormatting>
  <conditionalFormatting sqref="AI10">
    <cfRule type="expression" dxfId="24005" priority="1239">
      <formula>AND(IF(OR($Q10=1,$Q10=2),1,0),IF($X10&lt;=20,1,0))</formula>
    </cfRule>
    <cfRule type="expression" dxfId="24004" priority="1240">
      <formula>AND(IF($Q10=2,1,0),IF($X10&lt;30,1,0))</formula>
    </cfRule>
    <cfRule type="expression" dxfId="24003" priority="1241">
      <formula>AND(IF($Q10=3,1,0),IF($X10&lt;30,1,0))</formula>
    </cfRule>
    <cfRule type="expression" dxfId="24002" priority="1242">
      <formula>AND(IF($Q10=3,1,IF($Q10=4,1,0)),IF($F10&lt;=85,1,0))</formula>
    </cfRule>
  </conditionalFormatting>
  <conditionalFormatting sqref="AV11">
    <cfRule type="expression" dxfId="24001" priority="1237">
      <formula>AV11="X"</formula>
    </cfRule>
    <cfRule type="expression" dxfId="24000" priority="1238">
      <formula>AV11="후보"</formula>
    </cfRule>
  </conditionalFormatting>
  <conditionalFormatting sqref="AC11">
    <cfRule type="cellIs" dxfId="23999" priority="1234" operator="greaterThan">
      <formula>0.9</formula>
    </cfRule>
    <cfRule type="cellIs" dxfId="23998" priority="1235" operator="greaterThan">
      <formula>0.85</formula>
    </cfRule>
  </conditionalFormatting>
  <conditionalFormatting sqref="N11">
    <cfRule type="cellIs" dxfId="23997" priority="1232" operator="greaterThan">
      <formula>0.9</formula>
    </cfRule>
    <cfRule type="cellIs" dxfId="23996" priority="1233" operator="greaterThan">
      <formula>0.85</formula>
    </cfRule>
  </conditionalFormatting>
  <conditionalFormatting sqref="E11">
    <cfRule type="expression" dxfId="23995" priority="1228">
      <formula>AND(IF(OR($Q11=1,$Q11=2),1,0),IF($X11&lt;=20,1,0))</formula>
    </cfRule>
    <cfRule type="expression" dxfId="23994" priority="1229">
      <formula>AND(IF($Q11=2,1,0),IF($X11&lt;30,1,0))</formula>
    </cfRule>
    <cfRule type="expression" dxfId="23993" priority="1230">
      <formula>AND(IF($Q11=3,1,0),IF($X11&lt;30,1,0))</formula>
    </cfRule>
    <cfRule type="expression" dxfId="23992" priority="1231">
      <formula>AND(IF($Q11=3,1,IF($Q11=4,1,0)),IF($F11&lt;=85,1,0))</formula>
    </cfRule>
  </conditionalFormatting>
  <conditionalFormatting sqref="X11">
    <cfRule type="expression" dxfId="23991" priority="1224">
      <formula>AND(IF(OR($Q11=1,$Q11=2),1,0),IF($X11&lt;=20,1,0))</formula>
    </cfRule>
    <cfRule type="expression" dxfId="23990" priority="1225">
      <formula>AND(IF($Q11=2,1,0),IF($X11&lt;30,1,0))</formula>
    </cfRule>
    <cfRule type="expression" dxfId="23989" priority="1226">
      <formula>AND(IF($Q11=3,1,0),IF($X11&lt;30,1,0))</formula>
    </cfRule>
    <cfRule type="expression" dxfId="23988" priority="1227">
      <formula>AND(IF($Q11=3,1,IF($Q11=4,1,0)),IF($F11&lt;=85,1,0))</formula>
    </cfRule>
  </conditionalFormatting>
  <conditionalFormatting sqref="AI11">
    <cfRule type="expression" dxfId="23987" priority="1220">
      <formula>AND(IF(OR($Q11=1,$Q11=2),1,0),IF($X11&lt;=20,1,0))</formula>
    </cfRule>
    <cfRule type="expression" dxfId="23986" priority="1221">
      <formula>AND(IF($Q11=2,1,0),IF($X11&lt;30,1,0))</formula>
    </cfRule>
    <cfRule type="expression" dxfId="23985" priority="1222">
      <formula>AND(IF($Q11=3,1,0),IF($X11&lt;30,1,0))</formula>
    </cfRule>
    <cfRule type="expression" dxfId="23984" priority="1223">
      <formula>AND(IF($Q11=3,1,IF($Q11=4,1,0)),IF($F11&lt;=85,1,0))</formula>
    </cfRule>
  </conditionalFormatting>
  <conditionalFormatting sqref="AV12">
    <cfRule type="expression" dxfId="23983" priority="1218">
      <formula>AV12="X"</formula>
    </cfRule>
    <cfRule type="expression" dxfId="23982" priority="1219">
      <formula>AV12="후보"</formula>
    </cfRule>
  </conditionalFormatting>
  <conditionalFormatting sqref="AC12">
    <cfRule type="cellIs" dxfId="23981" priority="1215" operator="greaterThan">
      <formula>0.9</formula>
    </cfRule>
    <cfRule type="cellIs" dxfId="23980" priority="1216" operator="greaterThan">
      <formula>0.85</formula>
    </cfRule>
  </conditionalFormatting>
  <conditionalFormatting sqref="N12">
    <cfRule type="cellIs" dxfId="23979" priority="1213" operator="greaterThan">
      <formula>0.9</formula>
    </cfRule>
    <cfRule type="cellIs" dxfId="23978" priority="1214" operator="greaterThan">
      <formula>0.85</formula>
    </cfRule>
  </conditionalFormatting>
  <conditionalFormatting sqref="E12">
    <cfRule type="expression" dxfId="23977" priority="1209">
      <formula>AND(IF(OR($Q12=1,$Q12=2),1,0),IF($X12&lt;=20,1,0))</formula>
    </cfRule>
    <cfRule type="expression" dxfId="23976" priority="1210">
      <formula>AND(IF($Q12=2,1,0),IF($X12&lt;30,1,0))</formula>
    </cfRule>
    <cfRule type="expression" dxfId="23975" priority="1211">
      <formula>AND(IF($Q12=3,1,0),IF($X12&lt;30,1,0))</formula>
    </cfRule>
    <cfRule type="expression" dxfId="23974" priority="1212">
      <formula>AND(IF($Q12=3,1,IF($Q12=4,1,0)),IF($F12&lt;=85,1,0))</formula>
    </cfRule>
  </conditionalFormatting>
  <conditionalFormatting sqref="X12">
    <cfRule type="expression" dxfId="23973" priority="1205">
      <formula>AND(IF(OR($Q12=1,$Q12=2),1,0),IF($X12&lt;=20,1,0))</formula>
    </cfRule>
    <cfRule type="expression" dxfId="23972" priority="1206">
      <formula>AND(IF($Q12=2,1,0),IF($X12&lt;30,1,0))</formula>
    </cfRule>
    <cfRule type="expression" dxfId="23971" priority="1207">
      <formula>AND(IF($Q12=3,1,0),IF($X12&lt;30,1,0))</formula>
    </cfRule>
    <cfRule type="expression" dxfId="23970" priority="1208">
      <formula>AND(IF($Q12=3,1,IF($Q12=4,1,0)),IF($F12&lt;=85,1,0))</formula>
    </cfRule>
  </conditionalFormatting>
  <conditionalFormatting sqref="AI12">
    <cfRule type="expression" dxfId="23969" priority="1201">
      <formula>AND(IF(OR($Q12=1,$Q12=2),1,0),IF($X12&lt;=20,1,0))</formula>
    </cfRule>
    <cfRule type="expression" dxfId="23968" priority="1202">
      <formula>AND(IF($Q12=2,1,0),IF($X12&lt;30,1,0))</formula>
    </cfRule>
    <cfRule type="expression" dxfId="23967" priority="1203">
      <formula>AND(IF($Q12=3,1,0),IF($X12&lt;30,1,0))</formula>
    </cfRule>
    <cfRule type="expression" dxfId="23966" priority="1204">
      <formula>AND(IF($Q12=3,1,IF($Q12=4,1,0)),IF($F12&lt;=85,1,0))</formula>
    </cfRule>
  </conditionalFormatting>
  <conditionalFormatting sqref="AV13">
    <cfRule type="expression" dxfId="23965" priority="1199">
      <formula>AV13="X"</formula>
    </cfRule>
    <cfRule type="expression" dxfId="23964" priority="1200">
      <formula>AV13="후보"</formula>
    </cfRule>
  </conditionalFormatting>
  <conditionalFormatting sqref="AC13">
    <cfRule type="cellIs" dxfId="23963" priority="1196" operator="greaterThan">
      <formula>0.9</formula>
    </cfRule>
    <cfRule type="cellIs" dxfId="23962" priority="1197" operator="greaterThan">
      <formula>0.85</formula>
    </cfRule>
  </conditionalFormatting>
  <conditionalFormatting sqref="N13">
    <cfRule type="cellIs" dxfId="23961" priority="1194" operator="greaterThan">
      <formula>0.9</formula>
    </cfRule>
    <cfRule type="cellIs" dxfId="23960" priority="1195" operator="greaterThan">
      <formula>0.85</formula>
    </cfRule>
  </conditionalFormatting>
  <conditionalFormatting sqref="E13">
    <cfRule type="expression" dxfId="23959" priority="1190">
      <formula>AND(IF(OR($Q13=1,$Q13=2),1,0),IF($X13&lt;=20,1,0))</formula>
    </cfRule>
    <cfRule type="expression" dxfId="23958" priority="1191">
      <formula>AND(IF($Q13=2,1,0),IF($X13&lt;30,1,0))</formula>
    </cfRule>
    <cfRule type="expression" dxfId="23957" priority="1192">
      <formula>AND(IF($Q13=3,1,0),IF($X13&lt;30,1,0))</formula>
    </cfRule>
    <cfRule type="expression" dxfId="23956" priority="1193">
      <formula>AND(IF($Q13=3,1,IF($Q13=4,1,0)),IF($F13&lt;=85,1,0))</formula>
    </cfRule>
  </conditionalFormatting>
  <conditionalFormatting sqref="X13">
    <cfRule type="expression" dxfId="23955" priority="1186">
      <formula>AND(IF(OR($Q13=1,$Q13=2),1,0),IF($X13&lt;=20,1,0))</formula>
    </cfRule>
    <cfRule type="expression" dxfId="23954" priority="1187">
      <formula>AND(IF($Q13=2,1,0),IF($X13&lt;30,1,0))</formula>
    </cfRule>
    <cfRule type="expression" dxfId="23953" priority="1188">
      <formula>AND(IF($Q13=3,1,0),IF($X13&lt;30,1,0))</formula>
    </cfRule>
    <cfRule type="expression" dxfId="23952" priority="1189">
      <formula>AND(IF($Q13=3,1,IF($Q13=4,1,0)),IF($F13&lt;=85,1,0))</formula>
    </cfRule>
  </conditionalFormatting>
  <conditionalFormatting sqref="AI13">
    <cfRule type="expression" dxfId="23951" priority="1182">
      <formula>AND(IF(OR($Q13=1,$Q13=2),1,0),IF($X13&lt;=20,1,0))</formula>
    </cfRule>
    <cfRule type="expression" dxfId="23950" priority="1183">
      <formula>AND(IF($Q13=2,1,0),IF($X13&lt;30,1,0))</formula>
    </cfRule>
    <cfRule type="expression" dxfId="23949" priority="1184">
      <formula>AND(IF($Q13=3,1,0),IF($X13&lt;30,1,0))</formula>
    </cfRule>
    <cfRule type="expression" dxfId="23948" priority="1185">
      <formula>AND(IF($Q13=3,1,IF($Q13=4,1,0)),IF($F13&lt;=85,1,0))</formula>
    </cfRule>
  </conditionalFormatting>
  <conditionalFormatting sqref="AV14">
    <cfRule type="expression" dxfId="23947" priority="1180">
      <formula>AV14="X"</formula>
    </cfRule>
    <cfRule type="expression" dxfId="23946" priority="1181">
      <formula>AV14="후보"</formula>
    </cfRule>
  </conditionalFormatting>
  <conditionalFormatting sqref="AC14 N14">
    <cfRule type="cellIs" dxfId="23945" priority="1177" operator="greaterThan">
      <formula>0.9</formula>
    </cfRule>
    <cfRule type="cellIs" dxfId="23944" priority="1178" operator="greaterThan">
      <formula>0.85</formula>
    </cfRule>
  </conditionalFormatting>
  <conditionalFormatting sqref="AV15">
    <cfRule type="expression" dxfId="23943" priority="1175">
      <formula>AV15="X"</formula>
    </cfRule>
    <cfRule type="expression" dxfId="23942" priority="1176">
      <formula>AV15="후보"</formula>
    </cfRule>
  </conditionalFormatting>
  <conditionalFormatting sqref="AC15">
    <cfRule type="cellIs" dxfId="23941" priority="1172" operator="greaterThan">
      <formula>0.9</formula>
    </cfRule>
    <cfRule type="cellIs" dxfId="23940" priority="1173" operator="greaterThan">
      <formula>0.85</formula>
    </cfRule>
  </conditionalFormatting>
  <conditionalFormatting sqref="N15">
    <cfRule type="cellIs" dxfId="23939" priority="1170" operator="greaterThan">
      <formula>0.9</formula>
    </cfRule>
    <cfRule type="cellIs" dxfId="23938" priority="1171" operator="greaterThan">
      <formula>0.85</formula>
    </cfRule>
  </conditionalFormatting>
  <conditionalFormatting sqref="E15">
    <cfRule type="expression" dxfId="23937" priority="1166">
      <formula>AND(IF(OR($Q15=1,$Q15=2),1,0),IF($X15&lt;=20,1,0))</formula>
    </cfRule>
    <cfRule type="expression" dxfId="23936" priority="1167">
      <formula>AND(IF($Q15=2,1,0),IF($X15&lt;30,1,0))</formula>
    </cfRule>
    <cfRule type="expression" dxfId="23935" priority="1168">
      <formula>AND(IF($Q15=3,1,0),IF($X15&lt;30,1,0))</formula>
    </cfRule>
    <cfRule type="expression" dxfId="23934" priority="1169">
      <formula>AND(IF($Q15=3,1,IF($Q15=4,1,0)),IF($F15&lt;=85,1,0))</formula>
    </cfRule>
  </conditionalFormatting>
  <conditionalFormatting sqref="X15">
    <cfRule type="expression" dxfId="23933" priority="1162">
      <formula>AND(IF(OR($Q15=1,$Q15=2),1,0),IF($X15&lt;=20,1,0))</formula>
    </cfRule>
    <cfRule type="expression" dxfId="23932" priority="1163">
      <formula>AND(IF($Q15=2,1,0),IF($X15&lt;30,1,0))</formula>
    </cfRule>
    <cfRule type="expression" dxfId="23931" priority="1164">
      <formula>AND(IF($Q15=3,1,0),IF($X15&lt;30,1,0))</formula>
    </cfRule>
    <cfRule type="expression" dxfId="23930" priority="1165">
      <formula>AND(IF($Q15=3,1,IF($Q15=4,1,0)),IF($F15&lt;=85,1,0))</formula>
    </cfRule>
  </conditionalFormatting>
  <conditionalFormatting sqref="AI15">
    <cfRule type="expression" dxfId="23929" priority="1158">
      <formula>AND(IF(OR($Q15=1,$Q15=2),1,0),IF($X15&lt;=20,1,0))</formula>
    </cfRule>
    <cfRule type="expression" dxfId="23928" priority="1159">
      <formula>AND(IF($Q15=2,1,0),IF($X15&lt;30,1,0))</formula>
    </cfRule>
    <cfRule type="expression" dxfId="23927" priority="1160">
      <formula>AND(IF($Q15=3,1,0),IF($X15&lt;30,1,0))</formula>
    </cfRule>
    <cfRule type="expression" dxfId="23926" priority="1161">
      <formula>AND(IF($Q15=3,1,IF($Q15=4,1,0)),IF($F15&lt;=85,1,0))</formula>
    </cfRule>
  </conditionalFormatting>
  <conditionalFormatting sqref="AV16">
    <cfRule type="expression" dxfId="23925" priority="1156">
      <formula>AV16="X"</formula>
    </cfRule>
    <cfRule type="expression" dxfId="23924" priority="1157">
      <formula>AV16="후보"</formula>
    </cfRule>
  </conditionalFormatting>
  <conditionalFormatting sqref="AC16">
    <cfRule type="cellIs" dxfId="23923" priority="1153" operator="greaterThan">
      <formula>0.9</formula>
    </cfRule>
    <cfRule type="cellIs" dxfId="23922" priority="1154" operator="greaterThan">
      <formula>0.85</formula>
    </cfRule>
  </conditionalFormatting>
  <conditionalFormatting sqref="N16">
    <cfRule type="cellIs" dxfId="23921" priority="1151" operator="greaterThan">
      <formula>0.9</formula>
    </cfRule>
    <cfRule type="cellIs" dxfId="23920" priority="1152" operator="greaterThan">
      <formula>0.85</formula>
    </cfRule>
  </conditionalFormatting>
  <conditionalFormatting sqref="E16">
    <cfRule type="expression" dxfId="23919" priority="1147">
      <formula>AND(IF(OR($Q16=1,$Q16=2),1,0),IF($X16&lt;=20,1,0))</formula>
    </cfRule>
    <cfRule type="expression" dxfId="23918" priority="1148">
      <formula>AND(IF($Q16=2,1,0),IF($X16&lt;30,1,0))</formula>
    </cfRule>
    <cfRule type="expression" dxfId="23917" priority="1149">
      <formula>AND(IF($Q16=3,1,0),IF($X16&lt;30,1,0))</formula>
    </cfRule>
    <cfRule type="expression" dxfId="23916" priority="1150">
      <formula>AND(IF($Q16=3,1,IF($Q16=4,1,0)),IF($F16&lt;=85,1,0))</formula>
    </cfRule>
  </conditionalFormatting>
  <conditionalFormatting sqref="X16">
    <cfRule type="expression" dxfId="23915" priority="1143">
      <formula>AND(IF(OR($Q16=1,$Q16=2),1,0),IF($X16&lt;=20,1,0))</formula>
    </cfRule>
    <cfRule type="expression" dxfId="23914" priority="1144">
      <formula>AND(IF($Q16=2,1,0),IF($X16&lt;30,1,0))</formula>
    </cfRule>
    <cfRule type="expression" dxfId="23913" priority="1145">
      <formula>AND(IF($Q16=3,1,0),IF($X16&lt;30,1,0))</formula>
    </cfRule>
    <cfRule type="expression" dxfId="23912" priority="1146">
      <formula>AND(IF($Q16=3,1,IF($Q16=4,1,0)),IF($F16&lt;=85,1,0))</formula>
    </cfRule>
  </conditionalFormatting>
  <conditionalFormatting sqref="AI16">
    <cfRule type="expression" dxfId="23911" priority="1139">
      <formula>AND(IF(OR($Q16=1,$Q16=2),1,0),IF($X16&lt;=20,1,0))</formula>
    </cfRule>
    <cfRule type="expression" dxfId="23910" priority="1140">
      <formula>AND(IF($Q16=2,1,0),IF($X16&lt;30,1,0))</formula>
    </cfRule>
    <cfRule type="expression" dxfId="23909" priority="1141">
      <formula>AND(IF($Q16=3,1,0),IF($X16&lt;30,1,0))</formula>
    </cfRule>
    <cfRule type="expression" dxfId="23908" priority="1142">
      <formula>AND(IF($Q16=3,1,IF($Q16=4,1,0)),IF($F16&lt;=85,1,0))</formula>
    </cfRule>
  </conditionalFormatting>
  <conditionalFormatting sqref="AV17">
    <cfRule type="expression" dxfId="23907" priority="1137">
      <formula>AV17="X"</formula>
    </cfRule>
    <cfRule type="expression" dxfId="23906" priority="1138">
      <formula>AV17="후보"</formula>
    </cfRule>
  </conditionalFormatting>
  <conditionalFormatting sqref="AC17">
    <cfRule type="cellIs" dxfId="23905" priority="1134" operator="greaterThan">
      <formula>0.9</formula>
    </cfRule>
    <cfRule type="cellIs" dxfId="23904" priority="1135" operator="greaterThan">
      <formula>0.85</formula>
    </cfRule>
  </conditionalFormatting>
  <conditionalFormatting sqref="N17">
    <cfRule type="cellIs" dxfId="23903" priority="1132" operator="greaterThan">
      <formula>0.9</formula>
    </cfRule>
    <cfRule type="cellIs" dxfId="23902" priority="1133" operator="greaterThan">
      <formula>0.85</formula>
    </cfRule>
  </conditionalFormatting>
  <conditionalFormatting sqref="E17">
    <cfRule type="expression" dxfId="23901" priority="1128">
      <formula>AND(IF(OR($Q17=1,$Q17=2),1,0),IF($X17&lt;=20,1,0))</formula>
    </cfRule>
    <cfRule type="expression" dxfId="23900" priority="1129">
      <formula>AND(IF($Q17=2,1,0),IF($X17&lt;30,1,0))</formula>
    </cfRule>
    <cfRule type="expression" dxfId="23899" priority="1130">
      <formula>AND(IF($Q17=3,1,0),IF($X17&lt;30,1,0))</formula>
    </cfRule>
    <cfRule type="expression" dxfId="23898" priority="1131">
      <formula>AND(IF($Q17=3,1,IF($Q17=4,1,0)),IF($F17&lt;=85,1,0))</formula>
    </cfRule>
  </conditionalFormatting>
  <conditionalFormatting sqref="X17">
    <cfRule type="expression" dxfId="23897" priority="1124">
      <formula>AND(IF(OR($Q17=1,$Q17=2),1,0),IF($X17&lt;=20,1,0))</formula>
    </cfRule>
    <cfRule type="expression" dxfId="23896" priority="1125">
      <formula>AND(IF($Q17=2,1,0),IF($X17&lt;30,1,0))</formula>
    </cfRule>
    <cfRule type="expression" dxfId="23895" priority="1126">
      <formula>AND(IF($Q17=3,1,0),IF($X17&lt;30,1,0))</formula>
    </cfRule>
    <cfRule type="expression" dxfId="23894" priority="1127">
      <formula>AND(IF($Q17=3,1,IF($Q17=4,1,0)),IF($F17&lt;=85,1,0))</formula>
    </cfRule>
  </conditionalFormatting>
  <conditionalFormatting sqref="AI17">
    <cfRule type="expression" dxfId="23893" priority="1120">
      <formula>AND(IF(OR($Q17=1,$Q17=2),1,0),IF($X17&lt;=20,1,0))</formula>
    </cfRule>
    <cfRule type="expression" dxfId="23892" priority="1121">
      <formula>AND(IF($Q17=2,1,0),IF($X17&lt;30,1,0))</formula>
    </cfRule>
    <cfRule type="expression" dxfId="23891" priority="1122">
      <formula>AND(IF($Q17=3,1,0),IF($X17&lt;30,1,0))</formula>
    </cfRule>
    <cfRule type="expression" dxfId="23890" priority="1123">
      <formula>AND(IF($Q17=3,1,IF($Q17=4,1,0)),IF($F17&lt;=85,1,0))</formula>
    </cfRule>
  </conditionalFormatting>
  <conditionalFormatting sqref="AV18">
    <cfRule type="expression" dxfId="23889" priority="1118">
      <formula>AV18="X"</formula>
    </cfRule>
    <cfRule type="expression" dxfId="23888" priority="1119">
      <formula>AV18="후보"</formula>
    </cfRule>
  </conditionalFormatting>
  <conditionalFormatting sqref="AC18">
    <cfRule type="cellIs" dxfId="23887" priority="1115" operator="greaterThan">
      <formula>0.9</formula>
    </cfRule>
    <cfRule type="cellIs" dxfId="23886" priority="1116" operator="greaterThan">
      <formula>0.85</formula>
    </cfRule>
  </conditionalFormatting>
  <conditionalFormatting sqref="N18">
    <cfRule type="cellIs" dxfId="23885" priority="1113" operator="greaterThan">
      <formula>0.9</formula>
    </cfRule>
    <cfRule type="cellIs" dxfId="23884" priority="1114" operator="greaterThan">
      <formula>0.85</formula>
    </cfRule>
  </conditionalFormatting>
  <conditionalFormatting sqref="E18">
    <cfRule type="expression" dxfId="23883" priority="1109">
      <formula>AND(IF(OR($Q18=1,$Q18=2),1,0),IF($X18&lt;=20,1,0))</formula>
    </cfRule>
    <cfRule type="expression" dxfId="23882" priority="1110">
      <formula>AND(IF($Q18=2,1,0),IF($X18&lt;30,1,0))</formula>
    </cfRule>
    <cfRule type="expression" dxfId="23881" priority="1111">
      <formula>AND(IF($Q18=3,1,0),IF($X18&lt;30,1,0))</formula>
    </cfRule>
    <cfRule type="expression" dxfId="23880" priority="1112">
      <formula>AND(IF($Q18=3,1,IF($Q18=4,1,0)),IF($F18&lt;=85,1,0))</formula>
    </cfRule>
  </conditionalFormatting>
  <conditionalFormatting sqref="X18">
    <cfRule type="expression" dxfId="23879" priority="1105">
      <formula>AND(IF(OR($Q18=1,$Q18=2),1,0),IF($X18&lt;=20,1,0))</formula>
    </cfRule>
    <cfRule type="expression" dxfId="23878" priority="1106">
      <formula>AND(IF($Q18=2,1,0),IF($X18&lt;30,1,0))</formula>
    </cfRule>
    <cfRule type="expression" dxfId="23877" priority="1107">
      <formula>AND(IF($Q18=3,1,0),IF($X18&lt;30,1,0))</formula>
    </cfRule>
    <cfRule type="expression" dxfId="23876" priority="1108">
      <formula>AND(IF($Q18=3,1,IF($Q18=4,1,0)),IF($F18&lt;=85,1,0))</formula>
    </cfRule>
  </conditionalFormatting>
  <conditionalFormatting sqref="AI18">
    <cfRule type="expression" dxfId="23875" priority="1101">
      <formula>AND(IF(OR($Q18=1,$Q18=2),1,0),IF($X18&lt;=20,1,0))</formula>
    </cfRule>
    <cfRule type="expression" dxfId="23874" priority="1102">
      <formula>AND(IF($Q18=2,1,0),IF($X18&lt;30,1,0))</formula>
    </cfRule>
    <cfRule type="expression" dxfId="23873" priority="1103">
      <formula>AND(IF($Q18=3,1,0),IF($X18&lt;30,1,0))</formula>
    </cfRule>
    <cfRule type="expression" dxfId="23872" priority="1104">
      <formula>AND(IF($Q18=3,1,IF($Q18=4,1,0)),IF($F18&lt;=85,1,0))</formula>
    </cfRule>
  </conditionalFormatting>
  <conditionalFormatting sqref="AV19">
    <cfRule type="expression" dxfId="23871" priority="1099">
      <formula>AV19="X"</formula>
    </cfRule>
    <cfRule type="expression" dxfId="23870" priority="1100">
      <formula>AV19="후보"</formula>
    </cfRule>
  </conditionalFormatting>
  <conditionalFormatting sqref="AC19">
    <cfRule type="cellIs" dxfId="23869" priority="1096" operator="greaterThan">
      <formula>0.9</formula>
    </cfRule>
    <cfRule type="cellIs" dxfId="23868" priority="1097" operator="greaterThan">
      <formula>0.85</formula>
    </cfRule>
  </conditionalFormatting>
  <conditionalFormatting sqref="N19">
    <cfRule type="cellIs" dxfId="23867" priority="1094" operator="greaterThan">
      <formula>0.9</formula>
    </cfRule>
    <cfRule type="cellIs" dxfId="23866" priority="1095" operator="greaterThan">
      <formula>0.85</formula>
    </cfRule>
  </conditionalFormatting>
  <conditionalFormatting sqref="E19">
    <cfRule type="expression" dxfId="23865" priority="1090">
      <formula>AND(IF(OR($Q19=1,$Q19=2),1,0),IF($X19&lt;=20,1,0))</formula>
    </cfRule>
    <cfRule type="expression" dxfId="23864" priority="1091">
      <formula>AND(IF($Q19=2,1,0),IF($X19&lt;30,1,0))</formula>
    </cfRule>
    <cfRule type="expression" dxfId="23863" priority="1092">
      <formula>AND(IF($Q19=3,1,0),IF($X19&lt;30,1,0))</formula>
    </cfRule>
    <cfRule type="expression" dxfId="23862" priority="1093">
      <formula>AND(IF($Q19=3,1,IF($Q19=4,1,0)),IF($F19&lt;=85,1,0))</formula>
    </cfRule>
  </conditionalFormatting>
  <conditionalFormatting sqref="X19">
    <cfRule type="expression" dxfId="23861" priority="1086">
      <formula>AND(IF(OR($Q19=1,$Q19=2),1,0),IF($X19&lt;=20,1,0))</formula>
    </cfRule>
    <cfRule type="expression" dxfId="23860" priority="1087">
      <formula>AND(IF($Q19=2,1,0),IF($X19&lt;30,1,0))</formula>
    </cfRule>
    <cfRule type="expression" dxfId="23859" priority="1088">
      <formula>AND(IF($Q19=3,1,0),IF($X19&lt;30,1,0))</formula>
    </cfRule>
    <cfRule type="expression" dxfId="23858" priority="1089">
      <formula>AND(IF($Q19=3,1,IF($Q19=4,1,0)),IF($F19&lt;=85,1,0))</formula>
    </cfRule>
  </conditionalFormatting>
  <conditionalFormatting sqref="AI19">
    <cfRule type="expression" dxfId="23857" priority="1082">
      <formula>AND(IF(OR($Q19=1,$Q19=2),1,0),IF($X19&lt;=20,1,0))</formula>
    </cfRule>
    <cfRule type="expression" dxfId="23856" priority="1083">
      <formula>AND(IF($Q19=2,1,0),IF($X19&lt;30,1,0))</formula>
    </cfRule>
    <cfRule type="expression" dxfId="23855" priority="1084">
      <formula>AND(IF($Q19=3,1,0),IF($X19&lt;30,1,0))</formula>
    </cfRule>
    <cfRule type="expression" dxfId="23854" priority="1085">
      <formula>AND(IF($Q19=3,1,IF($Q19=4,1,0)),IF($F19&lt;=85,1,0))</formula>
    </cfRule>
  </conditionalFormatting>
  <conditionalFormatting sqref="AV20">
    <cfRule type="expression" dxfId="23853" priority="1080">
      <formula>AV20="X"</formula>
    </cfRule>
    <cfRule type="expression" dxfId="23852" priority="1081">
      <formula>AV20="후보"</formula>
    </cfRule>
  </conditionalFormatting>
  <conditionalFormatting sqref="AC20 N20">
    <cfRule type="cellIs" dxfId="23851" priority="1077" operator="greaterThan">
      <formula>0.9</formula>
    </cfRule>
    <cfRule type="cellIs" dxfId="23850" priority="1078" operator="greaterThan">
      <formula>0.85</formula>
    </cfRule>
  </conditionalFormatting>
  <conditionalFormatting sqref="AV21">
    <cfRule type="expression" dxfId="23849" priority="1075">
      <formula>AV21="X"</formula>
    </cfRule>
    <cfRule type="expression" dxfId="23848" priority="1076">
      <formula>AV21="후보"</formula>
    </cfRule>
  </conditionalFormatting>
  <conditionalFormatting sqref="AC21">
    <cfRule type="cellIs" dxfId="23847" priority="1072" operator="greaterThan">
      <formula>0.9</formula>
    </cfRule>
    <cfRule type="cellIs" dxfId="23846" priority="1073" operator="greaterThan">
      <formula>0.85</formula>
    </cfRule>
  </conditionalFormatting>
  <conditionalFormatting sqref="N21">
    <cfRule type="cellIs" dxfId="23845" priority="1070" operator="greaterThan">
      <formula>0.9</formula>
    </cfRule>
    <cfRule type="cellIs" dxfId="23844" priority="1071" operator="greaterThan">
      <formula>0.85</formula>
    </cfRule>
  </conditionalFormatting>
  <conditionalFormatting sqref="E21">
    <cfRule type="expression" dxfId="23843" priority="1066">
      <formula>AND(IF(OR($Q21=1,$Q21=2),1,0),IF($X21&lt;=20,1,0))</formula>
    </cfRule>
    <cfRule type="expression" dxfId="23842" priority="1067">
      <formula>AND(IF($Q21=2,1,0),IF($X21&lt;30,1,0))</formula>
    </cfRule>
    <cfRule type="expression" dxfId="23841" priority="1068">
      <formula>AND(IF($Q21=3,1,0),IF($X21&lt;30,1,0))</formula>
    </cfRule>
    <cfRule type="expression" dxfId="23840" priority="1069">
      <formula>AND(IF($Q21=3,1,IF($Q21=4,1,0)),IF($F21&lt;=85,1,0))</formula>
    </cfRule>
  </conditionalFormatting>
  <conditionalFormatting sqref="X21">
    <cfRule type="expression" dxfId="23839" priority="1062">
      <formula>AND(IF(OR($Q21=1,$Q21=2),1,0),IF($X21&lt;=20,1,0))</formula>
    </cfRule>
    <cfRule type="expression" dxfId="23838" priority="1063">
      <formula>AND(IF($Q21=2,1,0),IF($X21&lt;30,1,0))</formula>
    </cfRule>
    <cfRule type="expression" dxfId="23837" priority="1064">
      <formula>AND(IF($Q21=3,1,0),IF($X21&lt;30,1,0))</formula>
    </cfRule>
    <cfRule type="expression" dxfId="23836" priority="1065">
      <formula>AND(IF($Q21=3,1,IF($Q21=4,1,0)),IF($F21&lt;=85,1,0))</formula>
    </cfRule>
  </conditionalFormatting>
  <conditionalFormatting sqref="AI21">
    <cfRule type="expression" dxfId="23835" priority="1058">
      <formula>AND(IF(OR($Q21=1,$Q21=2),1,0),IF($X21&lt;=20,1,0))</formula>
    </cfRule>
    <cfRule type="expression" dxfId="23834" priority="1059">
      <formula>AND(IF($Q21=2,1,0),IF($X21&lt;30,1,0))</formula>
    </cfRule>
    <cfRule type="expression" dxfId="23833" priority="1060">
      <formula>AND(IF($Q21=3,1,0),IF($X21&lt;30,1,0))</formula>
    </cfRule>
    <cfRule type="expression" dxfId="23832" priority="1061">
      <formula>AND(IF($Q21=3,1,IF($Q21=4,1,0)),IF($F21&lt;=85,1,0))</formula>
    </cfRule>
  </conditionalFormatting>
  <conditionalFormatting sqref="AV22">
    <cfRule type="expression" dxfId="23831" priority="1056">
      <formula>AV22="X"</formula>
    </cfRule>
    <cfRule type="expression" dxfId="23830" priority="1057">
      <formula>AV22="후보"</formula>
    </cfRule>
  </conditionalFormatting>
  <conditionalFormatting sqref="AC22">
    <cfRule type="cellIs" dxfId="23829" priority="1053" operator="greaterThan">
      <formula>0.9</formula>
    </cfRule>
    <cfRule type="cellIs" dxfId="23828" priority="1054" operator="greaterThan">
      <formula>0.85</formula>
    </cfRule>
  </conditionalFormatting>
  <conditionalFormatting sqref="N22">
    <cfRule type="cellIs" dxfId="23827" priority="1051" operator="greaterThan">
      <formula>0.9</formula>
    </cfRule>
    <cfRule type="cellIs" dxfId="23826" priority="1052" operator="greaterThan">
      <formula>0.85</formula>
    </cfRule>
  </conditionalFormatting>
  <conditionalFormatting sqref="E22">
    <cfRule type="expression" dxfId="23825" priority="1047">
      <formula>AND(IF(OR($Q22=1,$Q22=2),1,0),IF($X22&lt;=20,1,0))</formula>
    </cfRule>
    <cfRule type="expression" dxfId="23824" priority="1048">
      <formula>AND(IF($Q22=2,1,0),IF($X22&lt;30,1,0))</formula>
    </cfRule>
    <cfRule type="expression" dxfId="23823" priority="1049">
      <formula>AND(IF($Q22=3,1,0),IF($X22&lt;30,1,0))</formula>
    </cfRule>
    <cfRule type="expression" dxfId="23822" priority="1050">
      <formula>AND(IF($Q22=3,1,IF($Q22=4,1,0)),IF($F22&lt;=85,1,0))</formula>
    </cfRule>
  </conditionalFormatting>
  <conditionalFormatting sqref="X22">
    <cfRule type="expression" dxfId="23821" priority="1043">
      <formula>AND(IF(OR($Q22=1,$Q22=2),1,0),IF($X22&lt;=20,1,0))</formula>
    </cfRule>
    <cfRule type="expression" dxfId="23820" priority="1044">
      <formula>AND(IF($Q22=2,1,0),IF($X22&lt;30,1,0))</formula>
    </cfRule>
    <cfRule type="expression" dxfId="23819" priority="1045">
      <formula>AND(IF($Q22=3,1,0),IF($X22&lt;30,1,0))</formula>
    </cfRule>
    <cfRule type="expression" dxfId="23818" priority="1046">
      <formula>AND(IF($Q22=3,1,IF($Q22=4,1,0)),IF($F22&lt;=85,1,0))</formula>
    </cfRule>
  </conditionalFormatting>
  <conditionalFormatting sqref="AI22">
    <cfRule type="expression" dxfId="23817" priority="1039">
      <formula>AND(IF(OR($Q22=1,$Q22=2),1,0),IF($X22&lt;=20,1,0))</formula>
    </cfRule>
    <cfRule type="expression" dxfId="23816" priority="1040">
      <formula>AND(IF($Q22=2,1,0),IF($X22&lt;30,1,0))</formula>
    </cfRule>
    <cfRule type="expression" dxfId="23815" priority="1041">
      <formula>AND(IF($Q22=3,1,0),IF($X22&lt;30,1,0))</formula>
    </cfRule>
    <cfRule type="expression" dxfId="23814" priority="1042">
      <formula>AND(IF($Q22=3,1,IF($Q22=4,1,0)),IF($F22&lt;=85,1,0))</formula>
    </cfRule>
  </conditionalFormatting>
  <conditionalFormatting sqref="AV23">
    <cfRule type="expression" dxfId="23813" priority="1037">
      <formula>AV23="X"</formula>
    </cfRule>
    <cfRule type="expression" dxfId="23812" priority="1038">
      <formula>AV23="후보"</formula>
    </cfRule>
  </conditionalFormatting>
  <conditionalFormatting sqref="AC23">
    <cfRule type="cellIs" dxfId="23811" priority="1034" operator="greaterThan">
      <formula>0.9</formula>
    </cfRule>
    <cfRule type="cellIs" dxfId="23810" priority="1035" operator="greaterThan">
      <formula>0.85</formula>
    </cfRule>
  </conditionalFormatting>
  <conditionalFormatting sqref="N23">
    <cfRule type="cellIs" dxfId="23809" priority="1032" operator="greaterThan">
      <formula>0.9</formula>
    </cfRule>
    <cfRule type="cellIs" dxfId="23808" priority="1033" operator="greaterThan">
      <formula>0.85</formula>
    </cfRule>
  </conditionalFormatting>
  <conditionalFormatting sqref="E23">
    <cfRule type="expression" dxfId="23807" priority="1028">
      <formula>AND(IF(OR($Q23=1,$Q23=2),1,0),IF($X23&lt;=20,1,0))</formula>
    </cfRule>
    <cfRule type="expression" dxfId="23806" priority="1029">
      <formula>AND(IF($Q23=2,1,0),IF($X23&lt;30,1,0))</formula>
    </cfRule>
    <cfRule type="expression" dxfId="23805" priority="1030">
      <formula>AND(IF($Q23=3,1,0),IF($X23&lt;30,1,0))</formula>
    </cfRule>
    <cfRule type="expression" dxfId="23804" priority="1031">
      <formula>AND(IF($Q23=3,1,IF($Q23=4,1,0)),IF($F23&lt;=85,1,0))</formula>
    </cfRule>
  </conditionalFormatting>
  <conditionalFormatting sqref="X23">
    <cfRule type="expression" dxfId="23803" priority="1024">
      <formula>AND(IF(OR($Q23=1,$Q23=2),1,0),IF($X23&lt;=20,1,0))</formula>
    </cfRule>
    <cfRule type="expression" dxfId="23802" priority="1025">
      <formula>AND(IF($Q23=2,1,0),IF($X23&lt;30,1,0))</formula>
    </cfRule>
    <cfRule type="expression" dxfId="23801" priority="1026">
      <formula>AND(IF($Q23=3,1,0),IF($X23&lt;30,1,0))</formula>
    </cfRule>
    <cfRule type="expression" dxfId="23800" priority="1027">
      <formula>AND(IF($Q23=3,1,IF($Q23=4,1,0)),IF($F23&lt;=85,1,0))</formula>
    </cfRule>
  </conditionalFormatting>
  <conditionalFormatting sqref="AI23">
    <cfRule type="expression" dxfId="23799" priority="1020">
      <formula>AND(IF(OR($Q23=1,$Q23=2),1,0),IF($X23&lt;=20,1,0))</formula>
    </cfRule>
    <cfRule type="expression" dxfId="23798" priority="1021">
      <formula>AND(IF($Q23=2,1,0),IF($X23&lt;30,1,0))</formula>
    </cfRule>
    <cfRule type="expression" dxfId="23797" priority="1022">
      <formula>AND(IF($Q23=3,1,0),IF($X23&lt;30,1,0))</formula>
    </cfRule>
    <cfRule type="expression" dxfId="23796" priority="1023">
      <formula>AND(IF($Q23=3,1,IF($Q23=4,1,0)),IF($F23&lt;=85,1,0))</formula>
    </cfRule>
  </conditionalFormatting>
  <conditionalFormatting sqref="AV24">
    <cfRule type="expression" dxfId="23795" priority="1018">
      <formula>AV24="X"</formula>
    </cfRule>
    <cfRule type="expression" dxfId="23794" priority="1019">
      <formula>AV24="후보"</formula>
    </cfRule>
  </conditionalFormatting>
  <conditionalFormatting sqref="AC24">
    <cfRule type="cellIs" dxfId="23793" priority="1015" operator="greaterThan">
      <formula>0.9</formula>
    </cfRule>
    <cfRule type="cellIs" dxfId="23792" priority="1016" operator="greaterThan">
      <formula>0.85</formula>
    </cfRule>
  </conditionalFormatting>
  <conditionalFormatting sqref="N24">
    <cfRule type="cellIs" dxfId="23791" priority="1013" operator="greaterThan">
      <formula>0.9</formula>
    </cfRule>
    <cfRule type="cellIs" dxfId="23790" priority="1014" operator="greaterThan">
      <formula>0.85</formula>
    </cfRule>
  </conditionalFormatting>
  <conditionalFormatting sqref="E24">
    <cfRule type="expression" dxfId="23789" priority="1009">
      <formula>AND(IF(OR($Q24=1,$Q24=2),1,0),IF($X24&lt;=20,1,0))</formula>
    </cfRule>
    <cfRule type="expression" dxfId="23788" priority="1010">
      <formula>AND(IF($Q24=2,1,0),IF($X24&lt;30,1,0))</formula>
    </cfRule>
    <cfRule type="expression" dxfId="23787" priority="1011">
      <formula>AND(IF($Q24=3,1,0),IF($X24&lt;30,1,0))</formula>
    </cfRule>
    <cfRule type="expression" dxfId="23786" priority="1012">
      <formula>AND(IF($Q24=3,1,IF($Q24=4,1,0)),IF($F24&lt;=85,1,0))</formula>
    </cfRule>
  </conditionalFormatting>
  <conditionalFormatting sqref="X24">
    <cfRule type="expression" dxfId="23785" priority="1005">
      <formula>AND(IF(OR($Q24=1,$Q24=2),1,0),IF($X24&lt;=20,1,0))</formula>
    </cfRule>
    <cfRule type="expression" dxfId="23784" priority="1006">
      <formula>AND(IF($Q24=2,1,0),IF($X24&lt;30,1,0))</formula>
    </cfRule>
    <cfRule type="expression" dxfId="23783" priority="1007">
      <formula>AND(IF($Q24=3,1,0),IF($X24&lt;30,1,0))</formula>
    </cfRule>
    <cfRule type="expression" dxfId="23782" priority="1008">
      <formula>AND(IF($Q24=3,1,IF($Q24=4,1,0)),IF($F24&lt;=85,1,0))</formula>
    </cfRule>
  </conditionalFormatting>
  <conditionalFormatting sqref="AI24">
    <cfRule type="expression" dxfId="23781" priority="1001">
      <formula>AND(IF(OR($Q24=1,$Q24=2),1,0),IF($X24&lt;=20,1,0))</formula>
    </cfRule>
    <cfRule type="expression" dxfId="23780" priority="1002">
      <formula>AND(IF($Q24=2,1,0),IF($X24&lt;30,1,0))</formula>
    </cfRule>
    <cfRule type="expression" dxfId="23779" priority="1003">
      <formula>AND(IF($Q24=3,1,0),IF($X24&lt;30,1,0))</formula>
    </cfRule>
    <cfRule type="expression" dxfId="23778" priority="1004">
      <formula>AND(IF($Q24=3,1,IF($Q24=4,1,0)),IF($F24&lt;=85,1,0))</formula>
    </cfRule>
  </conditionalFormatting>
  <conditionalFormatting sqref="AV25">
    <cfRule type="expression" dxfId="23777" priority="999">
      <formula>AV25="X"</formula>
    </cfRule>
    <cfRule type="expression" dxfId="23776" priority="1000">
      <formula>AV25="후보"</formula>
    </cfRule>
  </conditionalFormatting>
  <conditionalFormatting sqref="AC25">
    <cfRule type="cellIs" dxfId="23775" priority="996" operator="greaterThan">
      <formula>0.9</formula>
    </cfRule>
    <cfRule type="cellIs" dxfId="23774" priority="997" operator="greaterThan">
      <formula>0.85</formula>
    </cfRule>
  </conditionalFormatting>
  <conditionalFormatting sqref="N25">
    <cfRule type="cellIs" dxfId="23773" priority="994" operator="greaterThan">
      <formula>0.9</formula>
    </cfRule>
    <cfRule type="cellIs" dxfId="23772" priority="995" operator="greaterThan">
      <formula>0.85</formula>
    </cfRule>
  </conditionalFormatting>
  <conditionalFormatting sqref="E25">
    <cfRule type="expression" dxfId="23771" priority="990">
      <formula>AND(IF(OR($Q25=1,$Q25=2),1,0),IF($X25&lt;=20,1,0))</formula>
    </cfRule>
    <cfRule type="expression" dxfId="23770" priority="991">
      <formula>AND(IF($Q25=2,1,0),IF($X25&lt;30,1,0))</formula>
    </cfRule>
    <cfRule type="expression" dxfId="23769" priority="992">
      <formula>AND(IF($Q25=3,1,0),IF($X25&lt;30,1,0))</formula>
    </cfRule>
    <cfRule type="expression" dxfId="23768" priority="993">
      <formula>AND(IF($Q25=3,1,IF($Q25=4,1,0)),IF($F25&lt;=85,1,0))</formula>
    </cfRule>
  </conditionalFormatting>
  <conditionalFormatting sqref="X25">
    <cfRule type="expression" dxfId="23767" priority="986">
      <formula>AND(IF(OR($Q25=1,$Q25=2),1,0),IF($X25&lt;=20,1,0))</formula>
    </cfRule>
    <cfRule type="expression" dxfId="23766" priority="987">
      <formula>AND(IF($Q25=2,1,0),IF($X25&lt;30,1,0))</formula>
    </cfRule>
    <cfRule type="expression" dxfId="23765" priority="988">
      <formula>AND(IF($Q25=3,1,0),IF($X25&lt;30,1,0))</formula>
    </cfRule>
    <cfRule type="expression" dxfId="23764" priority="989">
      <formula>AND(IF($Q25=3,1,IF($Q25=4,1,0)),IF($F25&lt;=85,1,0))</formula>
    </cfRule>
  </conditionalFormatting>
  <conditionalFormatting sqref="AI25">
    <cfRule type="expression" dxfId="23763" priority="982">
      <formula>AND(IF(OR($Q25=1,$Q25=2),1,0),IF($X25&lt;=20,1,0))</formula>
    </cfRule>
    <cfRule type="expression" dxfId="23762" priority="983">
      <formula>AND(IF($Q25=2,1,0),IF($X25&lt;30,1,0))</formula>
    </cfRule>
    <cfRule type="expression" dxfId="23761" priority="984">
      <formula>AND(IF($Q25=3,1,0),IF($X25&lt;30,1,0))</formula>
    </cfRule>
    <cfRule type="expression" dxfId="23760" priority="985">
      <formula>AND(IF($Q25=3,1,IF($Q25=4,1,0)),IF($F25&lt;=85,1,0))</formula>
    </cfRule>
  </conditionalFormatting>
  <conditionalFormatting sqref="AV26">
    <cfRule type="expression" dxfId="23759" priority="980">
      <formula>AV26="X"</formula>
    </cfRule>
    <cfRule type="expression" dxfId="23758" priority="981">
      <formula>AV26="후보"</formula>
    </cfRule>
  </conditionalFormatting>
  <conditionalFormatting sqref="AC26">
    <cfRule type="cellIs" dxfId="23757" priority="977" operator="greaterThan">
      <formula>0.9</formula>
    </cfRule>
    <cfRule type="cellIs" dxfId="23756" priority="978" operator="greaterThan">
      <formula>0.85</formula>
    </cfRule>
  </conditionalFormatting>
  <conditionalFormatting sqref="N26">
    <cfRule type="cellIs" dxfId="23755" priority="975" operator="greaterThan">
      <formula>0.9</formula>
    </cfRule>
    <cfRule type="cellIs" dxfId="23754" priority="976" operator="greaterThan">
      <formula>0.85</formula>
    </cfRule>
  </conditionalFormatting>
  <conditionalFormatting sqref="E26">
    <cfRule type="expression" dxfId="23753" priority="971">
      <formula>AND(IF(OR($Q26=1,$Q26=2),1,0),IF($X26&lt;=20,1,0))</formula>
    </cfRule>
    <cfRule type="expression" dxfId="23752" priority="972">
      <formula>AND(IF($Q26=2,1,0),IF($X26&lt;30,1,0))</formula>
    </cfRule>
    <cfRule type="expression" dxfId="23751" priority="973">
      <formula>AND(IF($Q26=3,1,0),IF($X26&lt;30,1,0))</formula>
    </cfRule>
    <cfRule type="expression" dxfId="23750" priority="974">
      <formula>AND(IF($Q26=3,1,IF($Q26=4,1,0)),IF($F26&lt;=85,1,0))</formula>
    </cfRule>
  </conditionalFormatting>
  <conditionalFormatting sqref="X26">
    <cfRule type="expression" dxfId="23749" priority="967">
      <formula>AND(IF(OR($Q26=1,$Q26=2),1,0),IF($X26&lt;=20,1,0))</formula>
    </cfRule>
    <cfRule type="expression" dxfId="23748" priority="968">
      <formula>AND(IF($Q26=2,1,0),IF($X26&lt;30,1,0))</formula>
    </cfRule>
    <cfRule type="expression" dxfId="23747" priority="969">
      <formula>AND(IF($Q26=3,1,0),IF($X26&lt;30,1,0))</formula>
    </cfRule>
    <cfRule type="expression" dxfId="23746" priority="970">
      <formula>AND(IF($Q26=3,1,IF($Q26=4,1,0)),IF($F26&lt;=85,1,0))</formula>
    </cfRule>
  </conditionalFormatting>
  <conditionalFormatting sqref="AI26">
    <cfRule type="expression" dxfId="23745" priority="963">
      <formula>AND(IF(OR($Q26=1,$Q26=2),1,0),IF($X26&lt;=20,1,0))</formula>
    </cfRule>
    <cfRule type="expression" dxfId="23744" priority="964">
      <formula>AND(IF($Q26=2,1,0),IF($X26&lt;30,1,0))</formula>
    </cfRule>
    <cfRule type="expression" dxfId="23743" priority="965">
      <formula>AND(IF($Q26=3,1,0),IF($X26&lt;30,1,0))</formula>
    </cfRule>
    <cfRule type="expression" dxfId="23742" priority="966">
      <formula>AND(IF($Q26=3,1,IF($Q26=4,1,0)),IF($F26&lt;=85,1,0))</formula>
    </cfRule>
  </conditionalFormatting>
  <conditionalFormatting sqref="AV27">
    <cfRule type="expression" dxfId="23741" priority="961">
      <formula>AV27="X"</formula>
    </cfRule>
    <cfRule type="expression" dxfId="23740" priority="962">
      <formula>AV27="후보"</formula>
    </cfRule>
  </conditionalFormatting>
  <conditionalFormatting sqref="AC27">
    <cfRule type="cellIs" dxfId="23739" priority="958" operator="greaterThan">
      <formula>0.9</formula>
    </cfRule>
    <cfRule type="cellIs" dxfId="23738" priority="959" operator="greaterThan">
      <formula>0.85</formula>
    </cfRule>
  </conditionalFormatting>
  <conditionalFormatting sqref="N27">
    <cfRule type="cellIs" dxfId="23737" priority="956" operator="greaterThan">
      <formula>0.9</formula>
    </cfRule>
    <cfRule type="cellIs" dxfId="23736" priority="957" operator="greaterThan">
      <formula>0.85</formula>
    </cfRule>
  </conditionalFormatting>
  <conditionalFormatting sqref="E27">
    <cfRule type="expression" dxfId="23735" priority="952">
      <formula>AND(IF(OR($Q27=1,$Q27=2),1,0),IF($X27&lt;=20,1,0))</formula>
    </cfRule>
    <cfRule type="expression" dxfId="23734" priority="953">
      <formula>AND(IF($Q27=2,1,0),IF($X27&lt;30,1,0))</formula>
    </cfRule>
    <cfRule type="expression" dxfId="23733" priority="954">
      <formula>AND(IF($Q27=3,1,0),IF($X27&lt;30,1,0))</formula>
    </cfRule>
    <cfRule type="expression" dxfId="23732" priority="955">
      <formula>AND(IF($Q27=3,1,IF($Q27=4,1,0)),IF($F27&lt;=85,1,0))</formula>
    </cfRule>
  </conditionalFormatting>
  <conditionalFormatting sqref="X27">
    <cfRule type="expression" dxfId="23731" priority="948">
      <formula>AND(IF(OR($Q27=1,$Q27=2),1,0),IF($X27&lt;=20,1,0))</formula>
    </cfRule>
    <cfRule type="expression" dxfId="23730" priority="949">
      <formula>AND(IF($Q27=2,1,0),IF($X27&lt;30,1,0))</formula>
    </cfRule>
    <cfRule type="expression" dxfId="23729" priority="950">
      <formula>AND(IF($Q27=3,1,0),IF($X27&lt;30,1,0))</formula>
    </cfRule>
    <cfRule type="expression" dxfId="23728" priority="951">
      <formula>AND(IF($Q27=3,1,IF($Q27=4,1,0)),IF($F27&lt;=85,1,0))</formula>
    </cfRule>
  </conditionalFormatting>
  <conditionalFormatting sqref="AI27">
    <cfRule type="expression" dxfId="23727" priority="944">
      <formula>AND(IF(OR($Q27=1,$Q27=2),1,0),IF($X27&lt;=20,1,0))</formula>
    </cfRule>
    <cfRule type="expression" dxfId="23726" priority="945">
      <formula>AND(IF($Q27=2,1,0),IF($X27&lt;30,1,0))</formula>
    </cfRule>
    <cfRule type="expression" dxfId="23725" priority="946">
      <formula>AND(IF($Q27=3,1,0),IF($X27&lt;30,1,0))</formula>
    </cfRule>
    <cfRule type="expression" dxfId="23724" priority="947">
      <formula>AND(IF($Q27=3,1,IF($Q27=4,1,0)),IF($F27&lt;=85,1,0))</formula>
    </cfRule>
  </conditionalFormatting>
  <conditionalFormatting sqref="AV28">
    <cfRule type="expression" dxfId="23723" priority="942">
      <formula>AV28="X"</formula>
    </cfRule>
    <cfRule type="expression" dxfId="23722" priority="943">
      <formula>AV28="후보"</formula>
    </cfRule>
  </conditionalFormatting>
  <conditionalFormatting sqref="AC28">
    <cfRule type="cellIs" dxfId="23721" priority="939" operator="greaterThan">
      <formula>0.9</formula>
    </cfRule>
    <cfRule type="cellIs" dxfId="23720" priority="940" operator="greaterThan">
      <formula>0.85</formula>
    </cfRule>
  </conditionalFormatting>
  <conditionalFormatting sqref="N28">
    <cfRule type="cellIs" dxfId="23719" priority="937" operator="greaterThan">
      <formula>0.9</formula>
    </cfRule>
    <cfRule type="cellIs" dxfId="23718" priority="938" operator="greaterThan">
      <formula>0.85</formula>
    </cfRule>
  </conditionalFormatting>
  <conditionalFormatting sqref="E28">
    <cfRule type="expression" dxfId="23717" priority="933">
      <formula>AND(IF(OR($Q28=1,$Q28=2),1,0),IF($X28&lt;=20,1,0))</formula>
    </cfRule>
    <cfRule type="expression" dxfId="23716" priority="934">
      <formula>AND(IF($Q28=2,1,0),IF($X28&lt;30,1,0))</formula>
    </cfRule>
    <cfRule type="expression" dxfId="23715" priority="935">
      <formula>AND(IF($Q28=3,1,0),IF($X28&lt;30,1,0))</formula>
    </cfRule>
    <cfRule type="expression" dxfId="23714" priority="936">
      <formula>AND(IF($Q28=3,1,IF($Q28=4,1,0)),IF($F28&lt;=85,1,0))</formula>
    </cfRule>
  </conditionalFormatting>
  <conditionalFormatting sqref="X28">
    <cfRule type="expression" dxfId="23713" priority="929">
      <formula>AND(IF(OR($Q28=1,$Q28=2),1,0),IF($X28&lt;=20,1,0))</formula>
    </cfRule>
    <cfRule type="expression" dxfId="23712" priority="930">
      <formula>AND(IF($Q28=2,1,0),IF($X28&lt;30,1,0))</formula>
    </cfRule>
    <cfRule type="expression" dxfId="23711" priority="931">
      <formula>AND(IF($Q28=3,1,0),IF($X28&lt;30,1,0))</formula>
    </cfRule>
    <cfRule type="expression" dxfId="23710" priority="932">
      <formula>AND(IF($Q28=3,1,IF($Q28=4,1,0)),IF($F28&lt;=85,1,0))</formula>
    </cfRule>
  </conditionalFormatting>
  <conditionalFormatting sqref="AI28">
    <cfRule type="expression" dxfId="23709" priority="925">
      <formula>AND(IF(OR($Q28=1,$Q28=2),1,0),IF($X28&lt;=20,1,0))</formula>
    </cfRule>
    <cfRule type="expression" dxfId="23708" priority="926">
      <formula>AND(IF($Q28=2,1,0),IF($X28&lt;30,1,0))</formula>
    </cfRule>
    <cfRule type="expression" dxfId="23707" priority="927">
      <formula>AND(IF($Q28=3,1,0),IF($X28&lt;30,1,0))</formula>
    </cfRule>
    <cfRule type="expression" dxfId="23706" priority="928">
      <formula>AND(IF($Q28=3,1,IF($Q28=4,1,0)),IF($F28&lt;=85,1,0))</formula>
    </cfRule>
  </conditionalFormatting>
  <conditionalFormatting sqref="AV29">
    <cfRule type="expression" dxfId="23705" priority="923">
      <formula>AV29="X"</formula>
    </cfRule>
    <cfRule type="expression" dxfId="23704" priority="924">
      <formula>AV29="후보"</formula>
    </cfRule>
  </conditionalFormatting>
  <conditionalFormatting sqref="AC29 N29">
    <cfRule type="cellIs" dxfId="23703" priority="920" operator="greaterThan">
      <formula>0.9</formula>
    </cfRule>
    <cfRule type="cellIs" dxfId="23702" priority="921" operator="greaterThan">
      <formula>0.85</formula>
    </cfRule>
  </conditionalFormatting>
  <conditionalFormatting sqref="AV30">
    <cfRule type="expression" dxfId="23701" priority="918">
      <formula>AV30="X"</formula>
    </cfRule>
    <cfRule type="expression" dxfId="23700" priority="919">
      <formula>AV30="후보"</formula>
    </cfRule>
  </conditionalFormatting>
  <conditionalFormatting sqref="AC30">
    <cfRule type="cellIs" dxfId="23699" priority="915" operator="greaterThan">
      <formula>0.9</formula>
    </cfRule>
    <cfRule type="cellIs" dxfId="23698" priority="916" operator="greaterThan">
      <formula>0.85</formula>
    </cfRule>
  </conditionalFormatting>
  <conditionalFormatting sqref="N30">
    <cfRule type="cellIs" dxfId="23697" priority="913" operator="greaterThan">
      <formula>0.9</formula>
    </cfRule>
    <cfRule type="cellIs" dxfId="23696" priority="914" operator="greaterThan">
      <formula>0.85</formula>
    </cfRule>
  </conditionalFormatting>
  <conditionalFormatting sqref="E30">
    <cfRule type="expression" dxfId="23695" priority="909">
      <formula>AND(IF(OR($Q30=1,$Q30=2),1,0),IF($X30&lt;=20,1,0))</formula>
    </cfRule>
    <cfRule type="expression" dxfId="23694" priority="910">
      <formula>AND(IF($Q30=2,1,0),IF($X30&lt;30,1,0))</formula>
    </cfRule>
    <cfRule type="expression" dxfId="23693" priority="911">
      <formula>AND(IF($Q30=3,1,0),IF($X30&lt;30,1,0))</formula>
    </cfRule>
    <cfRule type="expression" dxfId="23692" priority="912">
      <formula>AND(IF($Q30=3,1,IF($Q30=4,1,0)),IF($F30&lt;=85,1,0))</formula>
    </cfRule>
  </conditionalFormatting>
  <conditionalFormatting sqref="X30">
    <cfRule type="expression" dxfId="23691" priority="905">
      <formula>AND(IF(OR($Q30=1,$Q30=2),1,0),IF($X30&lt;=20,1,0))</formula>
    </cfRule>
    <cfRule type="expression" dxfId="23690" priority="906">
      <formula>AND(IF($Q30=2,1,0),IF($X30&lt;30,1,0))</formula>
    </cfRule>
    <cfRule type="expression" dxfId="23689" priority="907">
      <formula>AND(IF($Q30=3,1,0),IF($X30&lt;30,1,0))</formula>
    </cfRule>
    <cfRule type="expression" dxfId="23688" priority="908">
      <formula>AND(IF($Q30=3,1,IF($Q30=4,1,0)),IF($F30&lt;=85,1,0))</formula>
    </cfRule>
  </conditionalFormatting>
  <conditionalFormatting sqref="AI30">
    <cfRule type="expression" dxfId="23687" priority="901">
      <formula>AND(IF(OR($Q30=1,$Q30=2),1,0),IF($X30&lt;=20,1,0))</formula>
    </cfRule>
    <cfRule type="expression" dxfId="23686" priority="902">
      <formula>AND(IF($Q30=2,1,0),IF($X30&lt;30,1,0))</formula>
    </cfRule>
    <cfRule type="expression" dxfId="23685" priority="903">
      <formula>AND(IF($Q30=3,1,0),IF($X30&lt;30,1,0))</formula>
    </cfRule>
    <cfRule type="expression" dxfId="23684" priority="904">
      <formula>AND(IF($Q30=3,1,IF($Q30=4,1,0)),IF($F30&lt;=85,1,0))</formula>
    </cfRule>
  </conditionalFormatting>
  <conditionalFormatting sqref="AV31">
    <cfRule type="expression" dxfId="23683" priority="899">
      <formula>AV31="X"</formula>
    </cfRule>
    <cfRule type="expression" dxfId="23682" priority="900">
      <formula>AV31="후보"</formula>
    </cfRule>
  </conditionalFormatting>
  <conditionalFormatting sqref="AC31">
    <cfRule type="cellIs" dxfId="23681" priority="896" operator="greaterThan">
      <formula>0.9</formula>
    </cfRule>
    <cfRule type="cellIs" dxfId="23680" priority="897" operator="greaterThan">
      <formula>0.85</formula>
    </cfRule>
  </conditionalFormatting>
  <conditionalFormatting sqref="N31">
    <cfRule type="cellIs" dxfId="23679" priority="894" operator="greaterThan">
      <formula>0.9</formula>
    </cfRule>
    <cfRule type="cellIs" dxfId="23678" priority="895" operator="greaterThan">
      <formula>0.85</formula>
    </cfRule>
  </conditionalFormatting>
  <conditionalFormatting sqref="E31">
    <cfRule type="expression" dxfId="23677" priority="890">
      <formula>AND(IF(OR($Q31=1,$Q31=2),1,0),IF($X31&lt;=20,1,0))</formula>
    </cfRule>
    <cfRule type="expression" dxfId="23676" priority="891">
      <formula>AND(IF($Q31=2,1,0),IF($X31&lt;30,1,0))</formula>
    </cfRule>
    <cfRule type="expression" dxfId="23675" priority="892">
      <formula>AND(IF($Q31=3,1,0),IF($X31&lt;30,1,0))</formula>
    </cfRule>
    <cfRule type="expression" dxfId="23674" priority="893">
      <formula>AND(IF($Q31=3,1,IF($Q31=4,1,0)),IF($F31&lt;=85,1,0))</formula>
    </cfRule>
  </conditionalFormatting>
  <conditionalFormatting sqref="X31">
    <cfRule type="expression" dxfId="23673" priority="886">
      <formula>AND(IF(OR($Q31=1,$Q31=2),1,0),IF($X31&lt;=20,1,0))</formula>
    </cfRule>
    <cfRule type="expression" dxfId="23672" priority="887">
      <formula>AND(IF($Q31=2,1,0),IF($X31&lt;30,1,0))</formula>
    </cfRule>
    <cfRule type="expression" dxfId="23671" priority="888">
      <formula>AND(IF($Q31=3,1,0),IF($X31&lt;30,1,0))</formula>
    </cfRule>
    <cfRule type="expression" dxfId="23670" priority="889">
      <formula>AND(IF($Q31=3,1,IF($Q31=4,1,0)),IF($F31&lt;=85,1,0))</formula>
    </cfRule>
  </conditionalFormatting>
  <conditionalFormatting sqref="AI31">
    <cfRule type="expression" dxfId="23669" priority="882">
      <formula>AND(IF(OR($Q31=1,$Q31=2),1,0),IF($X31&lt;=20,1,0))</formula>
    </cfRule>
    <cfRule type="expression" dxfId="23668" priority="883">
      <formula>AND(IF($Q31=2,1,0),IF($X31&lt;30,1,0))</formula>
    </cfRule>
    <cfRule type="expression" dxfId="23667" priority="884">
      <formula>AND(IF($Q31=3,1,0),IF($X31&lt;30,1,0))</formula>
    </cfRule>
    <cfRule type="expression" dxfId="23666" priority="885">
      <formula>AND(IF($Q31=3,1,IF($Q31=4,1,0)),IF($F31&lt;=85,1,0))</formula>
    </cfRule>
  </conditionalFormatting>
  <conditionalFormatting sqref="AV32">
    <cfRule type="expression" dxfId="23665" priority="880">
      <formula>AV32="X"</formula>
    </cfRule>
    <cfRule type="expression" dxfId="23664" priority="881">
      <formula>AV32="후보"</formula>
    </cfRule>
  </conditionalFormatting>
  <conditionalFormatting sqref="AC32">
    <cfRule type="cellIs" dxfId="23663" priority="877" operator="greaterThan">
      <formula>0.9</formula>
    </cfRule>
    <cfRule type="cellIs" dxfId="23662" priority="878" operator="greaterThan">
      <formula>0.85</formula>
    </cfRule>
  </conditionalFormatting>
  <conditionalFormatting sqref="N32">
    <cfRule type="cellIs" dxfId="23661" priority="875" operator="greaterThan">
      <formula>0.9</formula>
    </cfRule>
    <cfRule type="cellIs" dxfId="23660" priority="876" operator="greaterThan">
      <formula>0.85</formula>
    </cfRule>
  </conditionalFormatting>
  <conditionalFormatting sqref="E32">
    <cfRule type="expression" dxfId="23659" priority="871">
      <formula>AND(IF(OR($Q32=1,$Q32=2),1,0),IF($X32&lt;=20,1,0))</formula>
    </cfRule>
    <cfRule type="expression" dxfId="23658" priority="872">
      <formula>AND(IF($Q32=2,1,0),IF($X32&lt;30,1,0))</formula>
    </cfRule>
    <cfRule type="expression" dxfId="23657" priority="873">
      <formula>AND(IF($Q32=3,1,0),IF($X32&lt;30,1,0))</formula>
    </cfRule>
    <cfRule type="expression" dxfId="23656" priority="874">
      <formula>AND(IF($Q32=3,1,IF($Q32=4,1,0)),IF($F32&lt;=85,1,0))</formula>
    </cfRule>
  </conditionalFormatting>
  <conditionalFormatting sqref="X32">
    <cfRule type="expression" dxfId="23655" priority="867">
      <formula>AND(IF(OR($Q32=1,$Q32=2),1,0),IF($X32&lt;=20,1,0))</formula>
    </cfRule>
    <cfRule type="expression" dxfId="23654" priority="868">
      <formula>AND(IF($Q32=2,1,0),IF($X32&lt;30,1,0))</formula>
    </cfRule>
    <cfRule type="expression" dxfId="23653" priority="869">
      <formula>AND(IF($Q32=3,1,0),IF($X32&lt;30,1,0))</formula>
    </cfRule>
    <cfRule type="expression" dxfId="23652" priority="870">
      <formula>AND(IF($Q32=3,1,IF($Q32=4,1,0)),IF($F32&lt;=85,1,0))</formula>
    </cfRule>
  </conditionalFormatting>
  <conditionalFormatting sqref="AI32">
    <cfRule type="expression" dxfId="23651" priority="863">
      <formula>AND(IF(OR($Q32=1,$Q32=2),1,0),IF($X32&lt;=20,1,0))</formula>
    </cfRule>
    <cfRule type="expression" dxfId="23650" priority="864">
      <formula>AND(IF($Q32=2,1,0),IF($X32&lt;30,1,0))</formula>
    </cfRule>
    <cfRule type="expression" dxfId="23649" priority="865">
      <formula>AND(IF($Q32=3,1,0),IF($X32&lt;30,1,0))</formula>
    </cfRule>
    <cfRule type="expression" dxfId="23648" priority="866">
      <formula>AND(IF($Q32=3,1,IF($Q32=4,1,0)),IF($F32&lt;=85,1,0))</formula>
    </cfRule>
  </conditionalFormatting>
  <conditionalFormatting sqref="AV33">
    <cfRule type="expression" dxfId="23647" priority="861">
      <formula>AV33="X"</formula>
    </cfRule>
    <cfRule type="expression" dxfId="23646" priority="862">
      <formula>AV33="후보"</formula>
    </cfRule>
  </conditionalFormatting>
  <conditionalFormatting sqref="AC33">
    <cfRule type="cellIs" dxfId="23645" priority="858" operator="greaterThan">
      <formula>0.9</formula>
    </cfRule>
    <cfRule type="cellIs" dxfId="23644" priority="859" operator="greaterThan">
      <formula>0.85</formula>
    </cfRule>
  </conditionalFormatting>
  <conditionalFormatting sqref="N33">
    <cfRule type="cellIs" dxfId="23643" priority="856" operator="greaterThan">
      <formula>0.9</formula>
    </cfRule>
    <cfRule type="cellIs" dxfId="23642" priority="857" operator="greaterThan">
      <formula>0.85</formula>
    </cfRule>
  </conditionalFormatting>
  <conditionalFormatting sqref="E33">
    <cfRule type="expression" dxfId="23641" priority="852">
      <formula>AND(IF(OR($Q33=1,$Q33=2),1,0),IF($X33&lt;=20,1,0))</formula>
    </cfRule>
    <cfRule type="expression" dxfId="23640" priority="853">
      <formula>AND(IF($Q33=2,1,0),IF($X33&lt;30,1,0))</formula>
    </cfRule>
    <cfRule type="expression" dxfId="23639" priority="854">
      <formula>AND(IF($Q33=3,1,0),IF($X33&lt;30,1,0))</formula>
    </cfRule>
    <cfRule type="expression" dxfId="23638" priority="855">
      <formula>AND(IF($Q33=3,1,IF($Q33=4,1,0)),IF($F33&lt;=85,1,0))</formula>
    </cfRule>
  </conditionalFormatting>
  <conditionalFormatting sqref="X33">
    <cfRule type="expression" dxfId="23637" priority="848">
      <formula>AND(IF(OR($Q33=1,$Q33=2),1,0),IF($X33&lt;=20,1,0))</formula>
    </cfRule>
    <cfRule type="expression" dxfId="23636" priority="849">
      <formula>AND(IF($Q33=2,1,0),IF($X33&lt;30,1,0))</formula>
    </cfRule>
    <cfRule type="expression" dxfId="23635" priority="850">
      <formula>AND(IF($Q33=3,1,0),IF($X33&lt;30,1,0))</formula>
    </cfRule>
    <cfRule type="expression" dxfId="23634" priority="851">
      <formula>AND(IF($Q33=3,1,IF($Q33=4,1,0)),IF($F33&lt;=85,1,0))</formula>
    </cfRule>
  </conditionalFormatting>
  <conditionalFormatting sqref="AI33">
    <cfRule type="expression" dxfId="23633" priority="844">
      <formula>AND(IF(OR($Q33=1,$Q33=2),1,0),IF($X33&lt;=20,1,0))</formula>
    </cfRule>
    <cfRule type="expression" dxfId="23632" priority="845">
      <formula>AND(IF($Q33=2,1,0),IF($X33&lt;30,1,0))</formula>
    </cfRule>
    <cfRule type="expression" dxfId="23631" priority="846">
      <formula>AND(IF($Q33=3,1,0),IF($X33&lt;30,1,0))</formula>
    </cfRule>
    <cfRule type="expression" dxfId="23630" priority="847">
      <formula>AND(IF($Q33=3,1,IF($Q33=4,1,0)),IF($F33&lt;=85,1,0))</formula>
    </cfRule>
  </conditionalFormatting>
  <conditionalFormatting sqref="AV34">
    <cfRule type="expression" dxfId="23629" priority="842">
      <formula>AV34="X"</formula>
    </cfRule>
    <cfRule type="expression" dxfId="23628" priority="843">
      <formula>AV34="후보"</formula>
    </cfRule>
  </conditionalFormatting>
  <conditionalFormatting sqref="AC34">
    <cfRule type="cellIs" dxfId="23627" priority="839" operator="greaterThan">
      <formula>0.9</formula>
    </cfRule>
    <cfRule type="cellIs" dxfId="23626" priority="840" operator="greaterThan">
      <formula>0.85</formula>
    </cfRule>
  </conditionalFormatting>
  <conditionalFormatting sqref="N34">
    <cfRule type="cellIs" dxfId="23625" priority="837" operator="greaterThan">
      <formula>0.9</formula>
    </cfRule>
    <cfRule type="cellIs" dxfId="23624" priority="838" operator="greaterThan">
      <formula>0.85</formula>
    </cfRule>
  </conditionalFormatting>
  <conditionalFormatting sqref="E34">
    <cfRule type="expression" dxfId="23623" priority="833">
      <formula>AND(IF(OR($Q34=1,$Q34=2),1,0),IF($X34&lt;=20,1,0))</formula>
    </cfRule>
    <cfRule type="expression" dxfId="23622" priority="834">
      <formula>AND(IF($Q34=2,1,0),IF($X34&lt;30,1,0))</formula>
    </cfRule>
    <cfRule type="expression" dxfId="23621" priority="835">
      <formula>AND(IF($Q34=3,1,0),IF($X34&lt;30,1,0))</formula>
    </cfRule>
    <cfRule type="expression" dxfId="23620" priority="836">
      <formula>AND(IF($Q34=3,1,IF($Q34=4,1,0)),IF($F34&lt;=85,1,0))</formula>
    </cfRule>
  </conditionalFormatting>
  <conditionalFormatting sqref="X34">
    <cfRule type="expression" dxfId="23619" priority="829">
      <formula>AND(IF(OR($Q34=1,$Q34=2),1,0),IF($X34&lt;=20,1,0))</formula>
    </cfRule>
    <cfRule type="expression" dxfId="23618" priority="830">
      <formula>AND(IF($Q34=2,1,0),IF($X34&lt;30,1,0))</formula>
    </cfRule>
    <cfRule type="expression" dxfId="23617" priority="831">
      <formula>AND(IF($Q34=3,1,0),IF($X34&lt;30,1,0))</formula>
    </cfRule>
    <cfRule type="expression" dxfId="23616" priority="832">
      <formula>AND(IF($Q34=3,1,IF($Q34=4,1,0)),IF($F34&lt;=85,1,0))</formula>
    </cfRule>
  </conditionalFormatting>
  <conditionalFormatting sqref="AI34">
    <cfRule type="expression" dxfId="23615" priority="825">
      <formula>AND(IF(OR($Q34=1,$Q34=2),1,0),IF($X34&lt;=20,1,0))</formula>
    </cfRule>
    <cfRule type="expression" dxfId="23614" priority="826">
      <formula>AND(IF($Q34=2,1,0),IF($X34&lt;30,1,0))</formula>
    </cfRule>
    <cfRule type="expression" dxfId="23613" priority="827">
      <formula>AND(IF($Q34=3,1,0),IF($X34&lt;30,1,0))</formula>
    </cfRule>
    <cfRule type="expression" dxfId="23612" priority="828">
      <formula>AND(IF($Q34=3,1,IF($Q34=4,1,0)),IF($F34&lt;=85,1,0))</formula>
    </cfRule>
  </conditionalFormatting>
  <conditionalFormatting sqref="AV35">
    <cfRule type="expression" dxfId="23611" priority="823">
      <formula>AV35="X"</formula>
    </cfRule>
    <cfRule type="expression" dxfId="23610" priority="824">
      <formula>AV35="후보"</formula>
    </cfRule>
  </conditionalFormatting>
  <conditionalFormatting sqref="AC35">
    <cfRule type="cellIs" dxfId="23609" priority="820" operator="greaterThan">
      <formula>0.9</formula>
    </cfRule>
    <cfRule type="cellIs" dxfId="23608" priority="821" operator="greaterThan">
      <formula>0.85</formula>
    </cfRule>
  </conditionalFormatting>
  <conditionalFormatting sqref="N35">
    <cfRule type="cellIs" dxfId="23607" priority="818" operator="greaterThan">
      <formula>0.9</formula>
    </cfRule>
    <cfRule type="cellIs" dxfId="23606" priority="819" operator="greaterThan">
      <formula>0.85</formula>
    </cfRule>
  </conditionalFormatting>
  <conditionalFormatting sqref="E35">
    <cfRule type="expression" dxfId="23605" priority="814">
      <formula>AND(IF(OR($Q35=1,$Q35=2),1,0),IF($X35&lt;=20,1,0))</formula>
    </cfRule>
    <cfRule type="expression" dxfId="23604" priority="815">
      <formula>AND(IF($Q35=2,1,0),IF($X35&lt;30,1,0))</formula>
    </cfRule>
    <cfRule type="expression" dxfId="23603" priority="816">
      <formula>AND(IF($Q35=3,1,0),IF($X35&lt;30,1,0))</formula>
    </cfRule>
    <cfRule type="expression" dxfId="23602" priority="817">
      <formula>AND(IF($Q35=3,1,IF($Q35=4,1,0)),IF($F35&lt;=85,1,0))</formula>
    </cfRule>
  </conditionalFormatting>
  <conditionalFormatting sqref="X35">
    <cfRule type="expression" dxfId="23601" priority="810">
      <formula>AND(IF(OR($Q35=1,$Q35=2),1,0),IF($X35&lt;=20,1,0))</formula>
    </cfRule>
    <cfRule type="expression" dxfId="23600" priority="811">
      <formula>AND(IF($Q35=2,1,0),IF($X35&lt;30,1,0))</formula>
    </cfRule>
    <cfRule type="expression" dxfId="23599" priority="812">
      <formula>AND(IF($Q35=3,1,0),IF($X35&lt;30,1,0))</formula>
    </cfRule>
    <cfRule type="expression" dxfId="23598" priority="813">
      <formula>AND(IF($Q35=3,1,IF($Q35=4,1,0)),IF($F35&lt;=85,1,0))</formula>
    </cfRule>
  </conditionalFormatting>
  <conditionalFormatting sqref="AI35">
    <cfRule type="expression" dxfId="23597" priority="806">
      <formula>AND(IF(OR($Q35=1,$Q35=2),1,0),IF($X35&lt;=20,1,0))</formula>
    </cfRule>
    <cfRule type="expression" dxfId="23596" priority="807">
      <formula>AND(IF($Q35=2,1,0),IF($X35&lt;30,1,0))</formula>
    </cfRule>
    <cfRule type="expression" dxfId="23595" priority="808">
      <formula>AND(IF($Q35=3,1,0),IF($X35&lt;30,1,0))</formula>
    </cfRule>
    <cfRule type="expression" dxfId="23594" priority="809">
      <formula>AND(IF($Q35=3,1,IF($Q35=4,1,0)),IF($F35&lt;=85,1,0))</formula>
    </cfRule>
  </conditionalFormatting>
  <conditionalFormatting sqref="AV36">
    <cfRule type="expression" dxfId="23593" priority="804">
      <formula>AV36="X"</formula>
    </cfRule>
    <cfRule type="expression" dxfId="23592" priority="805">
      <formula>AV36="후보"</formula>
    </cfRule>
  </conditionalFormatting>
  <conditionalFormatting sqref="AC36 N36">
    <cfRule type="cellIs" dxfId="23591" priority="801" operator="greaterThan">
      <formula>0.9</formula>
    </cfRule>
    <cfRule type="cellIs" dxfId="23590" priority="802" operator="greaterThan">
      <formula>0.85</formula>
    </cfRule>
  </conditionalFormatting>
  <conditionalFormatting sqref="AV37">
    <cfRule type="expression" dxfId="23589" priority="799">
      <formula>AV37="X"</formula>
    </cfRule>
    <cfRule type="expression" dxfId="23588" priority="800">
      <formula>AV37="후보"</formula>
    </cfRule>
  </conditionalFormatting>
  <conditionalFormatting sqref="AC37">
    <cfRule type="cellIs" dxfId="23587" priority="796" operator="greaterThan">
      <formula>0.9</formula>
    </cfRule>
    <cfRule type="cellIs" dxfId="23586" priority="797" operator="greaterThan">
      <formula>0.85</formula>
    </cfRule>
  </conditionalFormatting>
  <conditionalFormatting sqref="N37">
    <cfRule type="cellIs" dxfId="23585" priority="794" operator="greaterThan">
      <formula>0.9</formula>
    </cfRule>
    <cfRule type="cellIs" dxfId="23584" priority="795" operator="greaterThan">
      <formula>0.85</formula>
    </cfRule>
  </conditionalFormatting>
  <conditionalFormatting sqref="E37">
    <cfRule type="expression" dxfId="23583" priority="790">
      <formula>AND(IF(OR($Q37=1,$Q37=2),1,0),IF($X37&lt;=20,1,0))</formula>
    </cfRule>
    <cfRule type="expression" dxfId="23582" priority="791">
      <formula>AND(IF($Q37=2,1,0),IF($X37&lt;30,1,0))</formula>
    </cfRule>
    <cfRule type="expression" dxfId="23581" priority="792">
      <formula>AND(IF($Q37=3,1,0),IF($X37&lt;30,1,0))</formula>
    </cfRule>
    <cfRule type="expression" dxfId="23580" priority="793">
      <formula>AND(IF($Q37=3,1,IF($Q37=4,1,0)),IF($F37&lt;=85,1,0))</formula>
    </cfRule>
  </conditionalFormatting>
  <conditionalFormatting sqref="X37">
    <cfRule type="expression" dxfId="23579" priority="786">
      <formula>AND(IF(OR($Q37=1,$Q37=2),1,0),IF($X37&lt;=20,1,0))</formula>
    </cfRule>
    <cfRule type="expression" dxfId="23578" priority="787">
      <formula>AND(IF($Q37=2,1,0),IF($X37&lt;30,1,0))</formula>
    </cfRule>
    <cfRule type="expression" dxfId="23577" priority="788">
      <formula>AND(IF($Q37=3,1,0),IF($X37&lt;30,1,0))</formula>
    </cfRule>
    <cfRule type="expression" dxfId="23576" priority="789">
      <formula>AND(IF($Q37=3,1,IF($Q37=4,1,0)),IF($F37&lt;=85,1,0))</formula>
    </cfRule>
  </conditionalFormatting>
  <conditionalFormatting sqref="AI37">
    <cfRule type="expression" dxfId="23575" priority="782">
      <formula>AND(IF(OR($Q37=1,$Q37=2),1,0),IF($X37&lt;=20,1,0))</formula>
    </cfRule>
    <cfRule type="expression" dxfId="23574" priority="783">
      <formula>AND(IF($Q37=2,1,0),IF($X37&lt;30,1,0))</formula>
    </cfRule>
    <cfRule type="expression" dxfId="23573" priority="784">
      <formula>AND(IF($Q37=3,1,0),IF($X37&lt;30,1,0))</formula>
    </cfRule>
    <cfRule type="expression" dxfId="23572" priority="785">
      <formula>AND(IF($Q37=3,1,IF($Q37=4,1,0)),IF($F37&lt;=85,1,0))</formula>
    </cfRule>
  </conditionalFormatting>
  <conditionalFormatting sqref="AV38">
    <cfRule type="expression" dxfId="23571" priority="780">
      <formula>AV38="X"</formula>
    </cfRule>
    <cfRule type="expression" dxfId="23570" priority="781">
      <formula>AV38="후보"</formula>
    </cfRule>
  </conditionalFormatting>
  <conditionalFormatting sqref="AC38">
    <cfRule type="cellIs" dxfId="23569" priority="777" operator="greaterThan">
      <formula>0.9</formula>
    </cfRule>
    <cfRule type="cellIs" dxfId="23568" priority="778" operator="greaterThan">
      <formula>0.85</formula>
    </cfRule>
  </conditionalFormatting>
  <conditionalFormatting sqref="N38">
    <cfRule type="cellIs" dxfId="23567" priority="775" operator="greaterThan">
      <formula>0.9</formula>
    </cfRule>
    <cfRule type="cellIs" dxfId="23566" priority="776" operator="greaterThan">
      <formula>0.85</formula>
    </cfRule>
  </conditionalFormatting>
  <conditionalFormatting sqref="E38">
    <cfRule type="expression" dxfId="23565" priority="771">
      <formula>AND(IF(OR($Q38=1,$Q38=2),1,0),IF($X38&lt;=20,1,0))</formula>
    </cfRule>
    <cfRule type="expression" dxfId="23564" priority="772">
      <formula>AND(IF($Q38=2,1,0),IF($X38&lt;30,1,0))</formula>
    </cfRule>
    <cfRule type="expression" dxfId="23563" priority="773">
      <formula>AND(IF($Q38=3,1,0),IF($X38&lt;30,1,0))</formula>
    </cfRule>
    <cfRule type="expression" dxfId="23562" priority="774">
      <formula>AND(IF($Q38=3,1,IF($Q38=4,1,0)),IF($F38&lt;=85,1,0))</formula>
    </cfRule>
  </conditionalFormatting>
  <conditionalFormatting sqref="X38">
    <cfRule type="expression" dxfId="23561" priority="767">
      <formula>AND(IF(OR($Q38=1,$Q38=2),1,0),IF($X38&lt;=20,1,0))</formula>
    </cfRule>
    <cfRule type="expression" dxfId="23560" priority="768">
      <formula>AND(IF($Q38=2,1,0),IF($X38&lt;30,1,0))</formula>
    </cfRule>
    <cfRule type="expression" dxfId="23559" priority="769">
      <formula>AND(IF($Q38=3,1,0),IF($X38&lt;30,1,0))</formula>
    </cfRule>
    <cfRule type="expression" dxfId="23558" priority="770">
      <formula>AND(IF($Q38=3,1,IF($Q38=4,1,0)),IF($F38&lt;=85,1,0))</formula>
    </cfRule>
  </conditionalFormatting>
  <conditionalFormatting sqref="AI38">
    <cfRule type="expression" dxfId="23557" priority="763">
      <formula>AND(IF(OR($Q38=1,$Q38=2),1,0),IF($X38&lt;=20,1,0))</formula>
    </cfRule>
    <cfRule type="expression" dxfId="23556" priority="764">
      <formula>AND(IF($Q38=2,1,0),IF($X38&lt;30,1,0))</formula>
    </cfRule>
    <cfRule type="expression" dxfId="23555" priority="765">
      <formula>AND(IF($Q38=3,1,0),IF($X38&lt;30,1,0))</formula>
    </cfRule>
    <cfRule type="expression" dxfId="23554" priority="766">
      <formula>AND(IF($Q38=3,1,IF($Q38=4,1,0)),IF($F38&lt;=85,1,0))</formula>
    </cfRule>
  </conditionalFormatting>
  <conditionalFormatting sqref="AV39">
    <cfRule type="expression" dxfId="23553" priority="761">
      <formula>AV39="X"</formula>
    </cfRule>
    <cfRule type="expression" dxfId="23552" priority="762">
      <formula>AV39="후보"</formula>
    </cfRule>
  </conditionalFormatting>
  <conditionalFormatting sqref="AC39">
    <cfRule type="cellIs" dxfId="23551" priority="758" operator="greaterThan">
      <formula>0.9</formula>
    </cfRule>
    <cfRule type="cellIs" dxfId="23550" priority="759" operator="greaterThan">
      <formula>0.85</formula>
    </cfRule>
  </conditionalFormatting>
  <conditionalFormatting sqref="N39">
    <cfRule type="cellIs" dxfId="23549" priority="756" operator="greaterThan">
      <formula>0.9</formula>
    </cfRule>
    <cfRule type="cellIs" dxfId="23548" priority="757" operator="greaterThan">
      <formula>0.85</formula>
    </cfRule>
  </conditionalFormatting>
  <conditionalFormatting sqref="E39">
    <cfRule type="expression" dxfId="23547" priority="752">
      <formula>AND(IF(OR($Q39=1,$Q39=2),1,0),IF($X39&lt;=20,1,0))</formula>
    </cfRule>
    <cfRule type="expression" dxfId="23546" priority="753">
      <formula>AND(IF($Q39=2,1,0),IF($X39&lt;30,1,0))</formula>
    </cfRule>
    <cfRule type="expression" dxfId="23545" priority="754">
      <formula>AND(IF($Q39=3,1,0),IF($X39&lt;30,1,0))</formula>
    </cfRule>
    <cfRule type="expression" dxfId="23544" priority="755">
      <formula>AND(IF($Q39=3,1,IF($Q39=4,1,0)),IF($F39&lt;=85,1,0))</formula>
    </cfRule>
  </conditionalFormatting>
  <conditionalFormatting sqref="X39">
    <cfRule type="expression" dxfId="23543" priority="748">
      <formula>AND(IF(OR($Q39=1,$Q39=2),1,0),IF($X39&lt;=20,1,0))</formula>
    </cfRule>
    <cfRule type="expression" dxfId="23542" priority="749">
      <formula>AND(IF($Q39=2,1,0),IF($X39&lt;30,1,0))</formula>
    </cfRule>
    <cfRule type="expression" dxfId="23541" priority="750">
      <formula>AND(IF($Q39=3,1,0),IF($X39&lt;30,1,0))</formula>
    </cfRule>
    <cfRule type="expression" dxfId="23540" priority="751">
      <formula>AND(IF($Q39=3,1,IF($Q39=4,1,0)),IF($F39&lt;=85,1,0))</formula>
    </cfRule>
  </conditionalFormatting>
  <conditionalFormatting sqref="AI39">
    <cfRule type="expression" dxfId="23539" priority="744">
      <formula>AND(IF(OR($Q39=1,$Q39=2),1,0),IF($X39&lt;=20,1,0))</formula>
    </cfRule>
    <cfRule type="expression" dxfId="23538" priority="745">
      <formula>AND(IF($Q39=2,1,0),IF($X39&lt;30,1,0))</formula>
    </cfRule>
    <cfRule type="expression" dxfId="23537" priority="746">
      <formula>AND(IF($Q39=3,1,0),IF($X39&lt;30,1,0))</formula>
    </cfRule>
    <cfRule type="expression" dxfId="23536" priority="747">
      <formula>AND(IF($Q39=3,1,IF($Q39=4,1,0)),IF($F39&lt;=85,1,0))</formula>
    </cfRule>
  </conditionalFormatting>
  <conditionalFormatting sqref="AV40">
    <cfRule type="expression" dxfId="23535" priority="742">
      <formula>AV40="X"</formula>
    </cfRule>
    <cfRule type="expression" dxfId="23534" priority="743">
      <formula>AV40="후보"</formula>
    </cfRule>
  </conditionalFormatting>
  <conditionalFormatting sqref="AC40">
    <cfRule type="cellIs" dxfId="23533" priority="739" operator="greaterThan">
      <formula>0.9</formula>
    </cfRule>
    <cfRule type="cellIs" dxfId="23532" priority="740" operator="greaterThan">
      <formula>0.85</formula>
    </cfRule>
  </conditionalFormatting>
  <conditionalFormatting sqref="N40">
    <cfRule type="cellIs" dxfId="23531" priority="737" operator="greaterThan">
      <formula>0.9</formula>
    </cfRule>
    <cfRule type="cellIs" dxfId="23530" priority="738" operator="greaterThan">
      <formula>0.85</formula>
    </cfRule>
  </conditionalFormatting>
  <conditionalFormatting sqref="E40">
    <cfRule type="expression" dxfId="23529" priority="733">
      <formula>AND(IF(OR($Q40=1,$Q40=2),1,0),IF($X40&lt;=20,1,0))</formula>
    </cfRule>
    <cfRule type="expression" dxfId="23528" priority="734">
      <formula>AND(IF($Q40=2,1,0),IF($X40&lt;30,1,0))</formula>
    </cfRule>
    <cfRule type="expression" dxfId="23527" priority="735">
      <formula>AND(IF($Q40=3,1,0),IF($X40&lt;30,1,0))</formula>
    </cfRule>
    <cfRule type="expression" dxfId="23526" priority="736">
      <formula>AND(IF($Q40=3,1,IF($Q40=4,1,0)),IF($F40&lt;=85,1,0))</formula>
    </cfRule>
  </conditionalFormatting>
  <conditionalFormatting sqref="X40">
    <cfRule type="expression" dxfId="23525" priority="729">
      <formula>AND(IF(OR($Q40=1,$Q40=2),1,0),IF($X40&lt;=20,1,0))</formula>
    </cfRule>
    <cfRule type="expression" dxfId="23524" priority="730">
      <formula>AND(IF($Q40=2,1,0),IF($X40&lt;30,1,0))</formula>
    </cfRule>
    <cfRule type="expression" dxfId="23523" priority="731">
      <formula>AND(IF($Q40=3,1,0),IF($X40&lt;30,1,0))</formula>
    </cfRule>
    <cfRule type="expression" dxfId="23522" priority="732">
      <formula>AND(IF($Q40=3,1,IF($Q40=4,1,0)),IF($F40&lt;=85,1,0))</formula>
    </cfRule>
  </conditionalFormatting>
  <conditionalFormatting sqref="AI40">
    <cfRule type="expression" dxfId="23521" priority="725">
      <formula>AND(IF(OR($Q40=1,$Q40=2),1,0),IF($X40&lt;=20,1,0))</formula>
    </cfRule>
    <cfRule type="expression" dxfId="23520" priority="726">
      <formula>AND(IF($Q40=2,1,0),IF($X40&lt;30,1,0))</formula>
    </cfRule>
    <cfRule type="expression" dxfId="23519" priority="727">
      <formula>AND(IF($Q40=3,1,0),IF($X40&lt;30,1,0))</formula>
    </cfRule>
    <cfRule type="expression" dxfId="23518" priority="728">
      <formula>AND(IF($Q40=3,1,IF($Q40=4,1,0)),IF($F40&lt;=85,1,0))</formula>
    </cfRule>
  </conditionalFormatting>
  <conditionalFormatting sqref="AV41">
    <cfRule type="expression" dxfId="23517" priority="723">
      <formula>AV41="X"</formula>
    </cfRule>
    <cfRule type="expression" dxfId="23516" priority="724">
      <formula>AV41="후보"</formula>
    </cfRule>
  </conditionalFormatting>
  <conditionalFormatting sqref="AC41 N41">
    <cfRule type="cellIs" dxfId="23515" priority="720" operator="greaterThan">
      <formula>0.9</formula>
    </cfRule>
    <cfRule type="cellIs" dxfId="23514" priority="721" operator="greaterThan">
      <formula>0.85</formula>
    </cfRule>
  </conditionalFormatting>
  <conditionalFormatting sqref="AV42">
    <cfRule type="expression" dxfId="23513" priority="718">
      <formula>AV42="X"</formula>
    </cfRule>
    <cfRule type="expression" dxfId="23512" priority="719">
      <formula>AV42="후보"</formula>
    </cfRule>
  </conditionalFormatting>
  <conditionalFormatting sqref="AC42">
    <cfRule type="cellIs" dxfId="23511" priority="715" operator="greaterThan">
      <formula>0.9</formula>
    </cfRule>
    <cfRule type="cellIs" dxfId="23510" priority="716" operator="greaterThan">
      <formula>0.85</formula>
    </cfRule>
  </conditionalFormatting>
  <conditionalFormatting sqref="N42">
    <cfRule type="cellIs" dxfId="23509" priority="713" operator="greaterThan">
      <formula>0.9</formula>
    </cfRule>
    <cfRule type="cellIs" dxfId="23508" priority="714" operator="greaterThan">
      <formula>0.85</formula>
    </cfRule>
  </conditionalFormatting>
  <conditionalFormatting sqref="E42">
    <cfRule type="expression" dxfId="23507" priority="709">
      <formula>AND(IF(OR($Q42=1,$Q42=2),1,0),IF($X42&lt;=20,1,0))</formula>
    </cfRule>
    <cfRule type="expression" dxfId="23506" priority="710">
      <formula>AND(IF($Q42=2,1,0),IF($X42&lt;30,1,0))</formula>
    </cfRule>
    <cfRule type="expression" dxfId="23505" priority="711">
      <formula>AND(IF($Q42=3,1,0),IF($X42&lt;30,1,0))</formula>
    </cfRule>
    <cfRule type="expression" dxfId="23504" priority="712">
      <formula>AND(IF($Q42=3,1,IF($Q42=4,1,0)),IF($F42&lt;=85,1,0))</formula>
    </cfRule>
  </conditionalFormatting>
  <conditionalFormatting sqref="X42">
    <cfRule type="expression" dxfId="23503" priority="705">
      <formula>AND(IF(OR($Q42=1,$Q42=2),1,0),IF($X42&lt;=20,1,0))</formula>
    </cfRule>
    <cfRule type="expression" dxfId="23502" priority="706">
      <formula>AND(IF($Q42=2,1,0),IF($X42&lt;30,1,0))</formula>
    </cfRule>
    <cfRule type="expression" dxfId="23501" priority="707">
      <formula>AND(IF($Q42=3,1,0),IF($X42&lt;30,1,0))</formula>
    </cfRule>
    <cfRule type="expression" dxfId="23500" priority="708">
      <formula>AND(IF($Q42=3,1,IF($Q42=4,1,0)),IF($F42&lt;=85,1,0))</formula>
    </cfRule>
  </conditionalFormatting>
  <conditionalFormatting sqref="AI42">
    <cfRule type="expression" dxfId="23499" priority="701">
      <formula>AND(IF(OR($Q42=1,$Q42=2),1,0),IF($X42&lt;=20,1,0))</formula>
    </cfRule>
    <cfRule type="expression" dxfId="23498" priority="702">
      <formula>AND(IF($Q42=2,1,0),IF($X42&lt;30,1,0))</formula>
    </cfRule>
    <cfRule type="expression" dxfId="23497" priority="703">
      <formula>AND(IF($Q42=3,1,0),IF($X42&lt;30,1,0))</formula>
    </cfRule>
    <cfRule type="expression" dxfId="23496" priority="704">
      <formula>AND(IF($Q42=3,1,IF($Q42=4,1,0)),IF($F42&lt;=85,1,0))</formula>
    </cfRule>
  </conditionalFormatting>
  <conditionalFormatting sqref="AV43">
    <cfRule type="expression" dxfId="23495" priority="699">
      <formula>AV43="X"</formula>
    </cfRule>
    <cfRule type="expression" dxfId="23494" priority="700">
      <formula>AV43="후보"</formula>
    </cfRule>
  </conditionalFormatting>
  <conditionalFormatting sqref="AC43">
    <cfRule type="cellIs" dxfId="23493" priority="696" operator="greaterThan">
      <formula>0.9</formula>
    </cfRule>
    <cfRule type="cellIs" dxfId="23492" priority="697" operator="greaterThan">
      <formula>0.85</formula>
    </cfRule>
  </conditionalFormatting>
  <conditionalFormatting sqref="N43">
    <cfRule type="cellIs" dxfId="23491" priority="694" operator="greaterThan">
      <formula>0.9</formula>
    </cfRule>
    <cfRule type="cellIs" dxfId="23490" priority="695" operator="greaterThan">
      <formula>0.85</formula>
    </cfRule>
  </conditionalFormatting>
  <conditionalFormatting sqref="E43">
    <cfRule type="expression" dxfId="23489" priority="690">
      <formula>AND(IF(OR($Q43=1,$Q43=2),1,0),IF($X43&lt;=20,1,0))</formula>
    </cfRule>
    <cfRule type="expression" dxfId="23488" priority="691">
      <formula>AND(IF($Q43=2,1,0),IF($X43&lt;30,1,0))</formula>
    </cfRule>
    <cfRule type="expression" dxfId="23487" priority="692">
      <formula>AND(IF($Q43=3,1,0),IF($X43&lt;30,1,0))</formula>
    </cfRule>
    <cfRule type="expression" dxfId="23486" priority="693">
      <formula>AND(IF($Q43=3,1,IF($Q43=4,1,0)),IF($F43&lt;=85,1,0))</formula>
    </cfRule>
  </conditionalFormatting>
  <conditionalFormatting sqref="X43">
    <cfRule type="expression" dxfId="23485" priority="686">
      <formula>AND(IF(OR($Q43=1,$Q43=2),1,0),IF($X43&lt;=20,1,0))</formula>
    </cfRule>
    <cfRule type="expression" dxfId="23484" priority="687">
      <formula>AND(IF($Q43=2,1,0),IF($X43&lt;30,1,0))</formula>
    </cfRule>
    <cfRule type="expression" dxfId="23483" priority="688">
      <formula>AND(IF($Q43=3,1,0),IF($X43&lt;30,1,0))</formula>
    </cfRule>
    <cfRule type="expression" dxfId="23482" priority="689">
      <formula>AND(IF($Q43=3,1,IF($Q43=4,1,0)),IF($F43&lt;=85,1,0))</formula>
    </cfRule>
  </conditionalFormatting>
  <conditionalFormatting sqref="AI43">
    <cfRule type="expression" dxfId="23481" priority="682">
      <formula>AND(IF(OR($Q43=1,$Q43=2),1,0),IF($X43&lt;=20,1,0))</formula>
    </cfRule>
    <cfRule type="expression" dxfId="23480" priority="683">
      <formula>AND(IF($Q43=2,1,0),IF($X43&lt;30,1,0))</formula>
    </cfRule>
    <cfRule type="expression" dxfId="23479" priority="684">
      <formula>AND(IF($Q43=3,1,0),IF($X43&lt;30,1,0))</formula>
    </cfRule>
    <cfRule type="expression" dxfId="23478" priority="685">
      <formula>AND(IF($Q43=3,1,IF($Q43=4,1,0)),IF($F43&lt;=85,1,0))</formula>
    </cfRule>
  </conditionalFormatting>
  <conditionalFormatting sqref="AV44">
    <cfRule type="expression" dxfId="23477" priority="680">
      <formula>AV44="X"</formula>
    </cfRule>
    <cfRule type="expression" dxfId="23476" priority="681">
      <formula>AV44="후보"</formula>
    </cfRule>
  </conditionalFormatting>
  <conditionalFormatting sqref="AC44 N44">
    <cfRule type="cellIs" dxfId="23475" priority="677" operator="greaterThan">
      <formula>0.9</formula>
    </cfRule>
    <cfRule type="cellIs" dxfId="23474" priority="678" operator="greaterThan">
      <formula>0.85</formula>
    </cfRule>
  </conditionalFormatting>
  <conditionalFormatting sqref="AV45">
    <cfRule type="expression" dxfId="23473" priority="675">
      <formula>AV45="X"</formula>
    </cfRule>
    <cfRule type="expression" dxfId="23472" priority="676">
      <formula>AV45="후보"</formula>
    </cfRule>
  </conditionalFormatting>
  <conditionalFormatting sqref="AC45">
    <cfRule type="cellIs" dxfId="23471" priority="672" operator="greaterThan">
      <formula>0.9</formula>
    </cfRule>
    <cfRule type="cellIs" dxfId="23470" priority="673" operator="greaterThan">
      <formula>0.85</formula>
    </cfRule>
  </conditionalFormatting>
  <conditionalFormatting sqref="N45">
    <cfRule type="cellIs" dxfId="23469" priority="670" operator="greaterThan">
      <formula>0.9</formula>
    </cfRule>
    <cfRule type="cellIs" dxfId="23468" priority="671" operator="greaterThan">
      <formula>0.85</formula>
    </cfRule>
  </conditionalFormatting>
  <conditionalFormatting sqref="E45">
    <cfRule type="expression" dxfId="23467" priority="666">
      <formula>AND(IF(OR($Q45=1,$Q45=2),1,0),IF($X45&lt;=20,1,0))</formula>
    </cfRule>
    <cfRule type="expression" dxfId="23466" priority="667">
      <formula>AND(IF($Q45=2,1,0),IF($X45&lt;30,1,0))</formula>
    </cfRule>
    <cfRule type="expression" dxfId="23465" priority="668">
      <formula>AND(IF($Q45=3,1,0),IF($X45&lt;30,1,0))</formula>
    </cfRule>
    <cfRule type="expression" dxfId="23464" priority="669">
      <formula>AND(IF($Q45=3,1,IF($Q45=4,1,0)),IF($F45&lt;=85,1,0))</formula>
    </cfRule>
  </conditionalFormatting>
  <conditionalFormatting sqref="X45">
    <cfRule type="expression" dxfId="23463" priority="662">
      <formula>AND(IF(OR($Q45=1,$Q45=2),1,0),IF($X45&lt;=20,1,0))</formula>
    </cfRule>
    <cfRule type="expression" dxfId="23462" priority="663">
      <formula>AND(IF($Q45=2,1,0),IF($X45&lt;30,1,0))</formula>
    </cfRule>
    <cfRule type="expression" dxfId="23461" priority="664">
      <formula>AND(IF($Q45=3,1,0),IF($X45&lt;30,1,0))</formula>
    </cfRule>
    <cfRule type="expression" dxfId="23460" priority="665">
      <formula>AND(IF($Q45=3,1,IF($Q45=4,1,0)),IF($F45&lt;=85,1,0))</formula>
    </cfRule>
  </conditionalFormatting>
  <conditionalFormatting sqref="AI45">
    <cfRule type="expression" dxfId="23459" priority="658">
      <formula>AND(IF(OR($Q45=1,$Q45=2),1,0),IF($X45&lt;=20,1,0))</formula>
    </cfRule>
    <cfRule type="expression" dxfId="23458" priority="659">
      <formula>AND(IF($Q45=2,1,0),IF($X45&lt;30,1,0))</formula>
    </cfRule>
    <cfRule type="expression" dxfId="23457" priority="660">
      <formula>AND(IF($Q45=3,1,0),IF($X45&lt;30,1,0))</formula>
    </cfRule>
    <cfRule type="expression" dxfId="23456" priority="661">
      <formula>AND(IF($Q45=3,1,IF($Q45=4,1,0)),IF($F45&lt;=85,1,0))</formula>
    </cfRule>
  </conditionalFormatting>
  <conditionalFormatting sqref="AV46">
    <cfRule type="expression" dxfId="23455" priority="656">
      <formula>AV46="X"</formula>
    </cfRule>
    <cfRule type="expression" dxfId="23454" priority="657">
      <formula>AV46="후보"</formula>
    </cfRule>
  </conditionalFormatting>
  <conditionalFormatting sqref="AC46">
    <cfRule type="cellIs" dxfId="23453" priority="653" operator="greaterThan">
      <formula>0.9</formula>
    </cfRule>
    <cfRule type="cellIs" dxfId="23452" priority="654" operator="greaterThan">
      <formula>0.85</formula>
    </cfRule>
  </conditionalFormatting>
  <conditionalFormatting sqref="N46">
    <cfRule type="cellIs" dxfId="23451" priority="651" operator="greaterThan">
      <formula>0.9</formula>
    </cfRule>
    <cfRule type="cellIs" dxfId="23450" priority="652" operator="greaterThan">
      <formula>0.85</formula>
    </cfRule>
  </conditionalFormatting>
  <conditionalFormatting sqref="E46">
    <cfRule type="expression" dxfId="23449" priority="647">
      <formula>AND(IF(OR($Q46=1,$Q46=2),1,0),IF($X46&lt;=20,1,0))</formula>
    </cfRule>
    <cfRule type="expression" dxfId="23448" priority="648">
      <formula>AND(IF($Q46=2,1,0),IF($X46&lt;30,1,0))</formula>
    </cfRule>
    <cfRule type="expression" dxfId="23447" priority="649">
      <formula>AND(IF($Q46=3,1,0),IF($X46&lt;30,1,0))</formula>
    </cfRule>
    <cfRule type="expression" dxfId="23446" priority="650">
      <formula>AND(IF($Q46=3,1,IF($Q46=4,1,0)),IF($F46&lt;=85,1,0))</formula>
    </cfRule>
  </conditionalFormatting>
  <conditionalFormatting sqref="X46">
    <cfRule type="expression" dxfId="23445" priority="643">
      <formula>AND(IF(OR($Q46=1,$Q46=2),1,0),IF($X46&lt;=20,1,0))</formula>
    </cfRule>
    <cfRule type="expression" dxfId="23444" priority="644">
      <formula>AND(IF($Q46=2,1,0),IF($X46&lt;30,1,0))</formula>
    </cfRule>
    <cfRule type="expression" dxfId="23443" priority="645">
      <formula>AND(IF($Q46=3,1,0),IF($X46&lt;30,1,0))</formula>
    </cfRule>
    <cfRule type="expression" dxfId="23442" priority="646">
      <formula>AND(IF($Q46=3,1,IF($Q46=4,1,0)),IF($F46&lt;=85,1,0))</formula>
    </cfRule>
  </conditionalFormatting>
  <conditionalFormatting sqref="AI46">
    <cfRule type="expression" dxfId="23441" priority="639">
      <formula>AND(IF(OR($Q46=1,$Q46=2),1,0),IF($X46&lt;=20,1,0))</formula>
    </cfRule>
    <cfRule type="expression" dxfId="23440" priority="640">
      <formula>AND(IF($Q46=2,1,0),IF($X46&lt;30,1,0))</formula>
    </cfRule>
    <cfRule type="expression" dxfId="23439" priority="641">
      <formula>AND(IF($Q46=3,1,0),IF($X46&lt;30,1,0))</formula>
    </cfRule>
    <cfRule type="expression" dxfId="23438" priority="642">
      <formula>AND(IF($Q46=3,1,IF($Q46=4,1,0)),IF($F46&lt;=85,1,0))</formula>
    </cfRule>
  </conditionalFormatting>
  <conditionalFormatting sqref="AV47">
    <cfRule type="expression" dxfId="23437" priority="637">
      <formula>AV47="X"</formula>
    </cfRule>
    <cfRule type="expression" dxfId="23436" priority="638">
      <formula>AV47="후보"</formula>
    </cfRule>
  </conditionalFormatting>
  <conditionalFormatting sqref="AC47">
    <cfRule type="cellIs" dxfId="23435" priority="634" operator="greaterThan">
      <formula>0.9</formula>
    </cfRule>
    <cfRule type="cellIs" dxfId="23434" priority="635" operator="greaterThan">
      <formula>0.85</formula>
    </cfRule>
  </conditionalFormatting>
  <conditionalFormatting sqref="N47">
    <cfRule type="cellIs" dxfId="23433" priority="632" operator="greaterThan">
      <formula>0.9</formula>
    </cfRule>
    <cfRule type="cellIs" dxfId="23432" priority="633" operator="greaterThan">
      <formula>0.85</formula>
    </cfRule>
  </conditionalFormatting>
  <conditionalFormatting sqref="E47">
    <cfRule type="expression" dxfId="23431" priority="628">
      <formula>AND(IF(OR($Q47=1,$Q47=2),1,0),IF($X47&lt;=20,1,0))</formula>
    </cfRule>
    <cfRule type="expression" dxfId="23430" priority="629">
      <formula>AND(IF($Q47=2,1,0),IF($X47&lt;30,1,0))</formula>
    </cfRule>
    <cfRule type="expression" dxfId="23429" priority="630">
      <formula>AND(IF($Q47=3,1,0),IF($X47&lt;30,1,0))</formula>
    </cfRule>
    <cfRule type="expression" dxfId="23428" priority="631">
      <formula>AND(IF($Q47=3,1,IF($Q47=4,1,0)),IF($F47&lt;=85,1,0))</formula>
    </cfRule>
  </conditionalFormatting>
  <conditionalFormatting sqref="X47">
    <cfRule type="expression" dxfId="23427" priority="624">
      <formula>AND(IF(OR($Q47=1,$Q47=2),1,0),IF($X47&lt;=20,1,0))</formula>
    </cfRule>
    <cfRule type="expression" dxfId="23426" priority="625">
      <formula>AND(IF($Q47=2,1,0),IF($X47&lt;30,1,0))</formula>
    </cfRule>
    <cfRule type="expression" dxfId="23425" priority="626">
      <formula>AND(IF($Q47=3,1,0),IF($X47&lt;30,1,0))</formula>
    </cfRule>
    <cfRule type="expression" dxfId="23424" priority="627">
      <formula>AND(IF($Q47=3,1,IF($Q47=4,1,0)),IF($F47&lt;=85,1,0))</formula>
    </cfRule>
  </conditionalFormatting>
  <conditionalFormatting sqref="AI47">
    <cfRule type="expression" dxfId="23423" priority="620">
      <formula>AND(IF(OR($Q47=1,$Q47=2),1,0),IF($X47&lt;=20,1,0))</formula>
    </cfRule>
    <cfRule type="expression" dxfId="23422" priority="621">
      <formula>AND(IF($Q47=2,1,0),IF($X47&lt;30,1,0))</formula>
    </cfRule>
    <cfRule type="expression" dxfId="23421" priority="622">
      <formula>AND(IF($Q47=3,1,0),IF($X47&lt;30,1,0))</formula>
    </cfRule>
    <cfRule type="expression" dxfId="23420" priority="623">
      <formula>AND(IF($Q47=3,1,IF($Q47=4,1,0)),IF($F47&lt;=85,1,0))</formula>
    </cfRule>
  </conditionalFormatting>
  <conditionalFormatting sqref="AV48">
    <cfRule type="expression" dxfId="23419" priority="618">
      <formula>AV48="X"</formula>
    </cfRule>
    <cfRule type="expression" dxfId="23418" priority="619">
      <formula>AV48="후보"</formula>
    </cfRule>
  </conditionalFormatting>
  <conditionalFormatting sqref="AC48">
    <cfRule type="cellIs" dxfId="23417" priority="615" operator="greaterThan">
      <formula>0.9</formula>
    </cfRule>
    <cfRule type="cellIs" dxfId="23416" priority="616" operator="greaterThan">
      <formula>0.85</formula>
    </cfRule>
  </conditionalFormatting>
  <conditionalFormatting sqref="N48">
    <cfRule type="cellIs" dxfId="23415" priority="613" operator="greaterThan">
      <formula>0.9</formula>
    </cfRule>
    <cfRule type="cellIs" dxfId="23414" priority="614" operator="greaterThan">
      <formula>0.85</formula>
    </cfRule>
  </conditionalFormatting>
  <conditionalFormatting sqref="E48">
    <cfRule type="expression" dxfId="23413" priority="609">
      <formula>AND(IF(OR($Q48=1,$Q48=2),1,0),IF($X48&lt;=20,1,0))</formula>
    </cfRule>
    <cfRule type="expression" dxfId="23412" priority="610">
      <formula>AND(IF($Q48=2,1,0),IF($X48&lt;30,1,0))</formula>
    </cfRule>
    <cfRule type="expression" dxfId="23411" priority="611">
      <formula>AND(IF($Q48=3,1,0),IF($X48&lt;30,1,0))</formula>
    </cfRule>
    <cfRule type="expression" dxfId="23410" priority="612">
      <formula>AND(IF($Q48=3,1,IF($Q48=4,1,0)),IF($F48&lt;=85,1,0))</formula>
    </cfRule>
  </conditionalFormatting>
  <conditionalFormatting sqref="X48">
    <cfRule type="expression" dxfId="23409" priority="605">
      <formula>AND(IF(OR($Q48=1,$Q48=2),1,0),IF($X48&lt;=20,1,0))</formula>
    </cfRule>
    <cfRule type="expression" dxfId="23408" priority="606">
      <formula>AND(IF($Q48=2,1,0),IF($X48&lt;30,1,0))</formula>
    </cfRule>
    <cfRule type="expression" dxfId="23407" priority="607">
      <formula>AND(IF($Q48=3,1,0),IF($X48&lt;30,1,0))</formula>
    </cfRule>
    <cfRule type="expression" dxfId="23406" priority="608">
      <formula>AND(IF($Q48=3,1,IF($Q48=4,1,0)),IF($F48&lt;=85,1,0))</formula>
    </cfRule>
  </conditionalFormatting>
  <conditionalFormatting sqref="AI48">
    <cfRule type="expression" dxfId="23405" priority="601">
      <formula>AND(IF(OR($Q48=1,$Q48=2),1,0),IF($X48&lt;=20,1,0))</formula>
    </cfRule>
    <cfRule type="expression" dxfId="23404" priority="602">
      <formula>AND(IF($Q48=2,1,0),IF($X48&lt;30,1,0))</formula>
    </cfRule>
    <cfRule type="expression" dxfId="23403" priority="603">
      <formula>AND(IF($Q48=3,1,0),IF($X48&lt;30,1,0))</formula>
    </cfRule>
    <cfRule type="expression" dxfId="23402" priority="604">
      <formula>AND(IF($Q48=3,1,IF($Q48=4,1,0)),IF($F48&lt;=85,1,0))</formula>
    </cfRule>
  </conditionalFormatting>
  <conditionalFormatting sqref="AV49">
    <cfRule type="expression" dxfId="23401" priority="599">
      <formula>AV49="X"</formula>
    </cfRule>
    <cfRule type="expression" dxfId="23400" priority="600">
      <formula>AV49="후보"</formula>
    </cfRule>
  </conditionalFormatting>
  <conditionalFormatting sqref="AC49">
    <cfRule type="cellIs" dxfId="23399" priority="596" operator="greaterThan">
      <formula>0.9</formula>
    </cfRule>
    <cfRule type="cellIs" dxfId="23398" priority="597" operator="greaterThan">
      <formula>0.85</formula>
    </cfRule>
  </conditionalFormatting>
  <conditionalFormatting sqref="N49">
    <cfRule type="cellIs" dxfId="23397" priority="594" operator="greaterThan">
      <formula>0.9</formula>
    </cfRule>
    <cfRule type="cellIs" dxfId="23396" priority="595" operator="greaterThan">
      <formula>0.85</formula>
    </cfRule>
  </conditionalFormatting>
  <conditionalFormatting sqref="E49">
    <cfRule type="expression" dxfId="23395" priority="590">
      <formula>AND(IF(OR($Q49=1,$Q49=2),1,0),IF($X49&lt;=20,1,0))</formula>
    </cfRule>
    <cfRule type="expression" dxfId="23394" priority="591">
      <formula>AND(IF($Q49=2,1,0),IF($X49&lt;30,1,0))</formula>
    </cfRule>
    <cfRule type="expression" dxfId="23393" priority="592">
      <formula>AND(IF($Q49=3,1,0),IF($X49&lt;30,1,0))</formula>
    </cfRule>
    <cfRule type="expression" dxfId="23392" priority="593">
      <formula>AND(IF($Q49=3,1,IF($Q49=4,1,0)),IF($F49&lt;=85,1,0))</formula>
    </cfRule>
  </conditionalFormatting>
  <conditionalFormatting sqref="X49">
    <cfRule type="expression" dxfId="23391" priority="586">
      <formula>AND(IF(OR($Q49=1,$Q49=2),1,0),IF($X49&lt;=20,1,0))</formula>
    </cfRule>
    <cfRule type="expression" dxfId="23390" priority="587">
      <formula>AND(IF($Q49=2,1,0),IF($X49&lt;30,1,0))</formula>
    </cfRule>
    <cfRule type="expression" dxfId="23389" priority="588">
      <formula>AND(IF($Q49=3,1,0),IF($X49&lt;30,1,0))</formula>
    </cfRule>
    <cfRule type="expression" dxfId="23388" priority="589">
      <formula>AND(IF($Q49=3,1,IF($Q49=4,1,0)),IF($F49&lt;=85,1,0))</formula>
    </cfRule>
  </conditionalFormatting>
  <conditionalFormatting sqref="AI49">
    <cfRule type="expression" dxfId="23387" priority="582">
      <formula>AND(IF(OR($Q49=1,$Q49=2),1,0),IF($X49&lt;=20,1,0))</formula>
    </cfRule>
    <cfRule type="expression" dxfId="23386" priority="583">
      <formula>AND(IF($Q49=2,1,0),IF($X49&lt;30,1,0))</formula>
    </cfRule>
    <cfRule type="expression" dxfId="23385" priority="584">
      <formula>AND(IF($Q49=3,1,0),IF($X49&lt;30,1,0))</formula>
    </cfRule>
    <cfRule type="expression" dxfId="23384" priority="585">
      <formula>AND(IF($Q49=3,1,IF($Q49=4,1,0)),IF($F49&lt;=85,1,0))</formula>
    </cfRule>
  </conditionalFormatting>
  <conditionalFormatting sqref="AV50">
    <cfRule type="expression" dxfId="23383" priority="580">
      <formula>AV50="X"</formula>
    </cfRule>
    <cfRule type="expression" dxfId="23382" priority="581">
      <formula>AV50="후보"</formula>
    </cfRule>
  </conditionalFormatting>
  <conditionalFormatting sqref="AC50 N50">
    <cfRule type="cellIs" dxfId="23381" priority="577" operator="greaterThan">
      <formula>0.9</formula>
    </cfRule>
    <cfRule type="cellIs" dxfId="23380" priority="578" operator="greaterThan">
      <formula>0.85</formula>
    </cfRule>
  </conditionalFormatting>
  <conditionalFormatting sqref="AV51">
    <cfRule type="expression" dxfId="23379" priority="575">
      <formula>AV51="X"</formula>
    </cfRule>
    <cfRule type="expression" dxfId="23378" priority="576">
      <formula>AV51="후보"</formula>
    </cfRule>
  </conditionalFormatting>
  <conditionalFormatting sqref="AC51">
    <cfRule type="cellIs" dxfId="23377" priority="572" operator="greaterThan">
      <formula>0.9</formula>
    </cfRule>
    <cfRule type="cellIs" dxfId="23376" priority="573" operator="greaterThan">
      <formula>0.85</formula>
    </cfRule>
  </conditionalFormatting>
  <conditionalFormatting sqref="N51">
    <cfRule type="cellIs" dxfId="23375" priority="570" operator="greaterThan">
      <formula>0.9</formula>
    </cfRule>
    <cfRule type="cellIs" dxfId="23374" priority="571" operator="greaterThan">
      <formula>0.85</formula>
    </cfRule>
  </conditionalFormatting>
  <conditionalFormatting sqref="E51">
    <cfRule type="expression" dxfId="23373" priority="566">
      <formula>AND(IF(OR($Q51=1,$Q51=2),1,0),IF($X51&lt;=20,1,0))</formula>
    </cfRule>
    <cfRule type="expression" dxfId="23372" priority="567">
      <formula>AND(IF($Q51=2,1,0),IF($X51&lt;30,1,0))</formula>
    </cfRule>
    <cfRule type="expression" dxfId="23371" priority="568">
      <formula>AND(IF($Q51=3,1,0),IF($X51&lt;30,1,0))</formula>
    </cfRule>
    <cfRule type="expression" dxfId="23370" priority="569">
      <formula>AND(IF($Q51=3,1,IF($Q51=4,1,0)),IF($F51&lt;=85,1,0))</formula>
    </cfRule>
  </conditionalFormatting>
  <conditionalFormatting sqref="X51">
    <cfRule type="expression" dxfId="23369" priority="562">
      <formula>AND(IF(OR($Q51=1,$Q51=2),1,0),IF($X51&lt;=20,1,0))</formula>
    </cfRule>
    <cfRule type="expression" dxfId="23368" priority="563">
      <formula>AND(IF($Q51=2,1,0),IF($X51&lt;30,1,0))</formula>
    </cfRule>
    <cfRule type="expression" dxfId="23367" priority="564">
      <formula>AND(IF($Q51=3,1,0),IF($X51&lt;30,1,0))</formula>
    </cfRule>
    <cfRule type="expression" dxfId="23366" priority="565">
      <formula>AND(IF($Q51=3,1,IF($Q51=4,1,0)),IF($F51&lt;=85,1,0))</formula>
    </cfRule>
  </conditionalFormatting>
  <conditionalFormatting sqref="AI51">
    <cfRule type="expression" dxfId="23365" priority="558">
      <formula>AND(IF(OR($Q51=1,$Q51=2),1,0),IF($X51&lt;=20,1,0))</formula>
    </cfRule>
    <cfRule type="expression" dxfId="23364" priority="559">
      <formula>AND(IF($Q51=2,1,0),IF($X51&lt;30,1,0))</formula>
    </cfRule>
    <cfRule type="expression" dxfId="23363" priority="560">
      <formula>AND(IF($Q51=3,1,0),IF($X51&lt;30,1,0))</formula>
    </cfRule>
    <cfRule type="expression" dxfId="23362" priority="561">
      <formula>AND(IF($Q51=3,1,IF($Q51=4,1,0)),IF($F51&lt;=85,1,0))</formula>
    </cfRule>
  </conditionalFormatting>
  <conditionalFormatting sqref="AV52">
    <cfRule type="expression" dxfId="23361" priority="556">
      <formula>AV52="X"</formula>
    </cfRule>
    <cfRule type="expression" dxfId="23360" priority="557">
      <formula>AV52="후보"</formula>
    </cfRule>
  </conditionalFormatting>
  <conditionalFormatting sqref="AC52">
    <cfRule type="cellIs" dxfId="23359" priority="553" operator="greaterThan">
      <formula>0.9</formula>
    </cfRule>
    <cfRule type="cellIs" dxfId="23358" priority="554" operator="greaterThan">
      <formula>0.85</formula>
    </cfRule>
  </conditionalFormatting>
  <conditionalFormatting sqref="N52">
    <cfRule type="cellIs" dxfId="23357" priority="551" operator="greaterThan">
      <formula>0.9</formula>
    </cfRule>
    <cfRule type="cellIs" dxfId="23356" priority="552" operator="greaterThan">
      <formula>0.85</formula>
    </cfRule>
  </conditionalFormatting>
  <conditionalFormatting sqref="E52">
    <cfRule type="expression" dxfId="23355" priority="547">
      <formula>AND(IF(OR($Q52=1,$Q52=2),1,0),IF($X52&lt;=20,1,0))</formula>
    </cfRule>
    <cfRule type="expression" dxfId="23354" priority="548">
      <formula>AND(IF($Q52=2,1,0),IF($X52&lt;30,1,0))</formula>
    </cfRule>
    <cfRule type="expression" dxfId="23353" priority="549">
      <formula>AND(IF($Q52=3,1,0),IF($X52&lt;30,1,0))</formula>
    </cfRule>
    <cfRule type="expression" dxfId="23352" priority="550">
      <formula>AND(IF($Q52=3,1,IF($Q52=4,1,0)),IF($F52&lt;=85,1,0))</formula>
    </cfRule>
  </conditionalFormatting>
  <conditionalFormatting sqref="X52">
    <cfRule type="expression" dxfId="23351" priority="543">
      <formula>AND(IF(OR($Q52=1,$Q52=2),1,0),IF($X52&lt;=20,1,0))</formula>
    </cfRule>
    <cfRule type="expression" dxfId="23350" priority="544">
      <formula>AND(IF($Q52=2,1,0),IF($X52&lt;30,1,0))</formula>
    </cfRule>
    <cfRule type="expression" dxfId="23349" priority="545">
      <formula>AND(IF($Q52=3,1,0),IF($X52&lt;30,1,0))</formula>
    </cfRule>
    <cfRule type="expression" dxfId="23348" priority="546">
      <formula>AND(IF($Q52=3,1,IF($Q52=4,1,0)),IF($F52&lt;=85,1,0))</formula>
    </cfRule>
  </conditionalFormatting>
  <conditionalFormatting sqref="AI52">
    <cfRule type="expression" dxfId="23347" priority="539">
      <formula>AND(IF(OR($Q52=1,$Q52=2),1,0),IF($X52&lt;=20,1,0))</formula>
    </cfRule>
    <cfRule type="expression" dxfId="23346" priority="540">
      <formula>AND(IF($Q52=2,1,0),IF($X52&lt;30,1,0))</formula>
    </cfRule>
    <cfRule type="expression" dxfId="23345" priority="541">
      <formula>AND(IF($Q52=3,1,0),IF($X52&lt;30,1,0))</formula>
    </cfRule>
    <cfRule type="expression" dxfId="23344" priority="542">
      <formula>AND(IF($Q52=3,1,IF($Q52=4,1,0)),IF($F52&lt;=85,1,0))</formula>
    </cfRule>
  </conditionalFormatting>
  <conditionalFormatting sqref="AV53">
    <cfRule type="expression" dxfId="23343" priority="537">
      <formula>AV53="X"</formula>
    </cfRule>
    <cfRule type="expression" dxfId="23342" priority="538">
      <formula>AV53="후보"</formula>
    </cfRule>
  </conditionalFormatting>
  <conditionalFormatting sqref="AC53">
    <cfRule type="cellIs" dxfId="23341" priority="534" operator="greaterThan">
      <formula>0.9</formula>
    </cfRule>
    <cfRule type="cellIs" dxfId="23340" priority="535" operator="greaterThan">
      <formula>0.85</formula>
    </cfRule>
  </conditionalFormatting>
  <conditionalFormatting sqref="N53">
    <cfRule type="cellIs" dxfId="23339" priority="532" operator="greaterThan">
      <formula>0.9</formula>
    </cfRule>
    <cfRule type="cellIs" dxfId="23338" priority="533" operator="greaterThan">
      <formula>0.85</formula>
    </cfRule>
  </conditionalFormatting>
  <conditionalFormatting sqref="E53">
    <cfRule type="expression" dxfId="23337" priority="528">
      <formula>AND(IF(OR($Q53=1,$Q53=2),1,0),IF($X53&lt;=20,1,0))</formula>
    </cfRule>
    <cfRule type="expression" dxfId="23336" priority="529">
      <formula>AND(IF($Q53=2,1,0),IF($X53&lt;30,1,0))</formula>
    </cfRule>
    <cfRule type="expression" dxfId="23335" priority="530">
      <formula>AND(IF($Q53=3,1,0),IF($X53&lt;30,1,0))</formula>
    </cfRule>
    <cfRule type="expression" dxfId="23334" priority="531">
      <formula>AND(IF($Q53=3,1,IF($Q53=4,1,0)),IF($F53&lt;=85,1,0))</formula>
    </cfRule>
  </conditionalFormatting>
  <conditionalFormatting sqref="X53">
    <cfRule type="expression" dxfId="23333" priority="524">
      <formula>AND(IF(OR($Q53=1,$Q53=2),1,0),IF($X53&lt;=20,1,0))</formula>
    </cfRule>
    <cfRule type="expression" dxfId="23332" priority="525">
      <formula>AND(IF($Q53=2,1,0),IF($X53&lt;30,1,0))</formula>
    </cfRule>
    <cfRule type="expression" dxfId="23331" priority="526">
      <formula>AND(IF($Q53=3,1,0),IF($X53&lt;30,1,0))</formula>
    </cfRule>
    <cfRule type="expression" dxfId="23330" priority="527">
      <formula>AND(IF($Q53=3,1,IF($Q53=4,1,0)),IF($F53&lt;=85,1,0))</formula>
    </cfRule>
  </conditionalFormatting>
  <conditionalFormatting sqref="AI53">
    <cfRule type="expression" dxfId="23329" priority="520">
      <formula>AND(IF(OR($Q53=1,$Q53=2),1,0),IF($X53&lt;=20,1,0))</formula>
    </cfRule>
    <cfRule type="expression" dxfId="23328" priority="521">
      <formula>AND(IF($Q53=2,1,0),IF($X53&lt;30,1,0))</formula>
    </cfRule>
    <cfRule type="expression" dxfId="23327" priority="522">
      <formula>AND(IF($Q53=3,1,0),IF($X53&lt;30,1,0))</formula>
    </cfRule>
    <cfRule type="expression" dxfId="23326" priority="523">
      <formula>AND(IF($Q53=3,1,IF($Q53=4,1,0)),IF($F53&lt;=85,1,0))</formula>
    </cfRule>
  </conditionalFormatting>
  <conditionalFormatting sqref="AV54">
    <cfRule type="expression" dxfId="23325" priority="518">
      <formula>AV54="X"</formula>
    </cfRule>
    <cfRule type="expression" dxfId="23324" priority="519">
      <formula>AV54="후보"</formula>
    </cfRule>
  </conditionalFormatting>
  <conditionalFormatting sqref="AC54">
    <cfRule type="cellIs" dxfId="23323" priority="515" operator="greaterThan">
      <formula>0.9</formula>
    </cfRule>
    <cfRule type="cellIs" dxfId="23322" priority="516" operator="greaterThan">
      <formula>0.85</formula>
    </cfRule>
  </conditionalFormatting>
  <conditionalFormatting sqref="N54">
    <cfRule type="cellIs" dxfId="23321" priority="513" operator="greaterThan">
      <formula>0.9</formula>
    </cfRule>
    <cfRule type="cellIs" dxfId="23320" priority="514" operator="greaterThan">
      <formula>0.85</formula>
    </cfRule>
  </conditionalFormatting>
  <conditionalFormatting sqref="E54">
    <cfRule type="expression" dxfId="23319" priority="509">
      <formula>AND(IF(OR($Q54=1,$Q54=2),1,0),IF($X54&lt;=20,1,0))</formula>
    </cfRule>
    <cfRule type="expression" dxfId="23318" priority="510">
      <formula>AND(IF($Q54=2,1,0),IF($X54&lt;30,1,0))</formula>
    </cfRule>
    <cfRule type="expression" dxfId="23317" priority="511">
      <formula>AND(IF($Q54=3,1,0),IF($X54&lt;30,1,0))</formula>
    </cfRule>
    <cfRule type="expression" dxfId="23316" priority="512">
      <formula>AND(IF($Q54=3,1,IF($Q54=4,1,0)),IF($F54&lt;=85,1,0))</formula>
    </cfRule>
  </conditionalFormatting>
  <conditionalFormatting sqref="X54">
    <cfRule type="expression" dxfId="23315" priority="505">
      <formula>AND(IF(OR($Q54=1,$Q54=2),1,0),IF($X54&lt;=20,1,0))</formula>
    </cfRule>
    <cfRule type="expression" dxfId="23314" priority="506">
      <formula>AND(IF($Q54=2,1,0),IF($X54&lt;30,1,0))</formula>
    </cfRule>
    <cfRule type="expression" dxfId="23313" priority="507">
      <formula>AND(IF($Q54=3,1,0),IF($X54&lt;30,1,0))</formula>
    </cfRule>
    <cfRule type="expression" dxfId="23312" priority="508">
      <formula>AND(IF($Q54=3,1,IF($Q54=4,1,0)),IF($F54&lt;=85,1,0))</formula>
    </cfRule>
  </conditionalFormatting>
  <conditionalFormatting sqref="AI54">
    <cfRule type="expression" dxfId="23311" priority="501">
      <formula>AND(IF(OR($Q54=1,$Q54=2),1,0),IF($X54&lt;=20,1,0))</formula>
    </cfRule>
    <cfRule type="expression" dxfId="23310" priority="502">
      <formula>AND(IF($Q54=2,1,0),IF($X54&lt;30,1,0))</formula>
    </cfRule>
    <cfRule type="expression" dxfId="23309" priority="503">
      <formula>AND(IF($Q54=3,1,0),IF($X54&lt;30,1,0))</formula>
    </cfRule>
    <cfRule type="expression" dxfId="23308" priority="504">
      <formula>AND(IF($Q54=3,1,IF($Q54=4,1,0)),IF($F54&lt;=85,1,0))</formula>
    </cfRule>
  </conditionalFormatting>
  <conditionalFormatting sqref="AV55">
    <cfRule type="expression" dxfId="23307" priority="499">
      <formula>AV55="X"</formula>
    </cfRule>
    <cfRule type="expression" dxfId="23306" priority="500">
      <formula>AV55="후보"</formula>
    </cfRule>
  </conditionalFormatting>
  <conditionalFormatting sqref="AC55">
    <cfRule type="cellIs" dxfId="23305" priority="496" operator="greaterThan">
      <formula>0.9</formula>
    </cfRule>
    <cfRule type="cellIs" dxfId="23304" priority="497" operator="greaterThan">
      <formula>0.85</formula>
    </cfRule>
  </conditionalFormatting>
  <conditionalFormatting sqref="N55">
    <cfRule type="cellIs" dxfId="23303" priority="494" operator="greaterThan">
      <formula>0.9</formula>
    </cfRule>
    <cfRule type="cellIs" dxfId="23302" priority="495" operator="greaterThan">
      <formula>0.85</formula>
    </cfRule>
  </conditionalFormatting>
  <conditionalFormatting sqref="E55">
    <cfRule type="expression" dxfId="23301" priority="490">
      <formula>AND(IF(OR($Q55=1,$Q55=2),1,0),IF($X55&lt;=20,1,0))</formula>
    </cfRule>
    <cfRule type="expression" dxfId="23300" priority="491">
      <formula>AND(IF($Q55=2,1,0),IF($X55&lt;30,1,0))</formula>
    </cfRule>
    <cfRule type="expression" dxfId="23299" priority="492">
      <formula>AND(IF($Q55=3,1,0),IF($X55&lt;30,1,0))</formula>
    </cfRule>
    <cfRule type="expression" dxfId="23298" priority="493">
      <formula>AND(IF($Q55=3,1,IF($Q55=4,1,0)),IF($F55&lt;=85,1,0))</formula>
    </cfRule>
  </conditionalFormatting>
  <conditionalFormatting sqref="X55">
    <cfRule type="expression" dxfId="23297" priority="486">
      <formula>AND(IF(OR($Q55=1,$Q55=2),1,0),IF($X55&lt;=20,1,0))</formula>
    </cfRule>
    <cfRule type="expression" dxfId="23296" priority="487">
      <formula>AND(IF($Q55=2,1,0),IF($X55&lt;30,1,0))</formula>
    </cfRule>
    <cfRule type="expression" dxfId="23295" priority="488">
      <formula>AND(IF($Q55=3,1,0),IF($X55&lt;30,1,0))</formula>
    </cfRule>
    <cfRule type="expression" dxfId="23294" priority="489">
      <formula>AND(IF($Q55=3,1,IF($Q55=4,1,0)),IF($F55&lt;=85,1,0))</formula>
    </cfRule>
  </conditionalFormatting>
  <conditionalFormatting sqref="AI55">
    <cfRule type="expression" dxfId="23293" priority="482">
      <formula>AND(IF(OR($Q55=1,$Q55=2),1,0),IF($X55&lt;=20,1,0))</formula>
    </cfRule>
    <cfRule type="expression" dxfId="23292" priority="483">
      <formula>AND(IF($Q55=2,1,0),IF($X55&lt;30,1,0))</formula>
    </cfRule>
    <cfRule type="expression" dxfId="23291" priority="484">
      <formula>AND(IF($Q55=3,1,0),IF($X55&lt;30,1,0))</formula>
    </cfRule>
    <cfRule type="expression" dxfId="23290" priority="485">
      <formula>AND(IF($Q55=3,1,IF($Q55=4,1,0)),IF($F55&lt;=85,1,0))</formula>
    </cfRule>
  </conditionalFormatting>
  <conditionalFormatting sqref="AV56">
    <cfRule type="expression" dxfId="23289" priority="480">
      <formula>AV56="X"</formula>
    </cfRule>
    <cfRule type="expression" dxfId="23288" priority="481">
      <formula>AV56="후보"</formula>
    </cfRule>
  </conditionalFormatting>
  <conditionalFormatting sqref="AC56">
    <cfRule type="cellIs" dxfId="23287" priority="477" operator="greaterThan">
      <formula>0.9</formula>
    </cfRule>
    <cfRule type="cellIs" dxfId="23286" priority="478" operator="greaterThan">
      <formula>0.85</formula>
    </cfRule>
  </conditionalFormatting>
  <conditionalFormatting sqref="N56">
    <cfRule type="cellIs" dxfId="23285" priority="475" operator="greaterThan">
      <formula>0.9</formula>
    </cfRule>
    <cfRule type="cellIs" dxfId="23284" priority="476" operator="greaterThan">
      <formula>0.85</formula>
    </cfRule>
  </conditionalFormatting>
  <conditionalFormatting sqref="E56">
    <cfRule type="expression" dxfId="23283" priority="471">
      <formula>AND(IF(OR($Q56=1,$Q56=2),1,0),IF($X56&lt;=20,1,0))</formula>
    </cfRule>
    <cfRule type="expression" dxfId="23282" priority="472">
      <formula>AND(IF($Q56=2,1,0),IF($X56&lt;30,1,0))</formula>
    </cfRule>
    <cfRule type="expression" dxfId="23281" priority="473">
      <formula>AND(IF($Q56=3,1,0),IF($X56&lt;30,1,0))</formula>
    </cfRule>
    <cfRule type="expression" dxfId="23280" priority="474">
      <formula>AND(IF($Q56=3,1,IF($Q56=4,1,0)),IF($F56&lt;=85,1,0))</formula>
    </cfRule>
  </conditionalFormatting>
  <conditionalFormatting sqref="X56">
    <cfRule type="expression" dxfId="23279" priority="467">
      <formula>AND(IF(OR($Q56=1,$Q56=2),1,0),IF($X56&lt;=20,1,0))</formula>
    </cfRule>
    <cfRule type="expression" dxfId="23278" priority="468">
      <formula>AND(IF($Q56=2,1,0),IF($X56&lt;30,1,0))</formula>
    </cfRule>
    <cfRule type="expression" dxfId="23277" priority="469">
      <formula>AND(IF($Q56=3,1,0),IF($X56&lt;30,1,0))</formula>
    </cfRule>
    <cfRule type="expression" dxfId="23276" priority="470">
      <formula>AND(IF($Q56=3,1,IF($Q56=4,1,0)),IF($F56&lt;=85,1,0))</formula>
    </cfRule>
  </conditionalFormatting>
  <conditionalFormatting sqref="AI56">
    <cfRule type="expression" dxfId="23275" priority="463">
      <formula>AND(IF(OR($Q56=1,$Q56=2),1,0),IF($X56&lt;=20,1,0))</formula>
    </cfRule>
    <cfRule type="expression" dxfId="23274" priority="464">
      <formula>AND(IF($Q56=2,1,0),IF($X56&lt;30,1,0))</formula>
    </cfRule>
    <cfRule type="expression" dxfId="23273" priority="465">
      <formula>AND(IF($Q56=3,1,0),IF($X56&lt;30,1,0))</formula>
    </cfRule>
    <cfRule type="expression" dxfId="23272" priority="466">
      <formula>AND(IF($Q56=3,1,IF($Q56=4,1,0)),IF($F56&lt;=85,1,0))</formula>
    </cfRule>
  </conditionalFormatting>
  <conditionalFormatting sqref="AV57">
    <cfRule type="expression" dxfId="23271" priority="461">
      <formula>AV57="X"</formula>
    </cfRule>
    <cfRule type="expression" dxfId="23270" priority="462">
      <formula>AV57="후보"</formula>
    </cfRule>
  </conditionalFormatting>
  <conditionalFormatting sqref="AC57">
    <cfRule type="cellIs" dxfId="23269" priority="458" operator="greaterThan">
      <formula>0.9</formula>
    </cfRule>
    <cfRule type="cellIs" dxfId="23268" priority="459" operator="greaterThan">
      <formula>0.85</formula>
    </cfRule>
  </conditionalFormatting>
  <conditionalFormatting sqref="N57">
    <cfRule type="cellIs" dxfId="23267" priority="456" operator="greaterThan">
      <formula>0.9</formula>
    </cfRule>
    <cfRule type="cellIs" dxfId="23266" priority="457" operator="greaterThan">
      <formula>0.85</formula>
    </cfRule>
  </conditionalFormatting>
  <conditionalFormatting sqref="E57">
    <cfRule type="expression" dxfId="23265" priority="452">
      <formula>AND(IF(OR($Q57=1,$Q57=2),1,0),IF($X57&lt;=20,1,0))</formula>
    </cfRule>
    <cfRule type="expression" dxfId="23264" priority="453">
      <formula>AND(IF($Q57=2,1,0),IF($X57&lt;30,1,0))</formula>
    </cfRule>
    <cfRule type="expression" dxfId="23263" priority="454">
      <formula>AND(IF($Q57=3,1,0),IF($X57&lt;30,1,0))</formula>
    </cfRule>
    <cfRule type="expression" dxfId="23262" priority="455">
      <formula>AND(IF($Q57=3,1,IF($Q57=4,1,0)),IF($F57&lt;=85,1,0))</formula>
    </cfRule>
  </conditionalFormatting>
  <conditionalFormatting sqref="X57">
    <cfRule type="expression" dxfId="23261" priority="448">
      <formula>AND(IF(OR($Q57=1,$Q57=2),1,0),IF($X57&lt;=20,1,0))</formula>
    </cfRule>
    <cfRule type="expression" dxfId="23260" priority="449">
      <formula>AND(IF($Q57=2,1,0),IF($X57&lt;30,1,0))</formula>
    </cfRule>
    <cfRule type="expression" dxfId="23259" priority="450">
      <formula>AND(IF($Q57=3,1,0),IF($X57&lt;30,1,0))</formula>
    </cfRule>
    <cfRule type="expression" dxfId="23258" priority="451">
      <formula>AND(IF($Q57=3,1,IF($Q57=4,1,0)),IF($F57&lt;=85,1,0))</formula>
    </cfRule>
  </conditionalFormatting>
  <conditionalFormatting sqref="AI57">
    <cfRule type="expression" dxfId="23257" priority="444">
      <formula>AND(IF(OR($Q57=1,$Q57=2),1,0),IF($X57&lt;=20,1,0))</formula>
    </cfRule>
    <cfRule type="expression" dxfId="23256" priority="445">
      <formula>AND(IF($Q57=2,1,0),IF($X57&lt;30,1,0))</formula>
    </cfRule>
    <cfRule type="expression" dxfId="23255" priority="446">
      <formula>AND(IF($Q57=3,1,0),IF($X57&lt;30,1,0))</formula>
    </cfRule>
    <cfRule type="expression" dxfId="23254" priority="447">
      <formula>AND(IF($Q57=3,1,IF($Q57=4,1,0)),IF($F57&lt;=85,1,0))</formula>
    </cfRule>
  </conditionalFormatting>
  <conditionalFormatting sqref="AV58">
    <cfRule type="expression" dxfId="23253" priority="442">
      <formula>AV58="X"</formula>
    </cfRule>
    <cfRule type="expression" dxfId="23252" priority="443">
      <formula>AV58="후보"</formula>
    </cfRule>
  </conditionalFormatting>
  <conditionalFormatting sqref="AC58">
    <cfRule type="cellIs" dxfId="23251" priority="439" operator="greaterThan">
      <formula>0.9</formula>
    </cfRule>
    <cfRule type="cellIs" dxfId="23250" priority="440" operator="greaterThan">
      <formula>0.85</formula>
    </cfRule>
  </conditionalFormatting>
  <conditionalFormatting sqref="N58">
    <cfRule type="cellIs" dxfId="23249" priority="437" operator="greaterThan">
      <formula>0.9</formula>
    </cfRule>
    <cfRule type="cellIs" dxfId="23248" priority="438" operator="greaterThan">
      <formula>0.85</formula>
    </cfRule>
  </conditionalFormatting>
  <conditionalFormatting sqref="E58">
    <cfRule type="expression" dxfId="23247" priority="433">
      <formula>AND(IF(OR($Q58=1,$Q58=2),1,0),IF($X58&lt;=20,1,0))</formula>
    </cfRule>
    <cfRule type="expression" dxfId="23246" priority="434">
      <formula>AND(IF($Q58=2,1,0),IF($X58&lt;30,1,0))</formula>
    </cfRule>
    <cfRule type="expression" dxfId="23245" priority="435">
      <formula>AND(IF($Q58=3,1,0),IF($X58&lt;30,1,0))</formula>
    </cfRule>
    <cfRule type="expression" dxfId="23244" priority="436">
      <formula>AND(IF($Q58=3,1,IF($Q58=4,1,0)),IF($F58&lt;=85,1,0))</formula>
    </cfRule>
  </conditionalFormatting>
  <conditionalFormatting sqref="X58">
    <cfRule type="expression" dxfId="23243" priority="429">
      <formula>AND(IF(OR($Q58=1,$Q58=2),1,0),IF($X58&lt;=20,1,0))</formula>
    </cfRule>
    <cfRule type="expression" dxfId="23242" priority="430">
      <formula>AND(IF($Q58=2,1,0),IF($X58&lt;30,1,0))</formula>
    </cfRule>
    <cfRule type="expression" dxfId="23241" priority="431">
      <formula>AND(IF($Q58=3,1,0),IF($X58&lt;30,1,0))</formula>
    </cfRule>
    <cfRule type="expression" dxfId="23240" priority="432">
      <formula>AND(IF($Q58=3,1,IF($Q58=4,1,0)),IF($F58&lt;=85,1,0))</formula>
    </cfRule>
  </conditionalFormatting>
  <conditionalFormatting sqref="AI58">
    <cfRule type="expression" dxfId="23239" priority="425">
      <formula>AND(IF(OR($Q58=1,$Q58=2),1,0),IF($X58&lt;=20,1,0))</formula>
    </cfRule>
    <cfRule type="expression" dxfId="23238" priority="426">
      <formula>AND(IF($Q58=2,1,0),IF($X58&lt;30,1,0))</formula>
    </cfRule>
    <cfRule type="expression" dxfId="23237" priority="427">
      <formula>AND(IF($Q58=3,1,0),IF($X58&lt;30,1,0))</formula>
    </cfRule>
    <cfRule type="expression" dxfId="23236" priority="428">
      <formula>AND(IF($Q58=3,1,IF($Q58=4,1,0)),IF($F58&lt;=85,1,0))</formula>
    </cfRule>
  </conditionalFormatting>
  <conditionalFormatting sqref="AV59">
    <cfRule type="expression" dxfId="23235" priority="423">
      <formula>AV59="X"</formula>
    </cfRule>
    <cfRule type="expression" dxfId="23234" priority="424">
      <formula>AV59="후보"</formula>
    </cfRule>
  </conditionalFormatting>
  <conditionalFormatting sqref="AC59 N59">
    <cfRule type="cellIs" dxfId="23233" priority="420" operator="greaterThan">
      <formula>0.9</formula>
    </cfRule>
    <cfRule type="cellIs" dxfId="23232" priority="421" operator="greaterThan">
      <formula>0.85</formula>
    </cfRule>
  </conditionalFormatting>
  <conditionalFormatting sqref="AV60">
    <cfRule type="expression" dxfId="23231" priority="418">
      <formula>AV60="X"</formula>
    </cfRule>
    <cfRule type="expression" dxfId="23230" priority="419">
      <formula>AV60="후보"</formula>
    </cfRule>
  </conditionalFormatting>
  <conditionalFormatting sqref="AC60">
    <cfRule type="cellIs" dxfId="23229" priority="415" operator="greaterThan">
      <formula>0.9</formula>
    </cfRule>
    <cfRule type="cellIs" dxfId="23228" priority="416" operator="greaterThan">
      <formula>0.85</formula>
    </cfRule>
  </conditionalFormatting>
  <conditionalFormatting sqref="N60">
    <cfRule type="cellIs" dxfId="23227" priority="413" operator="greaterThan">
      <formula>0.9</formula>
    </cfRule>
    <cfRule type="cellIs" dxfId="23226" priority="414" operator="greaterThan">
      <formula>0.85</formula>
    </cfRule>
  </conditionalFormatting>
  <conditionalFormatting sqref="E60">
    <cfRule type="expression" dxfId="23225" priority="409">
      <formula>AND(IF(OR($Q60=1,$Q60=2),1,0),IF($X60&lt;=20,1,0))</formula>
    </cfRule>
    <cfRule type="expression" dxfId="23224" priority="410">
      <formula>AND(IF($Q60=2,1,0),IF($X60&lt;30,1,0))</formula>
    </cfRule>
    <cfRule type="expression" dxfId="23223" priority="411">
      <formula>AND(IF($Q60=3,1,0),IF($X60&lt;30,1,0))</formula>
    </cfRule>
    <cfRule type="expression" dxfId="23222" priority="412">
      <formula>AND(IF($Q60=3,1,IF($Q60=4,1,0)),IF($F60&lt;=85,1,0))</formula>
    </cfRule>
  </conditionalFormatting>
  <conditionalFormatting sqref="X60">
    <cfRule type="expression" dxfId="23221" priority="405">
      <formula>AND(IF(OR($Q60=1,$Q60=2),1,0),IF($X60&lt;=20,1,0))</formula>
    </cfRule>
    <cfRule type="expression" dxfId="23220" priority="406">
      <formula>AND(IF($Q60=2,1,0),IF($X60&lt;30,1,0))</formula>
    </cfRule>
    <cfRule type="expression" dxfId="23219" priority="407">
      <formula>AND(IF($Q60=3,1,0),IF($X60&lt;30,1,0))</formula>
    </cfRule>
    <cfRule type="expression" dxfId="23218" priority="408">
      <formula>AND(IF($Q60=3,1,IF($Q60=4,1,0)),IF($F60&lt;=85,1,0))</formula>
    </cfRule>
  </conditionalFormatting>
  <conditionalFormatting sqref="AI60">
    <cfRule type="expression" dxfId="23217" priority="401">
      <formula>AND(IF(OR($Q60=1,$Q60=2),1,0),IF($X60&lt;=20,1,0))</formula>
    </cfRule>
    <cfRule type="expression" dxfId="23216" priority="402">
      <formula>AND(IF($Q60=2,1,0),IF($X60&lt;30,1,0))</formula>
    </cfRule>
    <cfRule type="expression" dxfId="23215" priority="403">
      <formula>AND(IF($Q60=3,1,0),IF($X60&lt;30,1,0))</formula>
    </cfRule>
    <cfRule type="expression" dxfId="23214" priority="404">
      <formula>AND(IF($Q60=3,1,IF($Q60=4,1,0)),IF($F60&lt;=85,1,0))</formula>
    </cfRule>
  </conditionalFormatting>
  <conditionalFormatting sqref="AV61">
    <cfRule type="expression" dxfId="23213" priority="399">
      <formula>AV61="X"</formula>
    </cfRule>
    <cfRule type="expression" dxfId="23212" priority="400">
      <formula>AV61="후보"</formula>
    </cfRule>
  </conditionalFormatting>
  <conditionalFormatting sqref="AC61">
    <cfRule type="cellIs" dxfId="23211" priority="396" operator="greaterThan">
      <formula>0.9</formula>
    </cfRule>
    <cfRule type="cellIs" dxfId="23210" priority="397" operator="greaterThan">
      <formula>0.85</formula>
    </cfRule>
  </conditionalFormatting>
  <conditionalFormatting sqref="N61">
    <cfRule type="cellIs" dxfId="23209" priority="394" operator="greaterThan">
      <formula>0.9</formula>
    </cfRule>
    <cfRule type="cellIs" dxfId="23208" priority="395" operator="greaterThan">
      <formula>0.85</formula>
    </cfRule>
  </conditionalFormatting>
  <conditionalFormatting sqref="E61">
    <cfRule type="expression" dxfId="23207" priority="390">
      <formula>AND(IF(OR($Q61=1,$Q61=2),1,0),IF($X61&lt;=20,1,0))</formula>
    </cfRule>
    <cfRule type="expression" dxfId="23206" priority="391">
      <formula>AND(IF($Q61=2,1,0),IF($X61&lt;30,1,0))</formula>
    </cfRule>
    <cfRule type="expression" dxfId="23205" priority="392">
      <formula>AND(IF($Q61=3,1,0),IF($X61&lt;30,1,0))</formula>
    </cfRule>
    <cfRule type="expression" dxfId="23204" priority="393">
      <formula>AND(IF($Q61=3,1,IF($Q61=4,1,0)),IF($F61&lt;=85,1,0))</formula>
    </cfRule>
  </conditionalFormatting>
  <conditionalFormatting sqref="X61">
    <cfRule type="expression" dxfId="23203" priority="386">
      <formula>AND(IF(OR($Q61=1,$Q61=2),1,0),IF($X61&lt;=20,1,0))</formula>
    </cfRule>
    <cfRule type="expression" dxfId="23202" priority="387">
      <formula>AND(IF($Q61=2,1,0),IF($X61&lt;30,1,0))</formula>
    </cfRule>
    <cfRule type="expression" dxfId="23201" priority="388">
      <formula>AND(IF($Q61=3,1,0),IF($X61&lt;30,1,0))</formula>
    </cfRule>
    <cfRule type="expression" dxfId="23200" priority="389">
      <formula>AND(IF($Q61=3,1,IF($Q61=4,1,0)),IF($F61&lt;=85,1,0))</formula>
    </cfRule>
  </conditionalFormatting>
  <conditionalFormatting sqref="AI61">
    <cfRule type="expression" dxfId="23199" priority="382">
      <formula>AND(IF(OR($Q61=1,$Q61=2),1,0),IF($X61&lt;=20,1,0))</formula>
    </cfRule>
    <cfRule type="expression" dxfId="23198" priority="383">
      <formula>AND(IF($Q61=2,1,0),IF($X61&lt;30,1,0))</formula>
    </cfRule>
    <cfRule type="expression" dxfId="23197" priority="384">
      <formula>AND(IF($Q61=3,1,0),IF($X61&lt;30,1,0))</formula>
    </cfRule>
    <cfRule type="expression" dxfId="23196" priority="385">
      <formula>AND(IF($Q61=3,1,IF($Q61=4,1,0)),IF($F61&lt;=85,1,0))</formula>
    </cfRule>
  </conditionalFormatting>
  <conditionalFormatting sqref="AV62">
    <cfRule type="expression" dxfId="23195" priority="380">
      <formula>AV62="X"</formula>
    </cfRule>
    <cfRule type="expression" dxfId="23194" priority="381">
      <formula>AV62="후보"</formula>
    </cfRule>
  </conditionalFormatting>
  <conditionalFormatting sqref="AC62">
    <cfRule type="cellIs" dxfId="23193" priority="377" operator="greaterThan">
      <formula>0.9</formula>
    </cfRule>
    <cfRule type="cellIs" dxfId="23192" priority="378" operator="greaterThan">
      <formula>0.85</formula>
    </cfRule>
  </conditionalFormatting>
  <conditionalFormatting sqref="N62">
    <cfRule type="cellIs" dxfId="23191" priority="375" operator="greaterThan">
      <formula>0.9</formula>
    </cfRule>
    <cfRule type="cellIs" dxfId="23190" priority="376" operator="greaterThan">
      <formula>0.85</formula>
    </cfRule>
  </conditionalFormatting>
  <conditionalFormatting sqref="E62">
    <cfRule type="expression" dxfId="23189" priority="371">
      <formula>AND(IF(OR($Q62=1,$Q62=2),1,0),IF($X62&lt;=20,1,0))</formula>
    </cfRule>
    <cfRule type="expression" dxfId="23188" priority="372">
      <formula>AND(IF($Q62=2,1,0),IF($X62&lt;30,1,0))</formula>
    </cfRule>
    <cfRule type="expression" dxfId="23187" priority="373">
      <formula>AND(IF($Q62=3,1,0),IF($X62&lt;30,1,0))</formula>
    </cfRule>
    <cfRule type="expression" dxfId="23186" priority="374">
      <formula>AND(IF($Q62=3,1,IF($Q62=4,1,0)),IF($F62&lt;=85,1,0))</formula>
    </cfRule>
  </conditionalFormatting>
  <conditionalFormatting sqref="X62">
    <cfRule type="expression" dxfId="23185" priority="367">
      <formula>AND(IF(OR($Q62=1,$Q62=2),1,0),IF($X62&lt;=20,1,0))</formula>
    </cfRule>
    <cfRule type="expression" dxfId="23184" priority="368">
      <formula>AND(IF($Q62=2,1,0),IF($X62&lt;30,1,0))</formula>
    </cfRule>
    <cfRule type="expression" dxfId="23183" priority="369">
      <formula>AND(IF($Q62=3,1,0),IF($X62&lt;30,1,0))</formula>
    </cfRule>
    <cfRule type="expression" dxfId="23182" priority="370">
      <formula>AND(IF($Q62=3,1,IF($Q62=4,1,0)),IF($F62&lt;=85,1,0))</formula>
    </cfRule>
  </conditionalFormatting>
  <conditionalFormatting sqref="AI62">
    <cfRule type="expression" dxfId="23181" priority="363">
      <formula>AND(IF(OR($Q62=1,$Q62=2),1,0),IF($X62&lt;=20,1,0))</formula>
    </cfRule>
    <cfRule type="expression" dxfId="23180" priority="364">
      <formula>AND(IF($Q62=2,1,0),IF($X62&lt;30,1,0))</formula>
    </cfRule>
    <cfRule type="expression" dxfId="23179" priority="365">
      <formula>AND(IF($Q62=3,1,0),IF($X62&lt;30,1,0))</formula>
    </cfRule>
    <cfRule type="expression" dxfId="23178" priority="366">
      <formula>AND(IF($Q62=3,1,IF($Q62=4,1,0)),IF($F62&lt;=85,1,0))</formula>
    </cfRule>
  </conditionalFormatting>
  <conditionalFormatting sqref="AV63">
    <cfRule type="expression" dxfId="23177" priority="361">
      <formula>AV63="X"</formula>
    </cfRule>
    <cfRule type="expression" dxfId="23176" priority="362">
      <formula>AV63="후보"</formula>
    </cfRule>
  </conditionalFormatting>
  <conditionalFormatting sqref="AC63">
    <cfRule type="cellIs" dxfId="23175" priority="358" operator="greaterThan">
      <formula>0.9</formula>
    </cfRule>
    <cfRule type="cellIs" dxfId="23174" priority="359" operator="greaterThan">
      <formula>0.85</formula>
    </cfRule>
  </conditionalFormatting>
  <conditionalFormatting sqref="N63">
    <cfRule type="cellIs" dxfId="23173" priority="356" operator="greaterThan">
      <formula>0.9</formula>
    </cfRule>
    <cfRule type="cellIs" dxfId="23172" priority="357" operator="greaterThan">
      <formula>0.85</formula>
    </cfRule>
  </conditionalFormatting>
  <conditionalFormatting sqref="E63">
    <cfRule type="expression" dxfId="23171" priority="352">
      <formula>AND(IF(OR($Q63=1,$Q63=2),1,0),IF($X63&lt;=20,1,0))</formula>
    </cfRule>
    <cfRule type="expression" dxfId="23170" priority="353">
      <formula>AND(IF($Q63=2,1,0),IF($X63&lt;30,1,0))</formula>
    </cfRule>
    <cfRule type="expression" dxfId="23169" priority="354">
      <formula>AND(IF($Q63=3,1,0),IF($X63&lt;30,1,0))</formula>
    </cfRule>
    <cfRule type="expression" dxfId="23168" priority="355">
      <formula>AND(IF($Q63=3,1,IF($Q63=4,1,0)),IF($F63&lt;=85,1,0))</formula>
    </cfRule>
  </conditionalFormatting>
  <conditionalFormatting sqref="X63">
    <cfRule type="expression" dxfId="23167" priority="348">
      <formula>AND(IF(OR($Q63=1,$Q63=2),1,0),IF($X63&lt;=20,1,0))</formula>
    </cfRule>
    <cfRule type="expression" dxfId="23166" priority="349">
      <formula>AND(IF($Q63=2,1,0),IF($X63&lt;30,1,0))</formula>
    </cfRule>
    <cfRule type="expression" dxfId="23165" priority="350">
      <formula>AND(IF($Q63=3,1,0),IF($X63&lt;30,1,0))</formula>
    </cfRule>
    <cfRule type="expression" dxfId="23164" priority="351">
      <formula>AND(IF($Q63=3,1,IF($Q63=4,1,0)),IF($F63&lt;=85,1,0))</formula>
    </cfRule>
  </conditionalFormatting>
  <conditionalFormatting sqref="AI63">
    <cfRule type="expression" dxfId="23163" priority="344">
      <formula>AND(IF(OR($Q63=1,$Q63=2),1,0),IF($X63&lt;=20,1,0))</formula>
    </cfRule>
    <cfRule type="expression" dxfId="23162" priority="345">
      <formula>AND(IF($Q63=2,1,0),IF($X63&lt;30,1,0))</formula>
    </cfRule>
    <cfRule type="expression" dxfId="23161" priority="346">
      <formula>AND(IF($Q63=3,1,0),IF($X63&lt;30,1,0))</formula>
    </cfRule>
    <cfRule type="expression" dxfId="23160" priority="347">
      <formula>AND(IF($Q63=3,1,IF($Q63=4,1,0)),IF($F63&lt;=85,1,0))</formula>
    </cfRule>
  </conditionalFormatting>
  <conditionalFormatting sqref="AV64">
    <cfRule type="expression" dxfId="23159" priority="342">
      <formula>AV64="X"</formula>
    </cfRule>
    <cfRule type="expression" dxfId="23158" priority="343">
      <formula>AV64="후보"</formula>
    </cfRule>
  </conditionalFormatting>
  <conditionalFormatting sqref="AC64">
    <cfRule type="cellIs" dxfId="23157" priority="339" operator="greaterThan">
      <formula>0.9</formula>
    </cfRule>
    <cfRule type="cellIs" dxfId="23156" priority="340" operator="greaterThan">
      <formula>0.85</formula>
    </cfRule>
  </conditionalFormatting>
  <conditionalFormatting sqref="N64">
    <cfRule type="cellIs" dxfId="23155" priority="337" operator="greaterThan">
      <formula>0.9</formula>
    </cfRule>
    <cfRule type="cellIs" dxfId="23154" priority="338" operator="greaterThan">
      <formula>0.85</formula>
    </cfRule>
  </conditionalFormatting>
  <conditionalFormatting sqref="E64">
    <cfRule type="expression" dxfId="23153" priority="333">
      <formula>AND(IF(OR($Q64=1,$Q64=2),1,0),IF($X64&lt;=20,1,0))</formula>
    </cfRule>
    <cfRule type="expression" dxfId="23152" priority="334">
      <formula>AND(IF($Q64=2,1,0),IF($X64&lt;30,1,0))</formula>
    </cfRule>
    <cfRule type="expression" dxfId="23151" priority="335">
      <formula>AND(IF($Q64=3,1,0),IF($X64&lt;30,1,0))</formula>
    </cfRule>
    <cfRule type="expression" dxfId="23150" priority="336">
      <formula>AND(IF($Q64=3,1,IF($Q64=4,1,0)),IF($F64&lt;=85,1,0))</formula>
    </cfRule>
  </conditionalFormatting>
  <conditionalFormatting sqref="X64">
    <cfRule type="expression" dxfId="23149" priority="329">
      <formula>AND(IF(OR($Q64=1,$Q64=2),1,0),IF($X64&lt;=20,1,0))</formula>
    </cfRule>
    <cfRule type="expression" dxfId="23148" priority="330">
      <formula>AND(IF($Q64=2,1,0),IF($X64&lt;30,1,0))</formula>
    </cfRule>
    <cfRule type="expression" dxfId="23147" priority="331">
      <formula>AND(IF($Q64=3,1,0),IF($X64&lt;30,1,0))</formula>
    </cfRule>
    <cfRule type="expression" dxfId="23146" priority="332">
      <formula>AND(IF($Q64=3,1,IF($Q64=4,1,0)),IF($F64&lt;=85,1,0))</formula>
    </cfRule>
  </conditionalFormatting>
  <conditionalFormatting sqref="AI64">
    <cfRule type="expression" dxfId="23145" priority="325">
      <formula>AND(IF(OR($Q64=1,$Q64=2),1,0),IF($X64&lt;=20,1,0))</formula>
    </cfRule>
    <cfRule type="expression" dxfId="23144" priority="326">
      <formula>AND(IF($Q64=2,1,0),IF($X64&lt;30,1,0))</formula>
    </cfRule>
    <cfRule type="expression" dxfId="23143" priority="327">
      <formula>AND(IF($Q64=3,1,0),IF($X64&lt;30,1,0))</formula>
    </cfRule>
    <cfRule type="expression" dxfId="23142" priority="328">
      <formula>AND(IF($Q64=3,1,IF($Q64=4,1,0)),IF($F64&lt;=85,1,0))</formula>
    </cfRule>
  </conditionalFormatting>
  <conditionalFormatting sqref="AV65">
    <cfRule type="expression" dxfId="23141" priority="323">
      <formula>AV65="X"</formula>
    </cfRule>
    <cfRule type="expression" dxfId="23140" priority="324">
      <formula>AV65="후보"</formula>
    </cfRule>
  </conditionalFormatting>
  <conditionalFormatting sqref="AC65">
    <cfRule type="cellIs" dxfId="23139" priority="320" operator="greaterThan">
      <formula>0.9</formula>
    </cfRule>
    <cfRule type="cellIs" dxfId="23138" priority="321" operator="greaterThan">
      <formula>0.85</formula>
    </cfRule>
  </conditionalFormatting>
  <conditionalFormatting sqref="N65">
    <cfRule type="cellIs" dxfId="23137" priority="318" operator="greaterThan">
      <formula>0.9</formula>
    </cfRule>
    <cfRule type="cellIs" dxfId="23136" priority="319" operator="greaterThan">
      <formula>0.85</formula>
    </cfRule>
  </conditionalFormatting>
  <conditionalFormatting sqref="E65">
    <cfRule type="expression" dxfId="23135" priority="314">
      <formula>AND(IF(OR($Q65=1,$Q65=2),1,0),IF($X65&lt;=20,1,0))</formula>
    </cfRule>
    <cfRule type="expression" dxfId="23134" priority="315">
      <formula>AND(IF($Q65=2,1,0),IF($X65&lt;30,1,0))</formula>
    </cfRule>
    <cfRule type="expression" dxfId="23133" priority="316">
      <formula>AND(IF($Q65=3,1,0),IF($X65&lt;30,1,0))</formula>
    </cfRule>
    <cfRule type="expression" dxfId="23132" priority="317">
      <formula>AND(IF($Q65=3,1,IF($Q65=4,1,0)),IF($F65&lt;=85,1,0))</formula>
    </cfRule>
  </conditionalFormatting>
  <conditionalFormatting sqref="X65">
    <cfRule type="expression" dxfId="23131" priority="310">
      <formula>AND(IF(OR($Q65=1,$Q65=2),1,0),IF($X65&lt;=20,1,0))</formula>
    </cfRule>
    <cfRule type="expression" dxfId="23130" priority="311">
      <formula>AND(IF($Q65=2,1,0),IF($X65&lt;30,1,0))</formula>
    </cfRule>
    <cfRule type="expression" dxfId="23129" priority="312">
      <formula>AND(IF($Q65=3,1,0),IF($X65&lt;30,1,0))</formula>
    </cfRule>
    <cfRule type="expression" dxfId="23128" priority="313">
      <formula>AND(IF($Q65=3,1,IF($Q65=4,1,0)),IF($F65&lt;=85,1,0))</formula>
    </cfRule>
  </conditionalFormatting>
  <conditionalFormatting sqref="AI65">
    <cfRule type="expression" dxfId="23127" priority="306">
      <formula>AND(IF(OR($Q65=1,$Q65=2),1,0),IF($X65&lt;=20,1,0))</formula>
    </cfRule>
    <cfRule type="expression" dxfId="23126" priority="307">
      <formula>AND(IF($Q65=2,1,0),IF($X65&lt;30,1,0))</formula>
    </cfRule>
    <cfRule type="expression" dxfId="23125" priority="308">
      <formula>AND(IF($Q65=3,1,0),IF($X65&lt;30,1,0))</formula>
    </cfRule>
    <cfRule type="expression" dxfId="23124" priority="309">
      <formula>AND(IF($Q65=3,1,IF($Q65=4,1,0)),IF($F65&lt;=85,1,0))</formula>
    </cfRule>
  </conditionalFormatting>
  <conditionalFormatting sqref="AV66">
    <cfRule type="expression" dxfId="23123" priority="304">
      <formula>AV66="X"</formula>
    </cfRule>
    <cfRule type="expression" dxfId="23122" priority="305">
      <formula>AV66="후보"</formula>
    </cfRule>
  </conditionalFormatting>
  <conditionalFormatting sqref="AC66 N66">
    <cfRule type="cellIs" dxfId="23121" priority="301" operator="greaterThan">
      <formula>0.9</formula>
    </cfRule>
    <cfRule type="cellIs" dxfId="23120" priority="302" operator="greaterThan">
      <formula>0.85</formula>
    </cfRule>
  </conditionalFormatting>
  <conditionalFormatting sqref="AV67">
    <cfRule type="expression" dxfId="23119" priority="299">
      <formula>AV67="X"</formula>
    </cfRule>
    <cfRule type="expression" dxfId="23118" priority="300">
      <formula>AV67="후보"</formula>
    </cfRule>
  </conditionalFormatting>
  <conditionalFormatting sqref="AC67">
    <cfRule type="cellIs" dxfId="23117" priority="296" operator="greaterThan">
      <formula>0.9</formula>
    </cfRule>
    <cfRule type="cellIs" dxfId="23116" priority="297" operator="greaterThan">
      <formula>0.85</formula>
    </cfRule>
  </conditionalFormatting>
  <conditionalFormatting sqref="N67">
    <cfRule type="cellIs" dxfId="23115" priority="294" operator="greaterThan">
      <formula>0.9</formula>
    </cfRule>
    <cfRule type="cellIs" dxfId="23114" priority="295" operator="greaterThan">
      <formula>0.85</formula>
    </cfRule>
  </conditionalFormatting>
  <conditionalFormatting sqref="E67">
    <cfRule type="expression" dxfId="23113" priority="290">
      <formula>AND(IF(OR($Q67=1,$Q67=2),1,0),IF($X67&lt;=20,1,0))</formula>
    </cfRule>
    <cfRule type="expression" dxfId="23112" priority="291">
      <formula>AND(IF($Q67=2,1,0),IF($X67&lt;30,1,0))</formula>
    </cfRule>
    <cfRule type="expression" dxfId="23111" priority="292">
      <formula>AND(IF($Q67=3,1,0),IF($X67&lt;30,1,0))</formula>
    </cfRule>
    <cfRule type="expression" dxfId="23110" priority="293">
      <formula>AND(IF($Q67=3,1,IF($Q67=4,1,0)),IF($F67&lt;=85,1,0))</formula>
    </cfRule>
  </conditionalFormatting>
  <conditionalFormatting sqref="X67">
    <cfRule type="expression" dxfId="23109" priority="286">
      <formula>AND(IF(OR($Q67=1,$Q67=2),1,0),IF($X67&lt;=20,1,0))</formula>
    </cfRule>
    <cfRule type="expression" dxfId="23108" priority="287">
      <formula>AND(IF($Q67=2,1,0),IF($X67&lt;30,1,0))</formula>
    </cfRule>
    <cfRule type="expression" dxfId="23107" priority="288">
      <formula>AND(IF($Q67=3,1,0),IF($X67&lt;30,1,0))</formula>
    </cfRule>
    <cfRule type="expression" dxfId="23106" priority="289">
      <formula>AND(IF($Q67=3,1,IF($Q67=4,1,0)),IF($F67&lt;=85,1,0))</formula>
    </cfRule>
  </conditionalFormatting>
  <conditionalFormatting sqref="AI67">
    <cfRule type="expression" dxfId="23105" priority="282">
      <formula>AND(IF(OR($Q67=1,$Q67=2),1,0),IF($X67&lt;=20,1,0))</formula>
    </cfRule>
    <cfRule type="expression" dxfId="23104" priority="283">
      <formula>AND(IF($Q67=2,1,0),IF($X67&lt;30,1,0))</formula>
    </cfRule>
    <cfRule type="expression" dxfId="23103" priority="284">
      <formula>AND(IF($Q67=3,1,0),IF($X67&lt;30,1,0))</formula>
    </cfRule>
    <cfRule type="expression" dxfId="23102" priority="285">
      <formula>AND(IF($Q67=3,1,IF($Q67=4,1,0)),IF($F67&lt;=85,1,0))</formula>
    </cfRule>
  </conditionalFormatting>
  <conditionalFormatting sqref="AV68">
    <cfRule type="expression" dxfId="23101" priority="280">
      <formula>AV68="X"</formula>
    </cfRule>
    <cfRule type="expression" dxfId="23100" priority="281">
      <formula>AV68="후보"</formula>
    </cfRule>
  </conditionalFormatting>
  <conditionalFormatting sqref="AC68">
    <cfRule type="cellIs" dxfId="23099" priority="277" operator="greaterThan">
      <formula>0.9</formula>
    </cfRule>
    <cfRule type="cellIs" dxfId="23098" priority="278" operator="greaterThan">
      <formula>0.85</formula>
    </cfRule>
  </conditionalFormatting>
  <conditionalFormatting sqref="N68">
    <cfRule type="cellIs" dxfId="23097" priority="275" operator="greaterThan">
      <formula>0.9</formula>
    </cfRule>
    <cfRule type="cellIs" dxfId="23096" priority="276" operator="greaterThan">
      <formula>0.85</formula>
    </cfRule>
  </conditionalFormatting>
  <conditionalFormatting sqref="E68">
    <cfRule type="expression" dxfId="23095" priority="271">
      <formula>AND(IF(OR($Q68=1,$Q68=2),1,0),IF($X68&lt;=20,1,0))</formula>
    </cfRule>
    <cfRule type="expression" dxfId="23094" priority="272">
      <formula>AND(IF($Q68=2,1,0),IF($X68&lt;30,1,0))</formula>
    </cfRule>
    <cfRule type="expression" dxfId="23093" priority="273">
      <formula>AND(IF($Q68=3,1,0),IF($X68&lt;30,1,0))</formula>
    </cfRule>
    <cfRule type="expression" dxfId="23092" priority="274">
      <formula>AND(IF($Q68=3,1,IF($Q68=4,1,0)),IF($F68&lt;=85,1,0))</formula>
    </cfRule>
  </conditionalFormatting>
  <conditionalFormatting sqref="X68">
    <cfRule type="expression" dxfId="23091" priority="267">
      <formula>AND(IF(OR($Q68=1,$Q68=2),1,0),IF($X68&lt;=20,1,0))</formula>
    </cfRule>
    <cfRule type="expression" dxfId="23090" priority="268">
      <formula>AND(IF($Q68=2,1,0),IF($X68&lt;30,1,0))</formula>
    </cfRule>
    <cfRule type="expression" dxfId="23089" priority="269">
      <formula>AND(IF($Q68=3,1,0),IF($X68&lt;30,1,0))</formula>
    </cfRule>
    <cfRule type="expression" dxfId="23088" priority="270">
      <formula>AND(IF($Q68=3,1,IF($Q68=4,1,0)),IF($F68&lt;=85,1,0))</formula>
    </cfRule>
  </conditionalFormatting>
  <conditionalFormatting sqref="AI68">
    <cfRule type="expression" dxfId="23087" priority="263">
      <formula>AND(IF(OR($Q68=1,$Q68=2),1,0),IF($X68&lt;=20,1,0))</formula>
    </cfRule>
    <cfRule type="expression" dxfId="23086" priority="264">
      <formula>AND(IF($Q68=2,1,0),IF($X68&lt;30,1,0))</formula>
    </cfRule>
    <cfRule type="expression" dxfId="23085" priority="265">
      <formula>AND(IF($Q68=3,1,0),IF($X68&lt;30,1,0))</formula>
    </cfRule>
    <cfRule type="expression" dxfId="23084" priority="266">
      <formula>AND(IF($Q68=3,1,IF($Q68=4,1,0)),IF($F68&lt;=85,1,0))</formula>
    </cfRule>
  </conditionalFormatting>
  <conditionalFormatting sqref="AV69">
    <cfRule type="expression" dxfId="23083" priority="261">
      <formula>AV69="X"</formula>
    </cfRule>
    <cfRule type="expression" dxfId="23082" priority="262">
      <formula>AV69="후보"</formula>
    </cfRule>
  </conditionalFormatting>
  <conditionalFormatting sqref="AC69">
    <cfRule type="cellIs" dxfId="23081" priority="258" operator="greaterThan">
      <formula>0.9</formula>
    </cfRule>
    <cfRule type="cellIs" dxfId="23080" priority="259" operator="greaterThan">
      <formula>0.85</formula>
    </cfRule>
  </conditionalFormatting>
  <conditionalFormatting sqref="N69">
    <cfRule type="cellIs" dxfId="23079" priority="256" operator="greaterThan">
      <formula>0.9</formula>
    </cfRule>
    <cfRule type="cellIs" dxfId="23078" priority="257" operator="greaterThan">
      <formula>0.85</formula>
    </cfRule>
  </conditionalFormatting>
  <conditionalFormatting sqref="E69">
    <cfRule type="expression" dxfId="23077" priority="252">
      <formula>AND(IF(OR($Q69=1,$Q69=2),1,0),IF($X69&lt;=20,1,0))</formula>
    </cfRule>
    <cfRule type="expression" dxfId="23076" priority="253">
      <formula>AND(IF($Q69=2,1,0),IF($X69&lt;30,1,0))</formula>
    </cfRule>
    <cfRule type="expression" dxfId="23075" priority="254">
      <formula>AND(IF($Q69=3,1,0),IF($X69&lt;30,1,0))</formula>
    </cfRule>
    <cfRule type="expression" dxfId="23074" priority="255">
      <formula>AND(IF($Q69=3,1,IF($Q69=4,1,0)),IF($F69&lt;=85,1,0))</formula>
    </cfRule>
  </conditionalFormatting>
  <conditionalFormatting sqref="X69">
    <cfRule type="expression" dxfId="23073" priority="248">
      <formula>AND(IF(OR($Q69=1,$Q69=2),1,0),IF($X69&lt;=20,1,0))</formula>
    </cfRule>
    <cfRule type="expression" dxfId="23072" priority="249">
      <formula>AND(IF($Q69=2,1,0),IF($X69&lt;30,1,0))</formula>
    </cfRule>
    <cfRule type="expression" dxfId="23071" priority="250">
      <formula>AND(IF($Q69=3,1,0),IF($X69&lt;30,1,0))</formula>
    </cfRule>
    <cfRule type="expression" dxfId="23070" priority="251">
      <formula>AND(IF($Q69=3,1,IF($Q69=4,1,0)),IF($F69&lt;=85,1,0))</formula>
    </cfRule>
  </conditionalFormatting>
  <conditionalFormatting sqref="AI69">
    <cfRule type="expression" dxfId="23069" priority="244">
      <formula>AND(IF(OR($Q69=1,$Q69=2),1,0),IF($X69&lt;=20,1,0))</formula>
    </cfRule>
    <cfRule type="expression" dxfId="23068" priority="245">
      <formula>AND(IF($Q69=2,1,0),IF($X69&lt;30,1,0))</formula>
    </cfRule>
    <cfRule type="expression" dxfId="23067" priority="246">
      <formula>AND(IF($Q69=3,1,0),IF($X69&lt;30,1,0))</formula>
    </cfRule>
    <cfRule type="expression" dxfId="23066" priority="247">
      <formula>AND(IF($Q69=3,1,IF($Q69=4,1,0)),IF($F69&lt;=85,1,0))</formula>
    </cfRule>
  </conditionalFormatting>
  <conditionalFormatting sqref="AV70">
    <cfRule type="expression" dxfId="23065" priority="242">
      <formula>AV70="X"</formula>
    </cfRule>
    <cfRule type="expression" dxfId="23064" priority="243">
      <formula>AV70="후보"</formula>
    </cfRule>
  </conditionalFormatting>
  <conditionalFormatting sqref="AC70 N70">
    <cfRule type="cellIs" dxfId="23063" priority="239" operator="greaterThan">
      <formula>0.9</formula>
    </cfRule>
    <cfRule type="cellIs" dxfId="23062" priority="240" operator="greaterThan">
      <formula>0.85</formula>
    </cfRule>
  </conditionalFormatting>
  <conditionalFormatting sqref="AV71">
    <cfRule type="expression" dxfId="23061" priority="237">
      <formula>AV71="X"</formula>
    </cfRule>
    <cfRule type="expression" dxfId="23060" priority="238">
      <formula>AV71="후보"</formula>
    </cfRule>
  </conditionalFormatting>
  <conditionalFormatting sqref="AC71">
    <cfRule type="cellIs" dxfId="23059" priority="234" operator="greaterThan">
      <formula>0.9</formula>
    </cfRule>
    <cfRule type="cellIs" dxfId="23058" priority="235" operator="greaterThan">
      <formula>0.85</formula>
    </cfRule>
  </conditionalFormatting>
  <conditionalFormatting sqref="N71">
    <cfRule type="cellIs" dxfId="23057" priority="232" operator="greaterThan">
      <formula>0.9</formula>
    </cfRule>
    <cfRule type="cellIs" dxfId="23056" priority="233" operator="greaterThan">
      <formula>0.85</formula>
    </cfRule>
  </conditionalFormatting>
  <conditionalFormatting sqref="E71">
    <cfRule type="expression" dxfId="23055" priority="228">
      <formula>AND(IF(OR($Q71=1,$Q71=2),1,0),IF($X71&lt;=20,1,0))</formula>
    </cfRule>
    <cfRule type="expression" dxfId="23054" priority="229">
      <formula>AND(IF($Q71=2,1,0),IF($X71&lt;30,1,0))</formula>
    </cfRule>
    <cfRule type="expression" dxfId="23053" priority="230">
      <formula>AND(IF($Q71=3,1,0),IF($X71&lt;30,1,0))</formula>
    </cfRule>
    <cfRule type="expression" dxfId="23052" priority="231">
      <formula>AND(IF($Q71=3,1,IF($Q71=4,1,0)),IF($F71&lt;=85,1,0))</formula>
    </cfRule>
  </conditionalFormatting>
  <conditionalFormatting sqref="X71">
    <cfRule type="expression" dxfId="23051" priority="224">
      <formula>AND(IF(OR($Q71=1,$Q71=2),1,0),IF($X71&lt;=20,1,0))</formula>
    </cfRule>
    <cfRule type="expression" dxfId="23050" priority="225">
      <formula>AND(IF($Q71=2,1,0),IF($X71&lt;30,1,0))</formula>
    </cfRule>
    <cfRule type="expression" dxfId="23049" priority="226">
      <formula>AND(IF($Q71=3,1,0),IF($X71&lt;30,1,0))</formula>
    </cfRule>
    <cfRule type="expression" dxfId="23048" priority="227">
      <formula>AND(IF($Q71=3,1,IF($Q71=4,1,0)),IF($F71&lt;=85,1,0))</formula>
    </cfRule>
  </conditionalFormatting>
  <conditionalFormatting sqref="AI71">
    <cfRule type="expression" dxfId="23047" priority="220">
      <formula>AND(IF(OR($Q71=1,$Q71=2),1,0),IF($X71&lt;=20,1,0))</formula>
    </cfRule>
    <cfRule type="expression" dxfId="23046" priority="221">
      <formula>AND(IF($Q71=2,1,0),IF($X71&lt;30,1,0))</formula>
    </cfRule>
    <cfRule type="expression" dxfId="23045" priority="222">
      <formula>AND(IF($Q71=3,1,0),IF($X71&lt;30,1,0))</formula>
    </cfRule>
    <cfRule type="expression" dxfId="23044" priority="223">
      <formula>AND(IF($Q71=3,1,IF($Q71=4,1,0)),IF($F71&lt;=85,1,0))</formula>
    </cfRule>
  </conditionalFormatting>
  <conditionalFormatting sqref="AV72">
    <cfRule type="expression" dxfId="23043" priority="218">
      <formula>AV72="X"</formula>
    </cfRule>
    <cfRule type="expression" dxfId="23042" priority="219">
      <formula>AV72="후보"</formula>
    </cfRule>
  </conditionalFormatting>
  <conditionalFormatting sqref="AC72">
    <cfRule type="cellIs" dxfId="23041" priority="215" operator="greaterThan">
      <formula>0.9</formula>
    </cfRule>
    <cfRule type="cellIs" dxfId="23040" priority="216" operator="greaterThan">
      <formula>0.85</formula>
    </cfRule>
  </conditionalFormatting>
  <conditionalFormatting sqref="N72">
    <cfRule type="cellIs" dxfId="23039" priority="213" operator="greaterThan">
      <formula>0.9</formula>
    </cfRule>
    <cfRule type="cellIs" dxfId="23038" priority="214" operator="greaterThan">
      <formula>0.85</formula>
    </cfRule>
  </conditionalFormatting>
  <conditionalFormatting sqref="E72">
    <cfRule type="expression" dxfId="23037" priority="209">
      <formula>AND(IF(OR($Q72=1,$Q72=2),1,0),IF($X72&lt;=20,1,0))</formula>
    </cfRule>
    <cfRule type="expression" dxfId="23036" priority="210">
      <formula>AND(IF($Q72=2,1,0),IF($X72&lt;30,1,0))</formula>
    </cfRule>
    <cfRule type="expression" dxfId="23035" priority="211">
      <formula>AND(IF($Q72=3,1,0),IF($X72&lt;30,1,0))</formula>
    </cfRule>
    <cfRule type="expression" dxfId="23034" priority="212">
      <formula>AND(IF($Q72=3,1,IF($Q72=4,1,0)),IF($F72&lt;=85,1,0))</formula>
    </cfRule>
  </conditionalFormatting>
  <conditionalFormatting sqref="X72">
    <cfRule type="expression" dxfId="23033" priority="205">
      <formula>AND(IF(OR($Q72=1,$Q72=2),1,0),IF($X72&lt;=20,1,0))</formula>
    </cfRule>
    <cfRule type="expression" dxfId="23032" priority="206">
      <formula>AND(IF($Q72=2,1,0),IF($X72&lt;30,1,0))</formula>
    </cfRule>
    <cfRule type="expression" dxfId="23031" priority="207">
      <formula>AND(IF($Q72=3,1,0),IF($X72&lt;30,1,0))</formula>
    </cfRule>
    <cfRule type="expression" dxfId="23030" priority="208">
      <formula>AND(IF($Q72=3,1,IF($Q72=4,1,0)),IF($F72&lt;=85,1,0))</formula>
    </cfRule>
  </conditionalFormatting>
  <conditionalFormatting sqref="AI72">
    <cfRule type="expression" dxfId="23029" priority="201">
      <formula>AND(IF(OR($Q72=1,$Q72=2),1,0),IF($X72&lt;=20,1,0))</formula>
    </cfRule>
    <cfRule type="expression" dxfId="23028" priority="202">
      <formula>AND(IF($Q72=2,1,0),IF($X72&lt;30,1,0))</formula>
    </cfRule>
    <cfRule type="expression" dxfId="23027" priority="203">
      <formula>AND(IF($Q72=3,1,0),IF($X72&lt;30,1,0))</formula>
    </cfRule>
    <cfRule type="expression" dxfId="23026" priority="204">
      <formula>AND(IF($Q72=3,1,IF($Q72=4,1,0)),IF($F72&lt;=85,1,0))</formula>
    </cfRule>
  </conditionalFormatting>
  <conditionalFormatting sqref="AV73">
    <cfRule type="expression" dxfId="23025" priority="199">
      <formula>AV73="X"</formula>
    </cfRule>
    <cfRule type="expression" dxfId="23024" priority="200">
      <formula>AV73="후보"</formula>
    </cfRule>
  </conditionalFormatting>
  <conditionalFormatting sqref="AC73">
    <cfRule type="cellIs" dxfId="23023" priority="196" operator="greaterThan">
      <formula>0.9</formula>
    </cfRule>
    <cfRule type="cellIs" dxfId="23022" priority="197" operator="greaterThan">
      <formula>0.85</formula>
    </cfRule>
  </conditionalFormatting>
  <conditionalFormatting sqref="N73">
    <cfRule type="cellIs" dxfId="23021" priority="194" operator="greaterThan">
      <formula>0.9</formula>
    </cfRule>
    <cfRule type="cellIs" dxfId="23020" priority="195" operator="greaterThan">
      <formula>0.85</formula>
    </cfRule>
  </conditionalFormatting>
  <conditionalFormatting sqref="E73">
    <cfRule type="expression" dxfId="23019" priority="190">
      <formula>AND(IF(OR($Q73=1,$Q73=2),1,0),IF($X73&lt;=20,1,0))</formula>
    </cfRule>
    <cfRule type="expression" dxfId="23018" priority="191">
      <formula>AND(IF($Q73=2,1,0),IF($X73&lt;30,1,0))</formula>
    </cfRule>
    <cfRule type="expression" dxfId="23017" priority="192">
      <formula>AND(IF($Q73=3,1,0),IF($X73&lt;30,1,0))</formula>
    </cfRule>
    <cfRule type="expression" dxfId="23016" priority="193">
      <formula>AND(IF($Q73=3,1,IF($Q73=4,1,0)),IF($F73&lt;=85,1,0))</formula>
    </cfRule>
  </conditionalFormatting>
  <conditionalFormatting sqref="X73">
    <cfRule type="expression" dxfId="23015" priority="186">
      <formula>AND(IF(OR($Q73=1,$Q73=2),1,0),IF($X73&lt;=20,1,0))</formula>
    </cfRule>
    <cfRule type="expression" dxfId="23014" priority="187">
      <formula>AND(IF($Q73=2,1,0),IF($X73&lt;30,1,0))</formula>
    </cfRule>
    <cfRule type="expression" dxfId="23013" priority="188">
      <formula>AND(IF($Q73=3,1,0),IF($X73&lt;30,1,0))</formula>
    </cfRule>
    <cfRule type="expression" dxfId="23012" priority="189">
      <formula>AND(IF($Q73=3,1,IF($Q73=4,1,0)),IF($F73&lt;=85,1,0))</formula>
    </cfRule>
  </conditionalFormatting>
  <conditionalFormatting sqref="AI73">
    <cfRule type="expression" dxfId="23011" priority="182">
      <formula>AND(IF(OR($Q73=1,$Q73=2),1,0),IF($X73&lt;=20,1,0))</formula>
    </cfRule>
    <cfRule type="expression" dxfId="23010" priority="183">
      <formula>AND(IF($Q73=2,1,0),IF($X73&lt;30,1,0))</formula>
    </cfRule>
    <cfRule type="expression" dxfId="23009" priority="184">
      <formula>AND(IF($Q73=3,1,0),IF($X73&lt;30,1,0))</formula>
    </cfRule>
    <cfRule type="expression" dxfId="23008" priority="185">
      <formula>AND(IF($Q73=3,1,IF($Q73=4,1,0)),IF($F73&lt;=85,1,0))</formula>
    </cfRule>
  </conditionalFormatting>
  <conditionalFormatting sqref="AV74">
    <cfRule type="expression" dxfId="23007" priority="180">
      <formula>AV74="X"</formula>
    </cfRule>
    <cfRule type="expression" dxfId="23006" priority="181">
      <formula>AV74="후보"</formula>
    </cfRule>
  </conditionalFormatting>
  <conditionalFormatting sqref="AC74">
    <cfRule type="cellIs" dxfId="23005" priority="177" operator="greaterThan">
      <formula>0.9</formula>
    </cfRule>
    <cfRule type="cellIs" dxfId="23004" priority="178" operator="greaterThan">
      <formula>0.85</formula>
    </cfRule>
  </conditionalFormatting>
  <conditionalFormatting sqref="N74">
    <cfRule type="cellIs" dxfId="23003" priority="175" operator="greaterThan">
      <formula>0.9</formula>
    </cfRule>
    <cfRule type="cellIs" dxfId="23002" priority="176" operator="greaterThan">
      <formula>0.85</formula>
    </cfRule>
  </conditionalFormatting>
  <conditionalFormatting sqref="E74">
    <cfRule type="expression" dxfId="23001" priority="171">
      <formula>AND(IF(OR($Q74=1,$Q74=2),1,0),IF($X74&lt;=20,1,0))</formula>
    </cfRule>
    <cfRule type="expression" dxfId="23000" priority="172">
      <formula>AND(IF($Q74=2,1,0),IF($X74&lt;30,1,0))</formula>
    </cfRule>
    <cfRule type="expression" dxfId="22999" priority="173">
      <formula>AND(IF($Q74=3,1,0),IF($X74&lt;30,1,0))</formula>
    </cfRule>
    <cfRule type="expression" dxfId="22998" priority="174">
      <formula>AND(IF($Q74=3,1,IF($Q74=4,1,0)),IF($F74&lt;=85,1,0))</formula>
    </cfRule>
  </conditionalFormatting>
  <conditionalFormatting sqref="X74">
    <cfRule type="expression" dxfId="22997" priority="167">
      <formula>AND(IF(OR($Q74=1,$Q74=2),1,0),IF($X74&lt;=20,1,0))</formula>
    </cfRule>
    <cfRule type="expression" dxfId="22996" priority="168">
      <formula>AND(IF($Q74=2,1,0),IF($X74&lt;30,1,0))</formula>
    </cfRule>
    <cfRule type="expression" dxfId="22995" priority="169">
      <formula>AND(IF($Q74=3,1,0),IF($X74&lt;30,1,0))</formula>
    </cfRule>
    <cfRule type="expression" dxfId="22994" priority="170">
      <formula>AND(IF($Q74=3,1,IF($Q74=4,1,0)),IF($F74&lt;=85,1,0))</formula>
    </cfRule>
  </conditionalFormatting>
  <conditionalFormatting sqref="AI74">
    <cfRule type="expression" dxfId="22993" priority="163">
      <formula>AND(IF(OR($Q74=1,$Q74=2),1,0),IF($X74&lt;=20,1,0))</formula>
    </cfRule>
    <cfRule type="expression" dxfId="22992" priority="164">
      <formula>AND(IF($Q74=2,1,0),IF($X74&lt;30,1,0))</formula>
    </cfRule>
    <cfRule type="expression" dxfId="22991" priority="165">
      <formula>AND(IF($Q74=3,1,0),IF($X74&lt;30,1,0))</formula>
    </cfRule>
    <cfRule type="expression" dxfId="22990" priority="166">
      <formula>AND(IF($Q74=3,1,IF($Q74=4,1,0)),IF($F74&lt;=85,1,0))</formula>
    </cfRule>
  </conditionalFormatting>
  <conditionalFormatting sqref="AV75">
    <cfRule type="expression" dxfId="22989" priority="161">
      <formula>AV75="X"</formula>
    </cfRule>
    <cfRule type="expression" dxfId="22988" priority="162">
      <formula>AV75="후보"</formula>
    </cfRule>
  </conditionalFormatting>
  <conditionalFormatting sqref="AC75">
    <cfRule type="cellIs" dxfId="22987" priority="158" operator="greaterThan">
      <formula>0.9</formula>
    </cfRule>
    <cfRule type="cellIs" dxfId="22986" priority="159" operator="greaterThan">
      <formula>0.85</formula>
    </cfRule>
  </conditionalFormatting>
  <conditionalFormatting sqref="N75">
    <cfRule type="cellIs" dxfId="22985" priority="156" operator="greaterThan">
      <formula>0.9</formula>
    </cfRule>
    <cfRule type="cellIs" dxfId="22984" priority="157" operator="greaterThan">
      <formula>0.85</formula>
    </cfRule>
  </conditionalFormatting>
  <conditionalFormatting sqref="E75">
    <cfRule type="expression" dxfId="22983" priority="152">
      <formula>AND(IF(OR($Q75=1,$Q75=2),1,0),IF($X75&lt;=20,1,0))</formula>
    </cfRule>
    <cfRule type="expression" dxfId="22982" priority="153">
      <formula>AND(IF($Q75=2,1,0),IF($X75&lt;30,1,0))</formula>
    </cfRule>
    <cfRule type="expression" dxfId="22981" priority="154">
      <formula>AND(IF($Q75=3,1,0),IF($X75&lt;30,1,0))</formula>
    </cfRule>
    <cfRule type="expression" dxfId="22980" priority="155">
      <formula>AND(IF($Q75=3,1,IF($Q75=4,1,0)),IF($F75&lt;=85,1,0))</formula>
    </cfRule>
  </conditionalFormatting>
  <conditionalFormatting sqref="X75">
    <cfRule type="expression" dxfId="22979" priority="148">
      <formula>AND(IF(OR($Q75=1,$Q75=2),1,0),IF($X75&lt;=20,1,0))</formula>
    </cfRule>
    <cfRule type="expression" dxfId="22978" priority="149">
      <formula>AND(IF($Q75=2,1,0),IF($X75&lt;30,1,0))</formula>
    </cfRule>
    <cfRule type="expression" dxfId="22977" priority="150">
      <formula>AND(IF($Q75=3,1,0),IF($X75&lt;30,1,0))</formula>
    </cfRule>
    <cfRule type="expression" dxfId="22976" priority="151">
      <formula>AND(IF($Q75=3,1,IF($Q75=4,1,0)),IF($F75&lt;=85,1,0))</formula>
    </cfRule>
  </conditionalFormatting>
  <conditionalFormatting sqref="AI75">
    <cfRule type="expression" dxfId="22975" priority="144">
      <formula>AND(IF(OR($Q75=1,$Q75=2),1,0),IF($X75&lt;=20,1,0))</formula>
    </cfRule>
    <cfRule type="expression" dxfId="22974" priority="145">
      <formula>AND(IF($Q75=2,1,0),IF($X75&lt;30,1,0))</formula>
    </cfRule>
    <cfRule type="expression" dxfId="22973" priority="146">
      <formula>AND(IF($Q75=3,1,0),IF($X75&lt;30,1,0))</formula>
    </cfRule>
    <cfRule type="expression" dxfId="22972" priority="147">
      <formula>AND(IF($Q75=3,1,IF($Q75=4,1,0)),IF($F75&lt;=85,1,0))</formula>
    </cfRule>
  </conditionalFormatting>
  <conditionalFormatting sqref="AV76">
    <cfRule type="expression" dxfId="22971" priority="142">
      <formula>AV76="X"</formula>
    </cfRule>
    <cfRule type="expression" dxfId="22970" priority="143">
      <formula>AV76="후보"</formula>
    </cfRule>
  </conditionalFormatting>
  <conditionalFormatting sqref="AC76 N76">
    <cfRule type="cellIs" dxfId="22969" priority="139" operator="greaterThan">
      <formula>0.9</formula>
    </cfRule>
    <cfRule type="cellIs" dxfId="22968" priority="140" operator="greaterThan">
      <formula>0.85</formula>
    </cfRule>
  </conditionalFormatting>
  <conditionalFormatting sqref="AV77">
    <cfRule type="expression" dxfId="22967" priority="137">
      <formula>AV77="X"</formula>
    </cfRule>
    <cfRule type="expression" dxfId="22966" priority="138">
      <formula>AV77="후보"</formula>
    </cfRule>
  </conditionalFormatting>
  <conditionalFormatting sqref="AC77">
    <cfRule type="cellIs" dxfId="22965" priority="134" operator="greaterThan">
      <formula>0.9</formula>
    </cfRule>
    <cfRule type="cellIs" dxfId="22964" priority="135" operator="greaterThan">
      <formula>0.85</formula>
    </cfRule>
  </conditionalFormatting>
  <conditionalFormatting sqref="N77">
    <cfRule type="cellIs" dxfId="22963" priority="132" operator="greaterThan">
      <formula>0.9</formula>
    </cfRule>
    <cfRule type="cellIs" dxfId="22962" priority="133" operator="greaterThan">
      <formula>0.85</formula>
    </cfRule>
  </conditionalFormatting>
  <conditionalFormatting sqref="E77">
    <cfRule type="expression" dxfId="22961" priority="128">
      <formula>AND(IF(OR($Q77=1,$Q77=2),1,0),IF($X77&lt;=20,1,0))</formula>
    </cfRule>
    <cfRule type="expression" dxfId="22960" priority="129">
      <formula>AND(IF($Q77=2,1,0),IF($X77&lt;30,1,0))</formula>
    </cfRule>
    <cfRule type="expression" dxfId="22959" priority="130">
      <formula>AND(IF($Q77=3,1,0),IF($X77&lt;30,1,0))</formula>
    </cfRule>
    <cfRule type="expression" dxfId="22958" priority="131">
      <formula>AND(IF($Q77=3,1,IF($Q77=4,1,0)),IF($F77&lt;=85,1,0))</formula>
    </cfRule>
  </conditionalFormatting>
  <conditionalFormatting sqref="X77">
    <cfRule type="expression" dxfId="22957" priority="124">
      <formula>AND(IF(OR($Q77=1,$Q77=2),1,0),IF($X77&lt;=20,1,0))</formula>
    </cfRule>
    <cfRule type="expression" dxfId="22956" priority="125">
      <formula>AND(IF($Q77=2,1,0),IF($X77&lt;30,1,0))</formula>
    </cfRule>
    <cfRule type="expression" dxfId="22955" priority="126">
      <formula>AND(IF($Q77=3,1,0),IF($X77&lt;30,1,0))</formula>
    </cfRule>
    <cfRule type="expression" dxfId="22954" priority="127">
      <formula>AND(IF($Q77=3,1,IF($Q77=4,1,0)),IF($F77&lt;=85,1,0))</formula>
    </cfRule>
  </conditionalFormatting>
  <conditionalFormatting sqref="AI77">
    <cfRule type="expression" dxfId="22953" priority="120">
      <formula>AND(IF(OR($Q77=1,$Q77=2),1,0),IF($X77&lt;=20,1,0))</formula>
    </cfRule>
    <cfRule type="expression" dxfId="22952" priority="121">
      <formula>AND(IF($Q77=2,1,0),IF($X77&lt;30,1,0))</formula>
    </cfRule>
    <cfRule type="expression" dxfId="22951" priority="122">
      <formula>AND(IF($Q77=3,1,0),IF($X77&lt;30,1,0))</formula>
    </cfRule>
    <cfRule type="expression" dxfId="22950" priority="123">
      <formula>AND(IF($Q77=3,1,IF($Q77=4,1,0)),IF($F77&lt;=85,1,0))</formula>
    </cfRule>
  </conditionalFormatting>
  <conditionalFormatting sqref="AV78">
    <cfRule type="expression" dxfId="22949" priority="118">
      <formula>AV78="X"</formula>
    </cfRule>
    <cfRule type="expression" dxfId="22948" priority="119">
      <formula>AV78="후보"</formula>
    </cfRule>
  </conditionalFormatting>
  <conditionalFormatting sqref="AC78">
    <cfRule type="cellIs" dxfId="22947" priority="115" operator="greaterThan">
      <formula>0.9</formula>
    </cfRule>
    <cfRule type="cellIs" dxfId="22946" priority="116" operator="greaterThan">
      <formula>0.85</formula>
    </cfRule>
  </conditionalFormatting>
  <conditionalFormatting sqref="N78">
    <cfRule type="cellIs" dxfId="22945" priority="113" operator="greaterThan">
      <formula>0.9</formula>
    </cfRule>
    <cfRule type="cellIs" dxfId="22944" priority="114" operator="greaterThan">
      <formula>0.85</formula>
    </cfRule>
  </conditionalFormatting>
  <conditionalFormatting sqref="E78">
    <cfRule type="expression" dxfId="22943" priority="109">
      <formula>AND(IF(OR($Q78=1,$Q78=2),1,0),IF($X78&lt;=20,1,0))</formula>
    </cfRule>
    <cfRule type="expression" dxfId="22942" priority="110">
      <formula>AND(IF($Q78=2,1,0),IF($X78&lt;30,1,0))</formula>
    </cfRule>
    <cfRule type="expression" dxfId="22941" priority="111">
      <formula>AND(IF($Q78=3,1,0),IF($X78&lt;30,1,0))</formula>
    </cfRule>
    <cfRule type="expression" dxfId="22940" priority="112">
      <formula>AND(IF($Q78=3,1,IF($Q78=4,1,0)),IF($F78&lt;=85,1,0))</formula>
    </cfRule>
  </conditionalFormatting>
  <conditionalFormatting sqref="X78">
    <cfRule type="expression" dxfId="22939" priority="105">
      <formula>AND(IF(OR($Q78=1,$Q78=2),1,0),IF($X78&lt;=20,1,0))</formula>
    </cfRule>
    <cfRule type="expression" dxfId="22938" priority="106">
      <formula>AND(IF($Q78=2,1,0),IF($X78&lt;30,1,0))</formula>
    </cfRule>
    <cfRule type="expression" dxfId="22937" priority="107">
      <formula>AND(IF($Q78=3,1,0),IF($X78&lt;30,1,0))</formula>
    </cfRule>
    <cfRule type="expression" dxfId="22936" priority="108">
      <formula>AND(IF($Q78=3,1,IF($Q78=4,1,0)),IF($F78&lt;=85,1,0))</formula>
    </cfRule>
  </conditionalFormatting>
  <conditionalFormatting sqref="AI78">
    <cfRule type="expression" dxfId="22935" priority="101">
      <formula>AND(IF(OR($Q78=1,$Q78=2),1,0),IF($X78&lt;=20,1,0))</formula>
    </cfRule>
    <cfRule type="expression" dxfId="22934" priority="102">
      <formula>AND(IF($Q78=2,1,0),IF($X78&lt;30,1,0))</formula>
    </cfRule>
    <cfRule type="expression" dxfId="22933" priority="103">
      <formula>AND(IF($Q78=3,1,0),IF($X78&lt;30,1,0))</formula>
    </cfRule>
    <cfRule type="expression" dxfId="22932" priority="104">
      <formula>AND(IF($Q78=3,1,IF($Q78=4,1,0)),IF($F78&lt;=85,1,0))</formula>
    </cfRule>
  </conditionalFormatting>
  <conditionalFormatting sqref="AV79">
    <cfRule type="expression" dxfId="22931" priority="99">
      <formula>AV79="X"</formula>
    </cfRule>
    <cfRule type="expression" dxfId="22930" priority="100">
      <formula>AV79="후보"</formula>
    </cfRule>
  </conditionalFormatting>
  <conditionalFormatting sqref="AC79">
    <cfRule type="cellIs" dxfId="22929" priority="96" operator="greaterThan">
      <formula>0.9</formula>
    </cfRule>
    <cfRule type="cellIs" dxfId="22928" priority="97" operator="greaterThan">
      <formula>0.85</formula>
    </cfRule>
  </conditionalFormatting>
  <conditionalFormatting sqref="N79">
    <cfRule type="cellIs" dxfId="22927" priority="94" operator="greaterThan">
      <formula>0.9</formula>
    </cfRule>
    <cfRule type="cellIs" dxfId="22926" priority="95" operator="greaterThan">
      <formula>0.85</formula>
    </cfRule>
  </conditionalFormatting>
  <conditionalFormatting sqref="E79">
    <cfRule type="expression" dxfId="22925" priority="90">
      <formula>AND(IF(OR($Q79=1,$Q79=2),1,0),IF($X79&lt;=20,1,0))</formula>
    </cfRule>
    <cfRule type="expression" dxfId="22924" priority="91">
      <formula>AND(IF($Q79=2,1,0),IF($X79&lt;30,1,0))</formula>
    </cfRule>
    <cfRule type="expression" dxfId="22923" priority="92">
      <formula>AND(IF($Q79=3,1,0),IF($X79&lt;30,1,0))</formula>
    </cfRule>
    <cfRule type="expression" dxfId="22922" priority="93">
      <formula>AND(IF($Q79=3,1,IF($Q79=4,1,0)),IF($F79&lt;=85,1,0))</formula>
    </cfRule>
  </conditionalFormatting>
  <conditionalFormatting sqref="X79">
    <cfRule type="expression" dxfId="22921" priority="86">
      <formula>AND(IF(OR($Q79=1,$Q79=2),1,0),IF($X79&lt;=20,1,0))</formula>
    </cfRule>
    <cfRule type="expression" dxfId="22920" priority="87">
      <formula>AND(IF($Q79=2,1,0),IF($X79&lt;30,1,0))</formula>
    </cfRule>
    <cfRule type="expression" dxfId="22919" priority="88">
      <formula>AND(IF($Q79=3,1,0),IF($X79&lt;30,1,0))</formula>
    </cfRule>
    <cfRule type="expression" dxfId="22918" priority="89">
      <formula>AND(IF($Q79=3,1,IF($Q79=4,1,0)),IF($F79&lt;=85,1,0))</formula>
    </cfRule>
  </conditionalFormatting>
  <conditionalFormatting sqref="AI79">
    <cfRule type="expression" dxfId="22917" priority="82">
      <formula>AND(IF(OR($Q79=1,$Q79=2),1,0),IF($X79&lt;=20,1,0))</formula>
    </cfRule>
    <cfRule type="expression" dxfId="22916" priority="83">
      <formula>AND(IF($Q79=2,1,0),IF($X79&lt;30,1,0))</formula>
    </cfRule>
    <cfRule type="expression" dxfId="22915" priority="84">
      <formula>AND(IF($Q79=3,1,0),IF($X79&lt;30,1,0))</formula>
    </cfRule>
    <cfRule type="expression" dxfId="22914" priority="85">
      <formula>AND(IF($Q79=3,1,IF($Q79=4,1,0)),IF($F79&lt;=85,1,0))</formula>
    </cfRule>
  </conditionalFormatting>
  <conditionalFormatting sqref="AV80">
    <cfRule type="expression" dxfId="22913" priority="80">
      <formula>AV80="X"</formula>
    </cfRule>
    <cfRule type="expression" dxfId="22912" priority="81">
      <formula>AV80="후보"</formula>
    </cfRule>
  </conditionalFormatting>
  <conditionalFormatting sqref="AC80 N80">
    <cfRule type="cellIs" dxfId="22911" priority="77" operator="greaterThan">
      <formula>0.9</formula>
    </cfRule>
    <cfRule type="cellIs" dxfId="22910" priority="78" operator="greaterThan">
      <formula>0.85</formula>
    </cfRule>
  </conditionalFormatting>
  <conditionalFormatting sqref="AV81">
    <cfRule type="expression" dxfId="22909" priority="75">
      <formula>AV81="X"</formula>
    </cfRule>
    <cfRule type="expression" dxfId="22908" priority="76">
      <formula>AV81="후보"</formula>
    </cfRule>
  </conditionalFormatting>
  <conditionalFormatting sqref="AC81">
    <cfRule type="cellIs" dxfId="22907" priority="72" operator="greaterThan">
      <formula>0.9</formula>
    </cfRule>
    <cfRule type="cellIs" dxfId="22906" priority="73" operator="greaterThan">
      <formula>0.85</formula>
    </cfRule>
  </conditionalFormatting>
  <conditionalFormatting sqref="N81">
    <cfRule type="cellIs" dxfId="22905" priority="70" operator="greaterThan">
      <formula>0.9</formula>
    </cfRule>
    <cfRule type="cellIs" dxfId="22904" priority="71" operator="greaterThan">
      <formula>0.85</formula>
    </cfRule>
  </conditionalFormatting>
  <conditionalFormatting sqref="E81">
    <cfRule type="expression" dxfId="22903" priority="66">
      <formula>AND(IF(OR($Q81=1,$Q81=2),1,0),IF($X81&lt;=20,1,0))</formula>
    </cfRule>
    <cfRule type="expression" dxfId="22902" priority="67">
      <formula>AND(IF($Q81=2,1,0),IF($X81&lt;30,1,0))</formula>
    </cfRule>
    <cfRule type="expression" dxfId="22901" priority="68">
      <formula>AND(IF($Q81=3,1,0),IF($X81&lt;30,1,0))</formula>
    </cfRule>
    <cfRule type="expression" dxfId="22900" priority="69">
      <formula>AND(IF($Q81=3,1,IF($Q81=4,1,0)),IF($F81&lt;=85,1,0))</formula>
    </cfRule>
  </conditionalFormatting>
  <conditionalFormatting sqref="X81">
    <cfRule type="expression" dxfId="22899" priority="62">
      <formula>AND(IF(OR($Q81=1,$Q81=2),1,0),IF($X81&lt;=20,1,0))</formula>
    </cfRule>
    <cfRule type="expression" dxfId="22898" priority="63">
      <formula>AND(IF($Q81=2,1,0),IF($X81&lt;30,1,0))</formula>
    </cfRule>
    <cfRule type="expression" dxfId="22897" priority="64">
      <formula>AND(IF($Q81=3,1,0),IF($X81&lt;30,1,0))</formula>
    </cfRule>
    <cfRule type="expression" dxfId="22896" priority="65">
      <formula>AND(IF($Q81=3,1,IF($Q81=4,1,0)),IF($F81&lt;=85,1,0))</formula>
    </cfRule>
  </conditionalFormatting>
  <conditionalFormatting sqref="AI81">
    <cfRule type="expression" dxfId="22895" priority="58">
      <formula>AND(IF(OR($Q81=1,$Q81=2),1,0),IF($X81&lt;=20,1,0))</formula>
    </cfRule>
    <cfRule type="expression" dxfId="22894" priority="59">
      <formula>AND(IF($Q81=2,1,0),IF($X81&lt;30,1,0))</formula>
    </cfRule>
    <cfRule type="expression" dxfId="22893" priority="60">
      <formula>AND(IF($Q81=3,1,0),IF($X81&lt;30,1,0))</formula>
    </cfRule>
    <cfRule type="expression" dxfId="22892" priority="61">
      <formula>AND(IF($Q81=3,1,IF($Q81=4,1,0)),IF($F81&lt;=85,1,0))</formula>
    </cfRule>
  </conditionalFormatting>
  <conditionalFormatting sqref="AV82">
    <cfRule type="expression" dxfId="22891" priority="56">
      <formula>AV82="X"</formula>
    </cfRule>
    <cfRule type="expression" dxfId="22890" priority="57">
      <formula>AV82="후보"</formula>
    </cfRule>
  </conditionalFormatting>
  <conditionalFormatting sqref="AC82">
    <cfRule type="cellIs" dxfId="22889" priority="53" operator="greaterThan">
      <formula>0.9</formula>
    </cfRule>
    <cfRule type="cellIs" dxfId="22888" priority="54" operator="greaterThan">
      <formula>0.85</formula>
    </cfRule>
  </conditionalFormatting>
  <conditionalFormatting sqref="N82">
    <cfRule type="cellIs" dxfId="22887" priority="51" operator="greaterThan">
      <formula>0.9</formula>
    </cfRule>
    <cfRule type="cellIs" dxfId="22886" priority="52" operator="greaterThan">
      <formula>0.85</formula>
    </cfRule>
  </conditionalFormatting>
  <conditionalFormatting sqref="E82">
    <cfRule type="expression" dxfId="22885" priority="47">
      <formula>AND(IF(OR($Q82=1,$Q82=2),1,0),IF($X82&lt;=20,1,0))</formula>
    </cfRule>
    <cfRule type="expression" dxfId="22884" priority="48">
      <formula>AND(IF($Q82=2,1,0),IF($X82&lt;30,1,0))</formula>
    </cfRule>
    <cfRule type="expression" dxfId="22883" priority="49">
      <formula>AND(IF($Q82=3,1,0),IF($X82&lt;30,1,0))</formula>
    </cfRule>
    <cfRule type="expression" dxfId="22882" priority="50">
      <formula>AND(IF($Q82=3,1,IF($Q82=4,1,0)),IF($F82&lt;=85,1,0))</formula>
    </cfRule>
  </conditionalFormatting>
  <conditionalFormatting sqref="X82">
    <cfRule type="expression" dxfId="22881" priority="43">
      <formula>AND(IF(OR($Q82=1,$Q82=2),1,0),IF($X82&lt;=20,1,0))</formula>
    </cfRule>
    <cfRule type="expression" dxfId="22880" priority="44">
      <formula>AND(IF($Q82=2,1,0),IF($X82&lt;30,1,0))</formula>
    </cfRule>
    <cfRule type="expression" dxfId="22879" priority="45">
      <formula>AND(IF($Q82=3,1,0),IF($X82&lt;30,1,0))</formula>
    </cfRule>
    <cfRule type="expression" dxfId="22878" priority="46">
      <formula>AND(IF($Q82=3,1,IF($Q82=4,1,0)),IF($F82&lt;=85,1,0))</formula>
    </cfRule>
  </conditionalFormatting>
  <conditionalFormatting sqref="AI82">
    <cfRule type="expression" dxfId="22877" priority="39">
      <formula>AND(IF(OR($Q82=1,$Q82=2),1,0),IF($X82&lt;=20,1,0))</formula>
    </cfRule>
    <cfRule type="expression" dxfId="22876" priority="40">
      <formula>AND(IF($Q82=2,1,0),IF($X82&lt;30,1,0))</formula>
    </cfRule>
    <cfRule type="expression" dxfId="22875" priority="41">
      <formula>AND(IF($Q82=3,1,0),IF($X82&lt;30,1,0))</formula>
    </cfRule>
    <cfRule type="expression" dxfId="22874" priority="42">
      <formula>AND(IF($Q82=3,1,IF($Q82=4,1,0)),IF($F82&lt;=85,1,0))</formula>
    </cfRule>
  </conditionalFormatting>
  <conditionalFormatting sqref="AV83">
    <cfRule type="expression" dxfId="22873" priority="37">
      <formula>AV83="X"</formula>
    </cfRule>
    <cfRule type="expression" dxfId="22872" priority="38">
      <formula>AV83="후보"</formula>
    </cfRule>
  </conditionalFormatting>
  <conditionalFormatting sqref="AC83">
    <cfRule type="cellIs" dxfId="22871" priority="34" operator="greaterThan">
      <formula>0.9</formula>
    </cfRule>
    <cfRule type="cellIs" dxfId="22870" priority="35" operator="greaterThan">
      <formula>0.85</formula>
    </cfRule>
  </conditionalFormatting>
  <conditionalFormatting sqref="N83">
    <cfRule type="cellIs" dxfId="22869" priority="32" operator="greaterThan">
      <formula>0.9</formula>
    </cfRule>
    <cfRule type="cellIs" dxfId="22868" priority="33" operator="greaterThan">
      <formula>0.85</formula>
    </cfRule>
  </conditionalFormatting>
  <conditionalFormatting sqref="E83">
    <cfRule type="expression" dxfId="22867" priority="28">
      <formula>AND(IF(OR($Q83=1,$Q83=2),1,0),IF($X83&lt;=20,1,0))</formula>
    </cfRule>
    <cfRule type="expression" dxfId="22866" priority="29">
      <formula>AND(IF($Q83=2,1,0),IF($X83&lt;30,1,0))</formula>
    </cfRule>
    <cfRule type="expression" dxfId="22865" priority="30">
      <formula>AND(IF($Q83=3,1,0),IF($X83&lt;30,1,0))</formula>
    </cfRule>
    <cfRule type="expression" dxfId="22864" priority="31">
      <formula>AND(IF($Q83=3,1,IF($Q83=4,1,0)),IF($F83&lt;=85,1,0))</formula>
    </cfRule>
  </conditionalFormatting>
  <conditionalFormatting sqref="X83">
    <cfRule type="expression" dxfId="22863" priority="24">
      <formula>AND(IF(OR($Q83=1,$Q83=2),1,0),IF($X83&lt;=20,1,0))</formula>
    </cfRule>
    <cfRule type="expression" dxfId="22862" priority="25">
      <formula>AND(IF($Q83=2,1,0),IF($X83&lt;30,1,0))</formula>
    </cfRule>
    <cfRule type="expression" dxfId="22861" priority="26">
      <formula>AND(IF($Q83=3,1,0),IF($X83&lt;30,1,0))</formula>
    </cfRule>
    <cfRule type="expression" dxfId="22860" priority="27">
      <formula>AND(IF($Q83=3,1,IF($Q83=4,1,0)),IF($F83&lt;=85,1,0))</formula>
    </cfRule>
  </conditionalFormatting>
  <conditionalFormatting sqref="AI83">
    <cfRule type="expression" dxfId="22859" priority="20">
      <formula>AND(IF(OR($Q83=1,$Q83=2),1,0),IF($X83&lt;=20,1,0))</formula>
    </cfRule>
    <cfRule type="expression" dxfId="22858" priority="21">
      <formula>AND(IF($Q83=2,1,0),IF($X83&lt;30,1,0))</formula>
    </cfRule>
    <cfRule type="expression" dxfId="22857" priority="22">
      <formula>AND(IF($Q83=3,1,0),IF($X83&lt;30,1,0))</formula>
    </cfRule>
    <cfRule type="expression" dxfId="22856" priority="23">
      <formula>AND(IF($Q83=3,1,IF($Q83=4,1,0)),IF($F83&lt;=85,1,0))</formula>
    </cfRule>
  </conditionalFormatting>
  <conditionalFormatting sqref="AV84">
    <cfRule type="expression" dxfId="22855" priority="18">
      <formula>AV84="X"</formula>
    </cfRule>
    <cfRule type="expression" dxfId="22854" priority="19">
      <formula>AV84="후보"</formula>
    </cfRule>
  </conditionalFormatting>
  <conditionalFormatting sqref="AC84">
    <cfRule type="cellIs" dxfId="22853" priority="15" operator="greaterThan">
      <formula>0.9</formula>
    </cfRule>
    <cfRule type="cellIs" dxfId="22852" priority="16" operator="greaterThan">
      <formula>0.85</formula>
    </cfRule>
  </conditionalFormatting>
  <conditionalFormatting sqref="N84">
    <cfRule type="cellIs" dxfId="22851" priority="13" operator="greaterThan">
      <formula>0.9</formula>
    </cfRule>
    <cfRule type="cellIs" dxfId="22850" priority="14" operator="greaterThan">
      <formula>0.85</formula>
    </cfRule>
  </conditionalFormatting>
  <conditionalFormatting sqref="E84">
    <cfRule type="expression" dxfId="22849" priority="9">
      <formula>AND(IF(OR($Q84=1,$Q84=2),1,0),IF($X84&lt;=20,1,0))</formula>
    </cfRule>
    <cfRule type="expression" dxfId="22848" priority="10">
      <formula>AND(IF($Q84=2,1,0),IF($X84&lt;30,1,0))</formula>
    </cfRule>
    <cfRule type="expression" dxfId="22847" priority="11">
      <formula>AND(IF($Q84=3,1,0),IF($X84&lt;30,1,0))</formula>
    </cfRule>
    <cfRule type="expression" dxfId="22846" priority="12">
      <formula>AND(IF($Q84=3,1,IF($Q84=4,1,0)),IF($F84&lt;=85,1,0))</formula>
    </cfRule>
  </conditionalFormatting>
  <conditionalFormatting sqref="X84">
    <cfRule type="expression" dxfId="22845" priority="5">
      <formula>AND(IF(OR($Q84=1,$Q84=2),1,0),IF($X84&lt;=20,1,0))</formula>
    </cfRule>
    <cfRule type="expression" dxfId="22844" priority="6">
      <formula>AND(IF($Q84=2,1,0),IF($X84&lt;30,1,0))</formula>
    </cfRule>
    <cfRule type="expression" dxfId="22843" priority="7">
      <formula>AND(IF($Q84=3,1,0),IF($X84&lt;30,1,0))</formula>
    </cfRule>
    <cfRule type="expression" dxfId="22842" priority="8">
      <formula>AND(IF($Q84=3,1,IF($Q84=4,1,0)),IF($F84&lt;=85,1,0))</formula>
    </cfRule>
  </conditionalFormatting>
  <conditionalFormatting sqref="AI84">
    <cfRule type="expression" dxfId="22841" priority="1">
      <formula>AND(IF(OR($Q84=1,$Q84=2),1,0),IF($X84&lt;=20,1,0))</formula>
    </cfRule>
    <cfRule type="expression" dxfId="22840" priority="2">
      <formula>AND(IF($Q84=2,1,0),IF($X84&lt;30,1,0))</formula>
    </cfRule>
    <cfRule type="expression" dxfId="22839" priority="3">
      <formula>AND(IF($Q84=3,1,0),IF($X84&lt;30,1,0))</formula>
    </cfRule>
    <cfRule type="expression" dxfId="22838" priority="4">
      <formula>AND(IF($Q84=3,1,IF($Q84=4,1,0)),IF($F84&lt;=85,1,0))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산현동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720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산현동 호반베르디움더숲('19.04.,968^)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716</v>
      </c>
      <c r="B6" s="10" t="s">
        <v>2022</v>
      </c>
      <c r="C6" s="101">
        <v>968</v>
      </c>
      <c r="D6" s="98">
        <v>109.7</v>
      </c>
      <c r="E6" s="100">
        <v>33</v>
      </c>
      <c r="F6" s="98">
        <v>85</v>
      </c>
      <c r="G6" s="17">
        <v>26</v>
      </c>
      <c r="H6" s="101">
        <v>873</v>
      </c>
      <c r="I6" s="102">
        <v>68000</v>
      </c>
      <c r="J6" s="102" t="s">
        <v>1968</v>
      </c>
      <c r="K6" s="102">
        <v>43000</v>
      </c>
      <c r="L6" s="102" t="s">
        <v>1978</v>
      </c>
      <c r="M6" s="103">
        <f>I6-K6</f>
        <v>25000</v>
      </c>
      <c r="N6" s="4">
        <f>IF(ISERROR(K6/I6),"",K6/I6)</f>
        <v>0.63235294117647056</v>
      </c>
      <c r="O6" s="99">
        <f>I6/E6</f>
        <v>2060.6060606060605</v>
      </c>
      <c r="P6" s="99">
        <f>K6/E6</f>
        <v>1303.030303030303</v>
      </c>
      <c r="Q6" s="74">
        <v>4</v>
      </c>
      <c r="R6" s="74">
        <v>2</v>
      </c>
      <c r="S6" s="74" t="s">
        <v>1941</v>
      </c>
      <c r="T6" s="5" t="s">
        <v>159</v>
      </c>
      <c r="U6" s="9"/>
      <c r="W6" s="98">
        <f>D6</f>
        <v>109.7</v>
      </c>
      <c r="X6" s="100">
        <f>E6</f>
        <v>33</v>
      </c>
      <c r="Y6" s="96">
        <f>H6</f>
        <v>873</v>
      </c>
      <c r="Z6" s="103">
        <f>I6</f>
        <v>68000</v>
      </c>
      <c r="AA6" s="103">
        <f>K6</f>
        <v>43000</v>
      </c>
      <c r="AB6" s="103">
        <f t="shared" ref="AB6:AD7" si="2">M6</f>
        <v>25000</v>
      </c>
      <c r="AC6" s="4">
        <f t="shared" si="2"/>
        <v>0.63235294117647056</v>
      </c>
      <c r="AD6" s="99">
        <f t="shared" si="2"/>
        <v>2060.6060606060605</v>
      </c>
      <c r="AE6" s="74" t="str">
        <f>S6</f>
        <v>계</v>
      </c>
      <c r="AF6" s="74" t="str">
        <f>Q6&amp;"/"&amp;R6</f>
        <v>4/2</v>
      </c>
      <c r="AH6" s="20" t="str">
        <f t="shared" si="1"/>
        <v>호반베르디움더숲</v>
      </c>
      <c r="AI6" s="100">
        <f t="shared" si="0"/>
        <v>33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716</v>
      </c>
      <c r="B7" s="10" t="s">
        <v>2022</v>
      </c>
      <c r="C7" s="101">
        <v>968</v>
      </c>
      <c r="D7" s="98">
        <v>110.9</v>
      </c>
      <c r="E7" s="100">
        <v>34</v>
      </c>
      <c r="F7" s="98">
        <v>85</v>
      </c>
      <c r="G7" s="17">
        <v>26</v>
      </c>
      <c r="H7" s="101">
        <v>95</v>
      </c>
      <c r="I7" s="102">
        <v>68000</v>
      </c>
      <c r="J7" s="102" t="s">
        <v>1952</v>
      </c>
      <c r="K7" s="102">
        <v>43000</v>
      </c>
      <c r="L7" s="102" t="s">
        <v>1940</v>
      </c>
      <c r="M7" s="103">
        <f>I7-K7</f>
        <v>25000</v>
      </c>
      <c r="N7" s="4">
        <f>IF(ISERROR(K7/I7),"",K7/I7)</f>
        <v>0.63235294117647056</v>
      </c>
      <c r="O7" s="99">
        <f>I7/E7</f>
        <v>2000</v>
      </c>
      <c r="P7" s="99">
        <f>K7/E7</f>
        <v>1264.7058823529412</v>
      </c>
      <c r="Q7" s="74">
        <v>3</v>
      </c>
      <c r="R7" s="74">
        <v>2</v>
      </c>
      <c r="S7" s="74" t="s">
        <v>1941</v>
      </c>
      <c r="T7" s="5" t="s">
        <v>232</v>
      </c>
      <c r="U7" s="9"/>
      <c r="W7" s="98">
        <f>D7</f>
        <v>110.9</v>
      </c>
      <c r="X7" s="100">
        <f>E7</f>
        <v>34</v>
      </c>
      <c r="Y7" s="96">
        <f>H7</f>
        <v>95</v>
      </c>
      <c r="Z7" s="103">
        <f>I7</f>
        <v>68000</v>
      </c>
      <c r="AA7" s="103">
        <f>K7</f>
        <v>43000</v>
      </c>
      <c r="AB7" s="103">
        <f t="shared" si="2"/>
        <v>25000</v>
      </c>
      <c r="AC7" s="4">
        <f t="shared" si="2"/>
        <v>0.63235294117647056</v>
      </c>
      <c r="AD7" s="99">
        <f t="shared" si="2"/>
        <v>2000</v>
      </c>
      <c r="AE7" s="74" t="str">
        <f>S7</f>
        <v>계</v>
      </c>
      <c r="AF7" s="74" t="str">
        <f>Q7&amp;"/"&amp;R7</f>
        <v>3/2</v>
      </c>
      <c r="AH7" s="20" t="str">
        <f t="shared" si="1"/>
        <v>호반베르디움더숲</v>
      </c>
      <c r="AI7" s="100">
        <f t="shared" si="0"/>
        <v>34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8"/>
      <c r="G8" s="9"/>
      <c r="H8" s="9"/>
      <c r="I8" s="9"/>
      <c r="J8" s="9"/>
      <c r="K8" s="9"/>
      <c r="L8" s="9"/>
      <c r="M8" s="9"/>
      <c r="N8" s="9"/>
      <c r="O8" s="99"/>
      <c r="P8" s="99"/>
      <c r="Q8" s="100"/>
      <c r="R8" s="100"/>
      <c r="S8" s="9"/>
      <c r="T8" s="48"/>
      <c r="U8" s="9"/>
      <c r="W8" s="69" t="str">
        <f>$A$4&amp;" "&amp;A9&amp;"("&amp;B9&amp;","&amp;C9&amp;"^)"</f>
        <v>산현동 목감레이크푸르지오('18.01.,629^)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7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722</v>
      </c>
      <c r="B9" s="10" t="s">
        <v>2021</v>
      </c>
      <c r="C9" s="101">
        <v>629</v>
      </c>
      <c r="D9" s="98">
        <v>81.5</v>
      </c>
      <c r="E9" s="100">
        <v>25</v>
      </c>
      <c r="F9" s="98">
        <v>59</v>
      </c>
      <c r="G9" s="17">
        <v>18</v>
      </c>
      <c r="H9" s="101">
        <v>402</v>
      </c>
      <c r="I9" s="102">
        <v>57000</v>
      </c>
      <c r="J9" s="102" t="s">
        <v>1963</v>
      </c>
      <c r="K9" s="102">
        <v>37000</v>
      </c>
      <c r="L9" s="102" t="s">
        <v>1940</v>
      </c>
      <c r="M9" s="103">
        <f>I9-K9</f>
        <v>20000</v>
      </c>
      <c r="N9" s="4">
        <f>IF(ISERROR(K9/I9),"",K9/I9)</f>
        <v>0.64912280701754388</v>
      </c>
      <c r="O9" s="99">
        <f>I9/E9</f>
        <v>2280</v>
      </c>
      <c r="P9" s="99">
        <f>K9/E9</f>
        <v>1480</v>
      </c>
      <c r="Q9" s="74">
        <v>3</v>
      </c>
      <c r="R9" s="74">
        <v>2</v>
      </c>
      <c r="S9" s="74" t="s">
        <v>1941</v>
      </c>
      <c r="T9" s="5" t="s">
        <v>723</v>
      </c>
      <c r="U9" s="9"/>
      <c r="W9" s="98">
        <f t="shared" ref="W9:X12" si="3">D9</f>
        <v>81.5</v>
      </c>
      <c r="X9" s="100">
        <f t="shared" si="3"/>
        <v>25</v>
      </c>
      <c r="Y9" s="96">
        <f t="shared" ref="Y9:Z12" si="4">H9</f>
        <v>402</v>
      </c>
      <c r="Z9" s="103">
        <f t="shared" si="4"/>
        <v>57000</v>
      </c>
      <c r="AA9" s="103">
        <f>K9</f>
        <v>37000</v>
      </c>
      <c r="AB9" s="103">
        <f t="shared" ref="AB9:AD12" si="5">M9</f>
        <v>20000</v>
      </c>
      <c r="AC9" s="4">
        <f t="shared" si="5"/>
        <v>0.64912280701754388</v>
      </c>
      <c r="AD9" s="99">
        <f t="shared" si="5"/>
        <v>2280</v>
      </c>
      <c r="AE9" s="74" t="str">
        <f>S9</f>
        <v>계</v>
      </c>
      <c r="AF9" s="74" t="str">
        <f>Q9&amp;"/"&amp;R9</f>
        <v>3/2</v>
      </c>
      <c r="AH9" s="20" t="str">
        <f t="shared" si="1"/>
        <v>목감레이크푸르지오</v>
      </c>
      <c r="AI9" s="100">
        <f t="shared" si="0"/>
        <v>25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722</v>
      </c>
      <c r="B10" s="10" t="s">
        <v>2021</v>
      </c>
      <c r="C10" s="101">
        <v>629</v>
      </c>
      <c r="D10" s="98">
        <v>81.400000000000006</v>
      </c>
      <c r="E10" s="100">
        <v>25</v>
      </c>
      <c r="F10" s="98">
        <v>59.1</v>
      </c>
      <c r="G10" s="17">
        <v>18</v>
      </c>
      <c r="H10" s="101">
        <v>162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2</v>
      </c>
      <c r="S10" s="74" t="s">
        <v>1941</v>
      </c>
      <c r="T10" s="5" t="s">
        <v>485</v>
      </c>
      <c r="U10" s="9"/>
      <c r="W10" s="98">
        <f t="shared" si="3"/>
        <v>81.400000000000006</v>
      </c>
      <c r="X10" s="100">
        <f t="shared" si="3"/>
        <v>25</v>
      </c>
      <c r="Y10" s="96">
        <f t="shared" si="4"/>
        <v>162</v>
      </c>
      <c r="Z10" s="103">
        <f t="shared" si="4"/>
        <v>0</v>
      </c>
      <c r="AA10" s="103">
        <f>K10</f>
        <v>0</v>
      </c>
      <c r="AB10" s="103">
        <f t="shared" si="5"/>
        <v>0</v>
      </c>
      <c r="AC10" s="4" t="str">
        <f t="shared" si="5"/>
        <v/>
      </c>
      <c r="AD10" s="99">
        <f t="shared" si="5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목감레이크푸르지오</v>
      </c>
      <c r="AI10" s="100">
        <f t="shared" si="0"/>
        <v>25</v>
      </c>
      <c r="AJ10" s="74" t="str">
        <f>IF(AI10="","",$AJ$2)</f>
        <v>A-</v>
      </c>
      <c r="AK10" s="74" t="s">
        <v>13</v>
      </c>
      <c r="AL10" s="74" t="s">
        <v>1937</v>
      </c>
      <c r="AM10" s="74" t="s">
        <v>1938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722</v>
      </c>
      <c r="B11" s="10" t="s">
        <v>2021</v>
      </c>
      <c r="C11" s="101">
        <v>629</v>
      </c>
      <c r="D11" s="98">
        <v>81.099999999999994</v>
      </c>
      <c r="E11" s="100">
        <v>25</v>
      </c>
      <c r="F11" s="98">
        <v>59.1</v>
      </c>
      <c r="G11" s="17">
        <v>18</v>
      </c>
      <c r="H11" s="101">
        <v>44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2</v>
      </c>
      <c r="R11" s="74">
        <v>2</v>
      </c>
      <c r="S11" s="74" t="s">
        <v>1941</v>
      </c>
      <c r="T11" s="5" t="s">
        <v>483</v>
      </c>
      <c r="U11" s="9"/>
      <c r="W11" s="98">
        <f t="shared" si="3"/>
        <v>81.099999999999994</v>
      </c>
      <c r="X11" s="100">
        <f t="shared" si="3"/>
        <v>25</v>
      </c>
      <c r="Y11" s="96">
        <f t="shared" si="4"/>
        <v>44</v>
      </c>
      <c r="Z11" s="103">
        <f t="shared" si="4"/>
        <v>0</v>
      </c>
      <c r="AA11" s="103">
        <f>K11</f>
        <v>0</v>
      </c>
      <c r="AB11" s="103">
        <f t="shared" si="5"/>
        <v>0</v>
      </c>
      <c r="AC11" s="4" t="str">
        <f t="shared" si="5"/>
        <v/>
      </c>
      <c r="AD11" s="99">
        <f t="shared" si="5"/>
        <v>0</v>
      </c>
      <c r="AE11" s="74" t="str">
        <f>S11</f>
        <v>계</v>
      </c>
      <c r="AF11" s="74" t="str">
        <f>Q11&amp;"/"&amp;R11</f>
        <v>2/2</v>
      </c>
      <c r="AH11" s="20" t="str">
        <f t="shared" si="1"/>
        <v>목감레이크푸르지오</v>
      </c>
      <c r="AI11" s="100">
        <f t="shared" si="0"/>
        <v>25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722</v>
      </c>
      <c r="B12" s="10" t="s">
        <v>2021</v>
      </c>
      <c r="C12" s="101">
        <v>629</v>
      </c>
      <c r="D12" s="98">
        <v>81.5</v>
      </c>
      <c r="E12" s="100">
        <v>25</v>
      </c>
      <c r="F12" s="98">
        <v>59</v>
      </c>
      <c r="G12" s="17">
        <v>18</v>
      </c>
      <c r="H12" s="101">
        <v>21</v>
      </c>
      <c r="I12" s="102">
        <v>57000</v>
      </c>
      <c r="J12" s="102" t="s">
        <v>1963</v>
      </c>
      <c r="K12" s="102">
        <v>37000</v>
      </c>
      <c r="L12" s="102" t="s">
        <v>1940</v>
      </c>
      <c r="M12" s="103">
        <f>I12-K12</f>
        <v>20000</v>
      </c>
      <c r="N12" s="4">
        <f>IF(ISERROR(K12/I12),"",K12/I12)</f>
        <v>0.64912280701754388</v>
      </c>
      <c r="O12" s="99">
        <f>I12/E12</f>
        <v>2280</v>
      </c>
      <c r="P12" s="99">
        <f>K12/E12</f>
        <v>1480</v>
      </c>
      <c r="Q12" s="74">
        <v>3</v>
      </c>
      <c r="R12" s="74">
        <v>2</v>
      </c>
      <c r="S12" s="74" t="s">
        <v>1941</v>
      </c>
      <c r="T12" s="5" t="s">
        <v>484</v>
      </c>
      <c r="U12" s="9"/>
      <c r="W12" s="98">
        <f t="shared" si="3"/>
        <v>81.5</v>
      </c>
      <c r="X12" s="100">
        <f t="shared" si="3"/>
        <v>25</v>
      </c>
      <c r="Y12" s="96">
        <f t="shared" si="4"/>
        <v>21</v>
      </c>
      <c r="Z12" s="103">
        <f t="shared" si="4"/>
        <v>57000</v>
      </c>
      <c r="AA12" s="103">
        <f>K12</f>
        <v>37000</v>
      </c>
      <c r="AB12" s="103">
        <f t="shared" si="5"/>
        <v>20000</v>
      </c>
      <c r="AC12" s="4">
        <f t="shared" si="5"/>
        <v>0.64912280701754388</v>
      </c>
      <c r="AD12" s="99">
        <f t="shared" si="5"/>
        <v>2280</v>
      </c>
      <c r="AE12" s="74" t="str">
        <f>S12</f>
        <v>계</v>
      </c>
      <c r="AF12" s="74" t="str">
        <f>Q12&amp;"/"&amp;R12</f>
        <v>3/2</v>
      </c>
      <c r="AH12" s="20" t="str">
        <f t="shared" si="1"/>
        <v>목감레이크푸르지오</v>
      </c>
      <c r="AI12" s="100">
        <f t="shared" si="0"/>
        <v>25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산현동 목감중흥S-클래스레이크힐스('18.10.,806^)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727</v>
      </c>
      <c r="B14" s="10" t="s">
        <v>2023</v>
      </c>
      <c r="C14" s="101">
        <v>806</v>
      </c>
      <c r="D14" s="98">
        <v>95.3</v>
      </c>
      <c r="E14" s="100">
        <v>29</v>
      </c>
      <c r="F14" s="98">
        <v>72.099999999999994</v>
      </c>
      <c r="G14" s="17">
        <v>22</v>
      </c>
      <c r="H14" s="101">
        <v>382</v>
      </c>
      <c r="I14" s="102">
        <v>60000</v>
      </c>
      <c r="J14" s="102" t="s">
        <v>1952</v>
      </c>
      <c r="K14" s="102">
        <v>42000</v>
      </c>
      <c r="L14" s="102" t="s">
        <v>1940</v>
      </c>
      <c r="M14" s="103">
        <f>I14-K14</f>
        <v>18000</v>
      </c>
      <c r="N14" s="4">
        <f>IF(ISERROR(K14/I14),"",K14/I14)</f>
        <v>0.7</v>
      </c>
      <c r="O14" s="99">
        <f>I14/E14</f>
        <v>2068.9655172413795</v>
      </c>
      <c r="P14" s="99">
        <f>K14/E14</f>
        <v>1448.2758620689656</v>
      </c>
      <c r="Q14" s="74">
        <v>3</v>
      </c>
      <c r="R14" s="74">
        <v>2</v>
      </c>
      <c r="S14" s="74" t="s">
        <v>1941</v>
      </c>
      <c r="T14" s="5">
        <v>95</v>
      </c>
      <c r="U14" s="9"/>
      <c r="W14" s="98">
        <f>D14</f>
        <v>95.3</v>
      </c>
      <c r="X14" s="100">
        <f>E14</f>
        <v>29</v>
      </c>
      <c r="Y14" s="96">
        <f>H14</f>
        <v>382</v>
      </c>
      <c r="Z14" s="103">
        <f>I14</f>
        <v>60000</v>
      </c>
      <c r="AA14" s="103">
        <f>K14</f>
        <v>42000</v>
      </c>
      <c r="AB14" s="103">
        <f t="shared" ref="AB14:AD15" si="6">M14</f>
        <v>18000</v>
      </c>
      <c r="AC14" s="4">
        <f t="shared" si="6"/>
        <v>0.7</v>
      </c>
      <c r="AD14" s="99">
        <f t="shared" si="6"/>
        <v>2068.9655172413795</v>
      </c>
      <c r="AE14" s="74" t="str">
        <f>S14</f>
        <v>계</v>
      </c>
      <c r="AF14" s="74" t="str">
        <f>Q14&amp;"/"&amp;R14</f>
        <v>3/2</v>
      </c>
      <c r="AH14" s="20" t="str">
        <f t="shared" si="1"/>
        <v>목감중흥S-클래스레이크힐스</v>
      </c>
      <c r="AI14" s="100">
        <f t="shared" si="0"/>
        <v>29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727</v>
      </c>
      <c r="B15" s="10" t="s">
        <v>2023</v>
      </c>
      <c r="C15" s="101">
        <v>806</v>
      </c>
      <c r="D15" s="98">
        <v>112.6</v>
      </c>
      <c r="E15" s="100">
        <v>34</v>
      </c>
      <c r="F15" s="98">
        <v>85</v>
      </c>
      <c r="G15" s="17">
        <v>26</v>
      </c>
      <c r="H15" s="101">
        <v>424</v>
      </c>
      <c r="I15" s="102">
        <v>70000</v>
      </c>
      <c r="J15" s="102" t="s">
        <v>1951</v>
      </c>
      <c r="K15" s="102">
        <v>45000</v>
      </c>
      <c r="L15" s="102" t="s">
        <v>1951</v>
      </c>
      <c r="M15" s="103">
        <f>I15-K15</f>
        <v>25000</v>
      </c>
      <c r="N15" s="4">
        <f>IF(ISERROR(K15/I15),"",K15/I15)</f>
        <v>0.6428571428571429</v>
      </c>
      <c r="O15" s="99">
        <f>I15/E15</f>
        <v>2058.8235294117649</v>
      </c>
      <c r="P15" s="99">
        <f>K15/E15</f>
        <v>1323.5294117647059</v>
      </c>
      <c r="Q15" s="74">
        <v>3</v>
      </c>
      <c r="R15" s="74">
        <v>2</v>
      </c>
      <c r="S15" s="74" t="s">
        <v>1941</v>
      </c>
      <c r="T15" s="5">
        <v>112</v>
      </c>
      <c r="U15" s="9"/>
      <c r="W15" s="98">
        <f>D15</f>
        <v>112.6</v>
      </c>
      <c r="X15" s="100">
        <f>E15</f>
        <v>34</v>
      </c>
      <c r="Y15" s="96">
        <f>H15</f>
        <v>424</v>
      </c>
      <c r="Z15" s="103">
        <f>I15</f>
        <v>70000</v>
      </c>
      <c r="AA15" s="103">
        <f>K15</f>
        <v>45000</v>
      </c>
      <c r="AB15" s="103">
        <f t="shared" si="6"/>
        <v>25000</v>
      </c>
      <c r="AC15" s="4">
        <f t="shared" si="6"/>
        <v>0.6428571428571429</v>
      </c>
      <c r="AD15" s="99">
        <f t="shared" si="6"/>
        <v>2058.8235294117649</v>
      </c>
      <c r="AE15" s="74" t="str">
        <f>S15</f>
        <v>계</v>
      </c>
      <c r="AF15" s="74" t="str">
        <f>Q15&amp;"/"&amp;R15</f>
        <v>3/2</v>
      </c>
      <c r="AH15" s="20" t="str">
        <f t="shared" si="1"/>
        <v>목감중흥S-클래스레이크힐스</v>
      </c>
      <c r="AI15" s="100">
        <f t="shared" si="0"/>
        <v>34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22837" priority="163">
      <formula>AV4="X"</formula>
    </cfRule>
    <cfRule type="expression" dxfId="22836" priority="164">
      <formula>AV4="후보"</formula>
    </cfRule>
  </conditionalFormatting>
  <conditionalFormatting sqref="AC1:AC2 AC4:AC6 N4:N5">
    <cfRule type="cellIs" dxfId="22835" priority="160" operator="greaterThan">
      <formula>0.9</formula>
    </cfRule>
    <cfRule type="cellIs" dxfId="22834" priority="161" operator="greaterThan">
      <formula>0.85</formula>
    </cfRule>
  </conditionalFormatting>
  <conditionalFormatting sqref="N1:N2">
    <cfRule type="cellIs" dxfId="22833" priority="158" operator="greaterThan">
      <formula>0.9</formula>
    </cfRule>
    <cfRule type="cellIs" dxfId="22832" priority="159" operator="greaterThan">
      <formula>0.85</formula>
    </cfRule>
  </conditionalFormatting>
  <conditionalFormatting sqref="N6">
    <cfRule type="cellIs" dxfId="22831" priority="156" operator="greaterThan">
      <formula>0.9</formula>
    </cfRule>
    <cfRule type="cellIs" dxfId="22830" priority="157" operator="greaterThan">
      <formula>0.85</formula>
    </cfRule>
  </conditionalFormatting>
  <conditionalFormatting sqref="E6">
    <cfRule type="expression" dxfId="22829" priority="152">
      <formula>AND(IF(OR($Q6=1,$Q6=2),1,0),IF($X6&lt;=20,1,0))</formula>
    </cfRule>
    <cfRule type="expression" dxfId="22828" priority="153">
      <formula>AND(IF($Q6=2,1,0),IF($X6&lt;30,1,0))</formula>
    </cfRule>
    <cfRule type="expression" dxfId="22827" priority="154">
      <formula>AND(IF($Q6=3,1,0),IF($X6&lt;30,1,0))</formula>
    </cfRule>
    <cfRule type="expression" dxfId="22826" priority="155">
      <formula>AND(IF($Q6=3,1,IF($Q6=4,1,0)),IF($F6&lt;=85,1,0))</formula>
    </cfRule>
  </conditionalFormatting>
  <conditionalFormatting sqref="X6">
    <cfRule type="expression" dxfId="22825" priority="148">
      <formula>AND(IF(OR($Q6=1,$Q6=2),1,0),IF($X6&lt;=20,1,0))</formula>
    </cfRule>
    <cfRule type="expression" dxfId="22824" priority="149">
      <formula>AND(IF($Q6=2,1,0),IF($X6&lt;30,1,0))</formula>
    </cfRule>
    <cfRule type="expression" dxfId="22823" priority="150">
      <formula>AND(IF($Q6=3,1,0),IF($X6&lt;30,1,0))</formula>
    </cfRule>
    <cfRule type="expression" dxfId="22822" priority="151">
      <formula>AND(IF($Q6=3,1,IF($Q6=4,1,0)),IF($F6&lt;=85,1,0))</formula>
    </cfRule>
  </conditionalFormatting>
  <conditionalFormatting sqref="AI6">
    <cfRule type="expression" dxfId="22821" priority="144">
      <formula>AND(IF(OR($Q6=1,$Q6=2),1,0),IF($X6&lt;=20,1,0))</formula>
    </cfRule>
    <cfRule type="expression" dxfId="22820" priority="145">
      <formula>AND(IF($Q6=2,1,0),IF($X6&lt;30,1,0))</formula>
    </cfRule>
    <cfRule type="expression" dxfId="22819" priority="146">
      <formula>AND(IF($Q6=3,1,0),IF($X6&lt;30,1,0))</formula>
    </cfRule>
    <cfRule type="expression" dxfId="22818" priority="147">
      <formula>AND(IF($Q6=3,1,IF($Q6=4,1,0)),IF($F6&lt;=85,1,0))</formula>
    </cfRule>
  </conditionalFormatting>
  <conditionalFormatting sqref="AV7">
    <cfRule type="expression" dxfId="22817" priority="142">
      <formula>AV7="X"</formula>
    </cfRule>
    <cfRule type="expression" dxfId="22816" priority="143">
      <formula>AV7="후보"</formula>
    </cfRule>
  </conditionalFormatting>
  <conditionalFormatting sqref="AC7">
    <cfRule type="cellIs" dxfId="22815" priority="139" operator="greaterThan">
      <formula>0.9</formula>
    </cfRule>
    <cfRule type="cellIs" dxfId="22814" priority="140" operator="greaterThan">
      <formula>0.85</formula>
    </cfRule>
  </conditionalFormatting>
  <conditionalFormatting sqref="N7">
    <cfRule type="cellIs" dxfId="22813" priority="137" operator="greaterThan">
      <formula>0.9</formula>
    </cfRule>
    <cfRule type="cellIs" dxfId="22812" priority="138" operator="greaterThan">
      <formula>0.85</formula>
    </cfRule>
  </conditionalFormatting>
  <conditionalFormatting sqref="E7">
    <cfRule type="expression" dxfId="22811" priority="133">
      <formula>AND(IF(OR($Q7=1,$Q7=2),1,0),IF($X7&lt;=20,1,0))</formula>
    </cfRule>
    <cfRule type="expression" dxfId="22810" priority="134">
      <formula>AND(IF($Q7=2,1,0),IF($X7&lt;30,1,0))</formula>
    </cfRule>
    <cfRule type="expression" dxfId="22809" priority="135">
      <formula>AND(IF($Q7=3,1,0),IF($X7&lt;30,1,0))</formula>
    </cfRule>
    <cfRule type="expression" dxfId="22808" priority="136">
      <formula>AND(IF($Q7=3,1,IF($Q7=4,1,0)),IF($F7&lt;=85,1,0))</formula>
    </cfRule>
  </conditionalFormatting>
  <conditionalFormatting sqref="X7">
    <cfRule type="expression" dxfId="22807" priority="129">
      <formula>AND(IF(OR($Q7=1,$Q7=2),1,0),IF($X7&lt;=20,1,0))</formula>
    </cfRule>
    <cfRule type="expression" dxfId="22806" priority="130">
      <formula>AND(IF($Q7=2,1,0),IF($X7&lt;30,1,0))</formula>
    </cfRule>
    <cfRule type="expression" dxfId="22805" priority="131">
      <formula>AND(IF($Q7=3,1,0),IF($X7&lt;30,1,0))</formula>
    </cfRule>
    <cfRule type="expression" dxfId="22804" priority="132">
      <formula>AND(IF($Q7=3,1,IF($Q7=4,1,0)),IF($F7&lt;=85,1,0))</formula>
    </cfRule>
  </conditionalFormatting>
  <conditionalFormatting sqref="AI7">
    <cfRule type="expression" dxfId="22803" priority="125">
      <formula>AND(IF(OR($Q7=1,$Q7=2),1,0),IF($X7&lt;=20,1,0))</formula>
    </cfRule>
    <cfRule type="expression" dxfId="22802" priority="126">
      <formula>AND(IF($Q7=2,1,0),IF($X7&lt;30,1,0))</formula>
    </cfRule>
    <cfRule type="expression" dxfId="22801" priority="127">
      <formula>AND(IF($Q7=3,1,0),IF($X7&lt;30,1,0))</formula>
    </cfRule>
    <cfRule type="expression" dxfId="22800" priority="128">
      <formula>AND(IF($Q7=3,1,IF($Q7=4,1,0)),IF($F7&lt;=85,1,0))</formula>
    </cfRule>
  </conditionalFormatting>
  <conditionalFormatting sqref="AV8">
    <cfRule type="expression" dxfId="22799" priority="123">
      <formula>AV8="X"</formula>
    </cfRule>
    <cfRule type="expression" dxfId="22798" priority="124">
      <formula>AV8="후보"</formula>
    </cfRule>
  </conditionalFormatting>
  <conditionalFormatting sqref="AC8 N8">
    <cfRule type="cellIs" dxfId="22797" priority="120" operator="greaterThan">
      <formula>0.9</formula>
    </cfRule>
    <cfRule type="cellIs" dxfId="22796" priority="121" operator="greaterThan">
      <formula>0.85</formula>
    </cfRule>
  </conditionalFormatting>
  <conditionalFormatting sqref="AV9">
    <cfRule type="expression" dxfId="22795" priority="118">
      <formula>AV9="X"</formula>
    </cfRule>
    <cfRule type="expression" dxfId="22794" priority="119">
      <formula>AV9="후보"</formula>
    </cfRule>
  </conditionalFormatting>
  <conditionalFormatting sqref="AC9">
    <cfRule type="cellIs" dxfId="22793" priority="115" operator="greaterThan">
      <formula>0.9</formula>
    </cfRule>
    <cfRule type="cellIs" dxfId="22792" priority="116" operator="greaterThan">
      <formula>0.85</formula>
    </cfRule>
  </conditionalFormatting>
  <conditionalFormatting sqref="N9">
    <cfRule type="cellIs" dxfId="22791" priority="113" operator="greaterThan">
      <formula>0.9</formula>
    </cfRule>
    <cfRule type="cellIs" dxfId="22790" priority="114" operator="greaterThan">
      <formula>0.85</formula>
    </cfRule>
  </conditionalFormatting>
  <conditionalFormatting sqref="E9">
    <cfRule type="expression" dxfId="22789" priority="109">
      <formula>AND(IF(OR($Q9=1,$Q9=2),1,0),IF($X9&lt;=20,1,0))</formula>
    </cfRule>
    <cfRule type="expression" dxfId="22788" priority="110">
      <formula>AND(IF($Q9=2,1,0),IF($X9&lt;30,1,0))</formula>
    </cfRule>
    <cfRule type="expression" dxfId="22787" priority="111">
      <formula>AND(IF($Q9=3,1,0),IF($X9&lt;30,1,0))</formula>
    </cfRule>
    <cfRule type="expression" dxfId="22786" priority="112">
      <formula>AND(IF($Q9=3,1,IF($Q9=4,1,0)),IF($F9&lt;=85,1,0))</formula>
    </cfRule>
  </conditionalFormatting>
  <conditionalFormatting sqref="X9">
    <cfRule type="expression" dxfId="22785" priority="105">
      <formula>AND(IF(OR($Q9=1,$Q9=2),1,0),IF($X9&lt;=20,1,0))</formula>
    </cfRule>
    <cfRule type="expression" dxfId="22784" priority="106">
      <formula>AND(IF($Q9=2,1,0),IF($X9&lt;30,1,0))</formula>
    </cfRule>
    <cfRule type="expression" dxfId="22783" priority="107">
      <formula>AND(IF($Q9=3,1,0),IF($X9&lt;30,1,0))</formula>
    </cfRule>
    <cfRule type="expression" dxfId="22782" priority="108">
      <formula>AND(IF($Q9=3,1,IF($Q9=4,1,0)),IF($F9&lt;=85,1,0))</formula>
    </cfRule>
  </conditionalFormatting>
  <conditionalFormatting sqref="AI9">
    <cfRule type="expression" dxfId="22781" priority="101">
      <formula>AND(IF(OR($Q9=1,$Q9=2),1,0),IF($X9&lt;=20,1,0))</formula>
    </cfRule>
    <cfRule type="expression" dxfId="22780" priority="102">
      <formula>AND(IF($Q9=2,1,0),IF($X9&lt;30,1,0))</formula>
    </cfRule>
    <cfRule type="expression" dxfId="22779" priority="103">
      <formula>AND(IF($Q9=3,1,0),IF($X9&lt;30,1,0))</formula>
    </cfRule>
    <cfRule type="expression" dxfId="22778" priority="104">
      <formula>AND(IF($Q9=3,1,IF($Q9=4,1,0)),IF($F9&lt;=85,1,0))</formula>
    </cfRule>
  </conditionalFormatting>
  <conditionalFormatting sqref="AV10">
    <cfRule type="expression" dxfId="22777" priority="99">
      <formula>AV10="X"</formula>
    </cfRule>
    <cfRule type="expression" dxfId="22776" priority="100">
      <formula>AV10="후보"</formula>
    </cfRule>
  </conditionalFormatting>
  <conditionalFormatting sqref="AC10">
    <cfRule type="cellIs" dxfId="22775" priority="96" operator="greaterThan">
      <formula>0.9</formula>
    </cfRule>
    <cfRule type="cellIs" dxfId="22774" priority="97" operator="greaterThan">
      <formula>0.85</formula>
    </cfRule>
  </conditionalFormatting>
  <conditionalFormatting sqref="N10">
    <cfRule type="cellIs" dxfId="22773" priority="94" operator="greaterThan">
      <formula>0.9</formula>
    </cfRule>
    <cfRule type="cellIs" dxfId="22772" priority="95" operator="greaterThan">
      <formula>0.85</formula>
    </cfRule>
  </conditionalFormatting>
  <conditionalFormatting sqref="E10">
    <cfRule type="expression" dxfId="22771" priority="90">
      <formula>AND(IF(OR($Q10=1,$Q10=2),1,0),IF($X10&lt;=20,1,0))</formula>
    </cfRule>
    <cfRule type="expression" dxfId="22770" priority="91">
      <formula>AND(IF($Q10=2,1,0),IF($X10&lt;30,1,0))</formula>
    </cfRule>
    <cfRule type="expression" dxfId="22769" priority="92">
      <formula>AND(IF($Q10=3,1,0),IF($X10&lt;30,1,0))</formula>
    </cfRule>
    <cfRule type="expression" dxfId="22768" priority="93">
      <formula>AND(IF($Q10=3,1,IF($Q10=4,1,0)),IF($F10&lt;=85,1,0))</formula>
    </cfRule>
  </conditionalFormatting>
  <conditionalFormatting sqref="X10">
    <cfRule type="expression" dxfId="22767" priority="86">
      <formula>AND(IF(OR($Q10=1,$Q10=2),1,0),IF($X10&lt;=20,1,0))</formula>
    </cfRule>
    <cfRule type="expression" dxfId="22766" priority="87">
      <formula>AND(IF($Q10=2,1,0),IF($X10&lt;30,1,0))</formula>
    </cfRule>
    <cfRule type="expression" dxfId="22765" priority="88">
      <formula>AND(IF($Q10=3,1,0),IF($X10&lt;30,1,0))</formula>
    </cfRule>
    <cfRule type="expression" dxfId="22764" priority="89">
      <formula>AND(IF($Q10=3,1,IF($Q10=4,1,0)),IF($F10&lt;=85,1,0))</formula>
    </cfRule>
  </conditionalFormatting>
  <conditionalFormatting sqref="AI10">
    <cfRule type="expression" dxfId="22763" priority="82">
      <formula>AND(IF(OR($Q10=1,$Q10=2),1,0),IF($X10&lt;=20,1,0))</formula>
    </cfRule>
    <cfRule type="expression" dxfId="22762" priority="83">
      <formula>AND(IF($Q10=2,1,0),IF($X10&lt;30,1,0))</formula>
    </cfRule>
    <cfRule type="expression" dxfId="22761" priority="84">
      <formula>AND(IF($Q10=3,1,0),IF($X10&lt;30,1,0))</formula>
    </cfRule>
    <cfRule type="expression" dxfId="22760" priority="85">
      <formula>AND(IF($Q10=3,1,IF($Q10=4,1,0)),IF($F10&lt;=85,1,0))</formula>
    </cfRule>
  </conditionalFormatting>
  <conditionalFormatting sqref="AV11">
    <cfRule type="expression" dxfId="22759" priority="80">
      <formula>AV11="X"</formula>
    </cfRule>
    <cfRule type="expression" dxfId="22758" priority="81">
      <formula>AV11="후보"</formula>
    </cfRule>
  </conditionalFormatting>
  <conditionalFormatting sqref="AC11">
    <cfRule type="cellIs" dxfId="22757" priority="77" operator="greaterThan">
      <formula>0.9</formula>
    </cfRule>
    <cfRule type="cellIs" dxfId="22756" priority="78" operator="greaterThan">
      <formula>0.85</formula>
    </cfRule>
  </conditionalFormatting>
  <conditionalFormatting sqref="N11">
    <cfRule type="cellIs" dxfId="22755" priority="75" operator="greaterThan">
      <formula>0.9</formula>
    </cfRule>
    <cfRule type="cellIs" dxfId="22754" priority="76" operator="greaterThan">
      <formula>0.85</formula>
    </cfRule>
  </conditionalFormatting>
  <conditionalFormatting sqref="E11">
    <cfRule type="expression" dxfId="22753" priority="71">
      <formula>AND(IF(OR($Q11=1,$Q11=2),1,0),IF($X11&lt;=20,1,0))</formula>
    </cfRule>
    <cfRule type="expression" dxfId="22752" priority="72">
      <formula>AND(IF($Q11=2,1,0),IF($X11&lt;30,1,0))</formula>
    </cfRule>
    <cfRule type="expression" dxfId="22751" priority="73">
      <formula>AND(IF($Q11=3,1,0),IF($X11&lt;30,1,0))</formula>
    </cfRule>
    <cfRule type="expression" dxfId="22750" priority="74">
      <formula>AND(IF($Q11=3,1,IF($Q11=4,1,0)),IF($F11&lt;=85,1,0))</formula>
    </cfRule>
  </conditionalFormatting>
  <conditionalFormatting sqref="X11">
    <cfRule type="expression" dxfId="22749" priority="67">
      <formula>AND(IF(OR($Q11=1,$Q11=2),1,0),IF($X11&lt;=20,1,0))</formula>
    </cfRule>
    <cfRule type="expression" dxfId="22748" priority="68">
      <formula>AND(IF($Q11=2,1,0),IF($X11&lt;30,1,0))</formula>
    </cfRule>
    <cfRule type="expression" dxfId="22747" priority="69">
      <formula>AND(IF($Q11=3,1,0),IF($X11&lt;30,1,0))</formula>
    </cfRule>
    <cfRule type="expression" dxfId="22746" priority="70">
      <formula>AND(IF($Q11=3,1,IF($Q11=4,1,0)),IF($F11&lt;=85,1,0))</formula>
    </cfRule>
  </conditionalFormatting>
  <conditionalFormatting sqref="AI11">
    <cfRule type="expression" dxfId="22745" priority="63">
      <formula>AND(IF(OR($Q11=1,$Q11=2),1,0),IF($X11&lt;=20,1,0))</formula>
    </cfRule>
    <cfRule type="expression" dxfId="22744" priority="64">
      <formula>AND(IF($Q11=2,1,0),IF($X11&lt;30,1,0))</formula>
    </cfRule>
    <cfRule type="expression" dxfId="22743" priority="65">
      <formula>AND(IF($Q11=3,1,0),IF($X11&lt;30,1,0))</formula>
    </cfRule>
    <cfRule type="expression" dxfId="22742" priority="66">
      <formula>AND(IF($Q11=3,1,IF($Q11=4,1,0)),IF($F11&lt;=85,1,0))</formula>
    </cfRule>
  </conditionalFormatting>
  <conditionalFormatting sqref="AV12">
    <cfRule type="expression" dxfId="22741" priority="61">
      <formula>AV12="X"</formula>
    </cfRule>
    <cfRule type="expression" dxfId="22740" priority="62">
      <formula>AV12="후보"</formula>
    </cfRule>
  </conditionalFormatting>
  <conditionalFormatting sqref="AC12">
    <cfRule type="cellIs" dxfId="22739" priority="58" operator="greaterThan">
      <formula>0.9</formula>
    </cfRule>
    <cfRule type="cellIs" dxfId="22738" priority="59" operator="greaterThan">
      <formula>0.85</formula>
    </cfRule>
  </conditionalFormatting>
  <conditionalFormatting sqref="N12">
    <cfRule type="cellIs" dxfId="22737" priority="56" operator="greaterThan">
      <formula>0.9</formula>
    </cfRule>
    <cfRule type="cellIs" dxfId="22736" priority="57" operator="greaterThan">
      <formula>0.85</formula>
    </cfRule>
  </conditionalFormatting>
  <conditionalFormatting sqref="E12">
    <cfRule type="expression" dxfId="22735" priority="52">
      <formula>AND(IF(OR($Q12=1,$Q12=2),1,0),IF($X12&lt;=20,1,0))</formula>
    </cfRule>
    <cfRule type="expression" dxfId="22734" priority="53">
      <formula>AND(IF($Q12=2,1,0),IF($X12&lt;30,1,0))</formula>
    </cfRule>
    <cfRule type="expression" dxfId="22733" priority="54">
      <formula>AND(IF($Q12=3,1,0),IF($X12&lt;30,1,0))</formula>
    </cfRule>
    <cfRule type="expression" dxfId="22732" priority="55">
      <formula>AND(IF($Q12=3,1,IF($Q12=4,1,0)),IF($F12&lt;=85,1,0))</formula>
    </cfRule>
  </conditionalFormatting>
  <conditionalFormatting sqref="X12">
    <cfRule type="expression" dxfId="22731" priority="48">
      <formula>AND(IF(OR($Q12=1,$Q12=2),1,0),IF($X12&lt;=20,1,0))</formula>
    </cfRule>
    <cfRule type="expression" dxfId="22730" priority="49">
      <formula>AND(IF($Q12=2,1,0),IF($X12&lt;30,1,0))</formula>
    </cfRule>
    <cfRule type="expression" dxfId="22729" priority="50">
      <formula>AND(IF($Q12=3,1,0),IF($X12&lt;30,1,0))</formula>
    </cfRule>
    <cfRule type="expression" dxfId="22728" priority="51">
      <formula>AND(IF($Q12=3,1,IF($Q12=4,1,0)),IF($F12&lt;=85,1,0))</formula>
    </cfRule>
  </conditionalFormatting>
  <conditionalFormatting sqref="AI12">
    <cfRule type="expression" dxfId="22727" priority="44">
      <formula>AND(IF(OR($Q12=1,$Q12=2),1,0),IF($X12&lt;=20,1,0))</formula>
    </cfRule>
    <cfRule type="expression" dxfId="22726" priority="45">
      <formula>AND(IF($Q12=2,1,0),IF($X12&lt;30,1,0))</formula>
    </cfRule>
    <cfRule type="expression" dxfId="22725" priority="46">
      <formula>AND(IF($Q12=3,1,0),IF($X12&lt;30,1,0))</formula>
    </cfRule>
    <cfRule type="expression" dxfId="22724" priority="47">
      <formula>AND(IF($Q12=3,1,IF($Q12=4,1,0)),IF($F12&lt;=85,1,0))</formula>
    </cfRule>
  </conditionalFormatting>
  <conditionalFormatting sqref="AV13">
    <cfRule type="expression" dxfId="22723" priority="42">
      <formula>AV13="X"</formula>
    </cfRule>
    <cfRule type="expression" dxfId="22722" priority="43">
      <formula>AV13="후보"</formula>
    </cfRule>
  </conditionalFormatting>
  <conditionalFormatting sqref="AC13 N13">
    <cfRule type="cellIs" dxfId="22721" priority="39" operator="greaterThan">
      <formula>0.9</formula>
    </cfRule>
    <cfRule type="cellIs" dxfId="22720" priority="40" operator="greaterThan">
      <formula>0.85</formula>
    </cfRule>
  </conditionalFormatting>
  <conditionalFormatting sqref="AV14">
    <cfRule type="expression" dxfId="22719" priority="37">
      <formula>AV14="X"</formula>
    </cfRule>
    <cfRule type="expression" dxfId="22718" priority="38">
      <formula>AV14="후보"</formula>
    </cfRule>
  </conditionalFormatting>
  <conditionalFormatting sqref="AC14">
    <cfRule type="cellIs" dxfId="22717" priority="34" operator="greaterThan">
      <formula>0.9</formula>
    </cfRule>
    <cfRule type="cellIs" dxfId="22716" priority="35" operator="greaterThan">
      <formula>0.85</formula>
    </cfRule>
  </conditionalFormatting>
  <conditionalFormatting sqref="N14">
    <cfRule type="cellIs" dxfId="22715" priority="32" operator="greaterThan">
      <formula>0.9</formula>
    </cfRule>
    <cfRule type="cellIs" dxfId="22714" priority="33" operator="greaterThan">
      <formula>0.85</formula>
    </cfRule>
  </conditionalFormatting>
  <conditionalFormatting sqref="E14">
    <cfRule type="expression" dxfId="22713" priority="28">
      <formula>AND(IF(OR($Q14=1,$Q14=2),1,0),IF($X14&lt;=20,1,0))</formula>
    </cfRule>
    <cfRule type="expression" dxfId="22712" priority="29">
      <formula>AND(IF($Q14=2,1,0),IF($X14&lt;30,1,0))</formula>
    </cfRule>
    <cfRule type="expression" dxfId="22711" priority="30">
      <formula>AND(IF($Q14=3,1,0),IF($X14&lt;30,1,0))</formula>
    </cfRule>
    <cfRule type="expression" dxfId="22710" priority="31">
      <formula>AND(IF($Q14=3,1,IF($Q14=4,1,0)),IF($F14&lt;=85,1,0))</formula>
    </cfRule>
  </conditionalFormatting>
  <conditionalFormatting sqref="X14">
    <cfRule type="expression" dxfId="22709" priority="24">
      <formula>AND(IF(OR($Q14=1,$Q14=2),1,0),IF($X14&lt;=20,1,0))</formula>
    </cfRule>
    <cfRule type="expression" dxfId="22708" priority="25">
      <formula>AND(IF($Q14=2,1,0),IF($X14&lt;30,1,0))</formula>
    </cfRule>
    <cfRule type="expression" dxfId="22707" priority="26">
      <formula>AND(IF($Q14=3,1,0),IF($X14&lt;30,1,0))</formula>
    </cfRule>
    <cfRule type="expression" dxfId="22706" priority="27">
      <formula>AND(IF($Q14=3,1,IF($Q14=4,1,0)),IF($F14&lt;=85,1,0))</formula>
    </cfRule>
  </conditionalFormatting>
  <conditionalFormatting sqref="AI14">
    <cfRule type="expression" dxfId="22705" priority="20">
      <formula>AND(IF(OR($Q14=1,$Q14=2),1,0),IF($X14&lt;=20,1,0))</formula>
    </cfRule>
    <cfRule type="expression" dxfId="22704" priority="21">
      <formula>AND(IF($Q14=2,1,0),IF($X14&lt;30,1,0))</formula>
    </cfRule>
    <cfRule type="expression" dxfId="22703" priority="22">
      <formula>AND(IF($Q14=3,1,0),IF($X14&lt;30,1,0))</formula>
    </cfRule>
    <cfRule type="expression" dxfId="22702" priority="23">
      <formula>AND(IF($Q14=3,1,IF($Q14=4,1,0)),IF($F14&lt;=85,1,0))</formula>
    </cfRule>
  </conditionalFormatting>
  <conditionalFormatting sqref="AV15">
    <cfRule type="expression" dxfId="22701" priority="18">
      <formula>AV15="X"</formula>
    </cfRule>
    <cfRule type="expression" dxfId="22700" priority="19">
      <formula>AV15="후보"</formula>
    </cfRule>
  </conditionalFormatting>
  <conditionalFormatting sqref="AC15">
    <cfRule type="cellIs" dxfId="22699" priority="15" operator="greaterThan">
      <formula>0.9</formula>
    </cfRule>
    <cfRule type="cellIs" dxfId="22698" priority="16" operator="greaterThan">
      <formula>0.85</formula>
    </cfRule>
  </conditionalFormatting>
  <conditionalFormatting sqref="N15">
    <cfRule type="cellIs" dxfId="22697" priority="13" operator="greaterThan">
      <formula>0.9</formula>
    </cfRule>
    <cfRule type="cellIs" dxfId="22696" priority="14" operator="greaterThan">
      <formula>0.85</formula>
    </cfRule>
  </conditionalFormatting>
  <conditionalFormatting sqref="E15">
    <cfRule type="expression" dxfId="22695" priority="9">
      <formula>AND(IF(OR($Q15=1,$Q15=2),1,0),IF($X15&lt;=20,1,0))</formula>
    </cfRule>
    <cfRule type="expression" dxfId="22694" priority="10">
      <formula>AND(IF($Q15=2,1,0),IF($X15&lt;30,1,0))</formula>
    </cfRule>
    <cfRule type="expression" dxfId="22693" priority="11">
      <formula>AND(IF($Q15=3,1,0),IF($X15&lt;30,1,0))</formula>
    </cfRule>
    <cfRule type="expression" dxfId="22692" priority="12">
      <formula>AND(IF($Q15=3,1,IF($Q15=4,1,0)),IF($F15&lt;=85,1,0))</formula>
    </cfRule>
  </conditionalFormatting>
  <conditionalFormatting sqref="X15">
    <cfRule type="expression" dxfId="22691" priority="5">
      <formula>AND(IF(OR($Q15=1,$Q15=2),1,0),IF($X15&lt;=20,1,0))</formula>
    </cfRule>
    <cfRule type="expression" dxfId="22690" priority="6">
      <formula>AND(IF($Q15=2,1,0),IF($X15&lt;30,1,0))</formula>
    </cfRule>
    <cfRule type="expression" dxfId="22689" priority="7">
      <formula>AND(IF($Q15=3,1,0),IF($X15&lt;30,1,0))</formula>
    </cfRule>
    <cfRule type="expression" dxfId="22688" priority="8">
      <formula>AND(IF($Q15=3,1,IF($Q15=4,1,0)),IF($F15&lt;=85,1,0))</formula>
    </cfRule>
  </conditionalFormatting>
  <conditionalFormatting sqref="AI15">
    <cfRule type="expression" dxfId="22687" priority="1">
      <formula>AND(IF(OR($Q15=1,$Q15=2),1,0),IF($X15&lt;=20,1,0))</formula>
    </cfRule>
    <cfRule type="expression" dxfId="22686" priority="2">
      <formula>AND(IF($Q15=2,1,0),IF($X15&lt;30,1,0))</formula>
    </cfRule>
    <cfRule type="expression" dxfId="22685" priority="3">
      <formula>AND(IF($Q15=3,1,0),IF($X15&lt;30,1,0))</formula>
    </cfRule>
    <cfRule type="expression" dxfId="2268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737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신천동 시흥5차푸르지오('11.05.,426^)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744</v>
      </c>
      <c r="B6" s="10" t="s">
        <v>2024</v>
      </c>
      <c r="C6" s="101">
        <v>426</v>
      </c>
      <c r="D6" s="98">
        <v>76.8</v>
      </c>
      <c r="E6" s="100">
        <v>23</v>
      </c>
      <c r="F6" s="98">
        <v>59.2</v>
      </c>
      <c r="G6" s="17">
        <v>18</v>
      </c>
      <c r="H6" s="101">
        <v>26</v>
      </c>
      <c r="I6" s="102"/>
      <c r="J6" s="102"/>
      <c r="K6" s="102"/>
      <c r="L6" s="102"/>
      <c r="M6" s="103">
        <f t="shared" ref="M6:M19" si="2">I6-K6</f>
        <v>0</v>
      </c>
      <c r="N6" s="4" t="str">
        <f t="shared" ref="N6:N19" si="3">IF(ISERROR(K6/I6),"",K6/I6)</f>
        <v/>
      </c>
      <c r="O6" s="99">
        <f t="shared" ref="O6:O19" si="4">I6/E6</f>
        <v>0</v>
      </c>
      <c r="P6" s="99">
        <f t="shared" ref="P6:P19" si="5">K6/E6</f>
        <v>0</v>
      </c>
      <c r="Q6" s="74">
        <v>2</v>
      </c>
      <c r="R6" s="74">
        <v>2</v>
      </c>
      <c r="S6" s="74" t="s">
        <v>1941</v>
      </c>
      <c r="T6" s="5">
        <v>760000</v>
      </c>
      <c r="U6" s="9"/>
      <c r="W6" s="98">
        <f t="shared" ref="W6:W19" si="6">D6</f>
        <v>76.8</v>
      </c>
      <c r="X6" s="100">
        <f t="shared" ref="X6:X19" si="7">E6</f>
        <v>23</v>
      </c>
      <c r="Y6" s="96">
        <f t="shared" ref="Y6:Y19" si="8">H6</f>
        <v>26</v>
      </c>
      <c r="Z6" s="103">
        <f t="shared" ref="Z6:Z19" si="9">I6</f>
        <v>0</v>
      </c>
      <c r="AA6" s="103">
        <f t="shared" ref="AA6:AA19" si="10">K6</f>
        <v>0</v>
      </c>
      <c r="AB6" s="103">
        <f t="shared" ref="AB6:AB19" si="11">M6</f>
        <v>0</v>
      </c>
      <c r="AC6" s="4" t="str">
        <f t="shared" ref="AC6:AC19" si="12">N6</f>
        <v/>
      </c>
      <c r="AD6" s="99">
        <f t="shared" ref="AD6:AD19" si="13">O6</f>
        <v>0</v>
      </c>
      <c r="AE6" s="74" t="str">
        <f t="shared" ref="AE6:AE19" si="14">S6</f>
        <v>계</v>
      </c>
      <c r="AF6" s="74" t="str">
        <f t="shared" ref="AF6:AF19" si="15">Q6&amp;"/"&amp;R6</f>
        <v>2/2</v>
      </c>
      <c r="AH6" s="20" t="str">
        <f t="shared" si="1"/>
        <v>시흥5차푸르지오</v>
      </c>
      <c r="AI6" s="100">
        <f t="shared" si="0"/>
        <v>23</v>
      </c>
      <c r="AJ6" s="74" t="str">
        <f t="shared" ref="AJ6:AJ19" si="16"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 t="shared" ref="AN6:AN19" si="17">IF(AI6="","",$AN$2)</f>
        <v>C</v>
      </c>
      <c r="AO6" s="74" t="str">
        <f t="shared" ref="AO6:AO19" si="18">IF(N6="","",IF(N6&gt;=$AO$1/100,"O","X"))</f>
        <v/>
      </c>
      <c r="AP6" s="74" t="str">
        <f t="shared" ref="AP6:AP19" si="19">IF(I6="","",IF(I6&lt;=$AP$1,"O","X"))</f>
        <v/>
      </c>
      <c r="AQ6" s="74" t="str">
        <f t="shared" ref="AQ6:AQ19" si="20">IF(O6="","",IF(O6&lt;=$AQ$1,"O","X"))</f>
        <v>O</v>
      </c>
      <c r="AR6" s="74" t="str">
        <f t="shared" ref="AR6:AR19" si="21">IF(M6="","",IF(M6&lt;=$AR$1,"O","X"))</f>
        <v>O</v>
      </c>
      <c r="AS6" s="74" t="s">
        <v>2</v>
      </c>
      <c r="AT6" s="74" t="str">
        <f t="shared" ref="AT6:AT19" si="22">IF(OR(F6="",AI6=""),"",IF(AND((F6&lt;=85),(AI6&gt;=15)),"O","X"))</f>
        <v>O</v>
      </c>
      <c r="AU6" s="74" t="str">
        <f t="shared" ref="AU6:AU19" si="23">IF(C6="","",IF(C6&gt;=$AU$1,"O","X"))</f>
        <v>O</v>
      </c>
      <c r="AV6" s="74" t="str">
        <f t="shared" ref="AV6:AV19" si="24">IF(AO6="","",IF(AND(AO6="O",AP6="O",AR6="O",AT6="O",AU6="O"),"후보","X"))</f>
        <v/>
      </c>
    </row>
    <row r="7" spans="1:48" x14ac:dyDescent="0.3">
      <c r="A7" s="9" t="s">
        <v>744</v>
      </c>
      <c r="B7" s="10" t="s">
        <v>2024</v>
      </c>
      <c r="C7" s="101">
        <v>426</v>
      </c>
      <c r="D7" s="98">
        <v>77.8</v>
      </c>
      <c r="E7" s="100">
        <v>24</v>
      </c>
      <c r="F7" s="98">
        <v>59.8</v>
      </c>
      <c r="G7" s="17">
        <v>18</v>
      </c>
      <c r="H7" s="101">
        <v>27</v>
      </c>
      <c r="I7" s="102"/>
      <c r="J7" s="102"/>
      <c r="K7" s="102"/>
      <c r="L7" s="102"/>
      <c r="M7" s="103">
        <f t="shared" si="2"/>
        <v>0</v>
      </c>
      <c r="N7" s="4" t="str">
        <f t="shared" si="3"/>
        <v/>
      </c>
      <c r="O7" s="99">
        <f t="shared" si="4"/>
        <v>0</v>
      </c>
      <c r="P7" s="99">
        <f t="shared" si="5"/>
        <v>0</v>
      </c>
      <c r="Q7" s="74">
        <v>2</v>
      </c>
      <c r="R7" s="74">
        <v>2</v>
      </c>
      <c r="S7" s="74" t="s">
        <v>1941</v>
      </c>
      <c r="T7" s="5">
        <v>7700</v>
      </c>
      <c r="U7" s="9"/>
      <c r="W7" s="98">
        <f t="shared" si="6"/>
        <v>77.8</v>
      </c>
      <c r="X7" s="100">
        <f t="shared" si="7"/>
        <v>24</v>
      </c>
      <c r="Y7" s="96">
        <f t="shared" si="8"/>
        <v>27</v>
      </c>
      <c r="Z7" s="103">
        <f t="shared" si="9"/>
        <v>0</v>
      </c>
      <c r="AA7" s="103">
        <f t="shared" si="10"/>
        <v>0</v>
      </c>
      <c r="AB7" s="103">
        <f t="shared" si="11"/>
        <v>0</v>
      </c>
      <c r="AC7" s="4" t="str">
        <f t="shared" si="12"/>
        <v/>
      </c>
      <c r="AD7" s="99">
        <f t="shared" si="13"/>
        <v>0</v>
      </c>
      <c r="AE7" s="74" t="str">
        <f t="shared" si="14"/>
        <v>계</v>
      </c>
      <c r="AF7" s="74" t="str">
        <f t="shared" si="15"/>
        <v>2/2</v>
      </c>
      <c r="AH7" s="20" t="str">
        <f t="shared" si="1"/>
        <v>시흥5차푸르지오</v>
      </c>
      <c r="AI7" s="100">
        <f t="shared" si="0"/>
        <v>24</v>
      </c>
      <c r="AJ7" s="74" t="str">
        <f t="shared" si="16"/>
        <v>A-</v>
      </c>
      <c r="AK7" s="74" t="s">
        <v>13</v>
      </c>
      <c r="AL7" s="74" t="s">
        <v>1937</v>
      </c>
      <c r="AM7" s="74" t="s">
        <v>1938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744</v>
      </c>
      <c r="B8" s="10" t="s">
        <v>2024</v>
      </c>
      <c r="C8" s="101">
        <v>426</v>
      </c>
      <c r="D8" s="98">
        <v>77.8</v>
      </c>
      <c r="E8" s="100">
        <v>24</v>
      </c>
      <c r="F8" s="98">
        <v>59.8</v>
      </c>
      <c r="G8" s="17">
        <v>18</v>
      </c>
      <c r="H8" s="101">
        <v>27</v>
      </c>
      <c r="I8" s="102"/>
      <c r="J8" s="102"/>
      <c r="K8" s="102"/>
      <c r="L8" s="102"/>
      <c r="M8" s="103">
        <f t="shared" si="2"/>
        <v>0</v>
      </c>
      <c r="N8" s="4" t="str">
        <f t="shared" si="3"/>
        <v/>
      </c>
      <c r="O8" s="99">
        <f t="shared" si="4"/>
        <v>0</v>
      </c>
      <c r="P8" s="99">
        <f t="shared" si="5"/>
        <v>0</v>
      </c>
      <c r="Q8" s="74">
        <v>2</v>
      </c>
      <c r="R8" s="74">
        <v>2</v>
      </c>
      <c r="S8" s="74" t="s">
        <v>1941</v>
      </c>
      <c r="T8" s="5">
        <v>77000</v>
      </c>
      <c r="U8" s="9"/>
      <c r="W8" s="98">
        <f t="shared" si="6"/>
        <v>77.8</v>
      </c>
      <c r="X8" s="100">
        <f t="shared" si="7"/>
        <v>24</v>
      </c>
      <c r="Y8" s="96">
        <f t="shared" si="8"/>
        <v>27</v>
      </c>
      <c r="Z8" s="103">
        <f t="shared" si="9"/>
        <v>0</v>
      </c>
      <c r="AA8" s="103">
        <f t="shared" si="10"/>
        <v>0</v>
      </c>
      <c r="AB8" s="103">
        <f t="shared" si="11"/>
        <v>0</v>
      </c>
      <c r="AC8" s="4" t="str">
        <f t="shared" si="12"/>
        <v/>
      </c>
      <c r="AD8" s="99">
        <f t="shared" si="13"/>
        <v>0</v>
      </c>
      <c r="AE8" s="74" t="str">
        <f t="shared" si="14"/>
        <v>계</v>
      </c>
      <c r="AF8" s="74" t="str">
        <f t="shared" si="15"/>
        <v>2/2</v>
      </c>
      <c r="AH8" s="20" t="str">
        <f t="shared" si="1"/>
        <v>시흥5차푸르지오</v>
      </c>
      <c r="AI8" s="100">
        <f t="shared" si="0"/>
        <v>24</v>
      </c>
      <c r="AJ8" s="74" t="str">
        <f t="shared" si="16"/>
        <v>A-</v>
      </c>
      <c r="AK8" s="74" t="s">
        <v>13</v>
      </c>
      <c r="AL8" s="74" t="s">
        <v>1937</v>
      </c>
      <c r="AM8" s="74" t="s">
        <v>1938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744</v>
      </c>
      <c r="B9" s="10" t="s">
        <v>2024</v>
      </c>
      <c r="C9" s="101">
        <v>426</v>
      </c>
      <c r="D9" s="98">
        <v>79.8</v>
      </c>
      <c r="E9" s="100">
        <v>24</v>
      </c>
      <c r="F9" s="98">
        <v>59.7</v>
      </c>
      <c r="G9" s="17">
        <v>18</v>
      </c>
      <c r="H9" s="101">
        <v>6</v>
      </c>
      <c r="I9" s="102"/>
      <c r="J9" s="102"/>
      <c r="K9" s="102"/>
      <c r="L9" s="102"/>
      <c r="M9" s="103">
        <f t="shared" si="2"/>
        <v>0</v>
      </c>
      <c r="N9" s="4" t="str">
        <f t="shared" si="3"/>
        <v/>
      </c>
      <c r="O9" s="99">
        <f t="shared" si="4"/>
        <v>0</v>
      </c>
      <c r="P9" s="99">
        <f t="shared" si="5"/>
        <v>0</v>
      </c>
      <c r="Q9" s="74">
        <v>2</v>
      </c>
      <c r="R9" s="74">
        <v>2</v>
      </c>
      <c r="S9" s="74" t="s">
        <v>1941</v>
      </c>
      <c r="T9" s="5">
        <v>790</v>
      </c>
      <c r="U9" s="9"/>
      <c r="W9" s="98">
        <f t="shared" si="6"/>
        <v>79.8</v>
      </c>
      <c r="X9" s="100">
        <f t="shared" si="7"/>
        <v>24</v>
      </c>
      <c r="Y9" s="96">
        <f t="shared" si="8"/>
        <v>6</v>
      </c>
      <c r="Z9" s="103">
        <f t="shared" si="9"/>
        <v>0</v>
      </c>
      <c r="AA9" s="103">
        <f t="shared" si="10"/>
        <v>0</v>
      </c>
      <c r="AB9" s="103">
        <f t="shared" si="11"/>
        <v>0</v>
      </c>
      <c r="AC9" s="4" t="str">
        <f t="shared" si="12"/>
        <v/>
      </c>
      <c r="AD9" s="99">
        <f t="shared" si="13"/>
        <v>0</v>
      </c>
      <c r="AE9" s="74" t="str">
        <f t="shared" si="14"/>
        <v>계</v>
      </c>
      <c r="AF9" s="74" t="str">
        <f t="shared" si="15"/>
        <v>2/2</v>
      </c>
      <c r="AH9" s="20" t="str">
        <f t="shared" si="1"/>
        <v>시흥5차푸르지오</v>
      </c>
      <c r="AI9" s="100">
        <f t="shared" si="0"/>
        <v>24</v>
      </c>
      <c r="AJ9" s="74" t="str">
        <f t="shared" si="16"/>
        <v>A-</v>
      </c>
      <c r="AK9" s="74" t="s">
        <v>13</v>
      </c>
      <c r="AL9" s="74" t="s">
        <v>1937</v>
      </c>
      <c r="AM9" s="74" t="s">
        <v>1938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744</v>
      </c>
      <c r="B10" s="10" t="s">
        <v>2024</v>
      </c>
      <c r="C10" s="101">
        <v>426</v>
      </c>
      <c r="D10" s="98">
        <v>122.8</v>
      </c>
      <c r="E10" s="100">
        <v>37</v>
      </c>
      <c r="F10" s="98">
        <v>93.9</v>
      </c>
      <c r="G10" s="17">
        <v>28</v>
      </c>
      <c r="H10" s="101">
        <v>90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3</v>
      </c>
      <c r="R10" s="74">
        <v>2</v>
      </c>
      <c r="S10" s="74" t="s">
        <v>1941</v>
      </c>
      <c r="T10" s="5" t="s">
        <v>749</v>
      </c>
      <c r="U10" s="9"/>
      <c r="W10" s="98">
        <f t="shared" si="6"/>
        <v>122.8</v>
      </c>
      <c r="X10" s="100">
        <f t="shared" si="7"/>
        <v>37</v>
      </c>
      <c r="Y10" s="96">
        <f t="shared" si="8"/>
        <v>90</v>
      </c>
      <c r="Z10" s="103">
        <f t="shared" si="9"/>
        <v>0</v>
      </c>
      <c r="AA10" s="103">
        <f t="shared" si="10"/>
        <v>0</v>
      </c>
      <c r="AB10" s="103">
        <f t="shared" si="11"/>
        <v>0</v>
      </c>
      <c r="AC10" s="4" t="str">
        <f t="shared" si="12"/>
        <v/>
      </c>
      <c r="AD10" s="99">
        <f t="shared" si="13"/>
        <v>0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시흥5차푸르지오</v>
      </c>
      <c r="AI10" s="100">
        <f t="shared" si="0"/>
        <v>37</v>
      </c>
      <c r="AJ10" s="74" t="str">
        <f t="shared" si="16"/>
        <v>A-</v>
      </c>
      <c r="AK10" s="74" t="s">
        <v>13</v>
      </c>
      <c r="AL10" s="74" t="s">
        <v>1937</v>
      </c>
      <c r="AM10" s="74" t="s">
        <v>1938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744</v>
      </c>
      <c r="B11" s="10" t="s">
        <v>2024</v>
      </c>
      <c r="C11" s="101">
        <v>426</v>
      </c>
      <c r="D11" s="98">
        <v>143.5</v>
      </c>
      <c r="E11" s="100">
        <v>43</v>
      </c>
      <c r="F11" s="98">
        <v>110.4</v>
      </c>
      <c r="G11" s="17">
        <v>33</v>
      </c>
      <c r="H11" s="101">
        <v>54</v>
      </c>
      <c r="I11" s="102"/>
      <c r="J11" s="102"/>
      <c r="K11" s="102"/>
      <c r="L11" s="102"/>
      <c r="M11" s="103">
        <f t="shared" si="2"/>
        <v>0</v>
      </c>
      <c r="N11" s="4" t="str">
        <f t="shared" si="3"/>
        <v/>
      </c>
      <c r="O11" s="99">
        <f t="shared" si="4"/>
        <v>0</v>
      </c>
      <c r="P11" s="99">
        <f t="shared" si="5"/>
        <v>0</v>
      </c>
      <c r="Q11" s="74">
        <v>3</v>
      </c>
      <c r="R11" s="74">
        <v>2</v>
      </c>
      <c r="S11" s="74" t="s">
        <v>1941</v>
      </c>
      <c r="T11" s="5" t="s">
        <v>750</v>
      </c>
      <c r="U11" s="9"/>
      <c r="W11" s="98">
        <f t="shared" si="6"/>
        <v>143.5</v>
      </c>
      <c r="X11" s="100">
        <f t="shared" si="7"/>
        <v>43</v>
      </c>
      <c r="Y11" s="96">
        <f t="shared" si="8"/>
        <v>54</v>
      </c>
      <c r="Z11" s="103">
        <f t="shared" si="9"/>
        <v>0</v>
      </c>
      <c r="AA11" s="103">
        <f t="shared" si="10"/>
        <v>0</v>
      </c>
      <c r="AB11" s="103">
        <f t="shared" si="11"/>
        <v>0</v>
      </c>
      <c r="AC11" s="4" t="str">
        <f t="shared" si="12"/>
        <v/>
      </c>
      <c r="AD11" s="99">
        <f t="shared" si="13"/>
        <v>0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시흥5차푸르지오</v>
      </c>
      <c r="AI11" s="100">
        <f t="shared" si="0"/>
        <v>43</v>
      </c>
      <c r="AJ11" s="74" t="str">
        <f t="shared" si="16"/>
        <v>A-</v>
      </c>
      <c r="AK11" s="74" t="s">
        <v>13</v>
      </c>
      <c r="AL11" s="74" t="s">
        <v>1937</v>
      </c>
      <c r="AM11" s="74" t="s">
        <v>1938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744</v>
      </c>
      <c r="B12" s="10" t="s">
        <v>2024</v>
      </c>
      <c r="C12" s="101">
        <v>426</v>
      </c>
      <c r="D12" s="98">
        <v>144.5</v>
      </c>
      <c r="E12" s="100">
        <v>44</v>
      </c>
      <c r="F12" s="98">
        <v>111.2</v>
      </c>
      <c r="G12" s="17">
        <v>34</v>
      </c>
      <c r="H12" s="101">
        <v>54</v>
      </c>
      <c r="I12" s="102"/>
      <c r="J12" s="102"/>
      <c r="K12" s="102"/>
      <c r="L12" s="102"/>
      <c r="M12" s="103">
        <f t="shared" si="2"/>
        <v>0</v>
      </c>
      <c r="N12" s="4" t="str">
        <f t="shared" si="3"/>
        <v/>
      </c>
      <c r="O12" s="99">
        <f t="shared" si="4"/>
        <v>0</v>
      </c>
      <c r="P12" s="99">
        <f t="shared" si="5"/>
        <v>0</v>
      </c>
      <c r="Q12" s="74">
        <v>3</v>
      </c>
      <c r="R12" s="74">
        <v>2</v>
      </c>
      <c r="S12" s="74" t="s">
        <v>1941</v>
      </c>
      <c r="T12" s="5" t="s">
        <v>751</v>
      </c>
      <c r="U12" s="9"/>
      <c r="W12" s="98">
        <f t="shared" si="6"/>
        <v>144.5</v>
      </c>
      <c r="X12" s="100">
        <f t="shared" si="7"/>
        <v>44</v>
      </c>
      <c r="Y12" s="96">
        <f t="shared" si="8"/>
        <v>54</v>
      </c>
      <c r="Z12" s="103">
        <f t="shared" si="9"/>
        <v>0</v>
      </c>
      <c r="AA12" s="103">
        <f t="shared" si="10"/>
        <v>0</v>
      </c>
      <c r="AB12" s="103">
        <f t="shared" si="11"/>
        <v>0</v>
      </c>
      <c r="AC12" s="4" t="str">
        <f t="shared" si="12"/>
        <v/>
      </c>
      <c r="AD12" s="99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시흥5차푸르지오</v>
      </c>
      <c r="AI12" s="100">
        <f t="shared" si="0"/>
        <v>44</v>
      </c>
      <c r="AJ12" s="74" t="str">
        <f t="shared" si="16"/>
        <v>A-</v>
      </c>
      <c r="AK12" s="74" t="s">
        <v>13</v>
      </c>
      <c r="AL12" s="74" t="s">
        <v>1937</v>
      </c>
      <c r="AM12" s="74" t="s">
        <v>1938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744</v>
      </c>
      <c r="B13" s="10" t="s">
        <v>2024</v>
      </c>
      <c r="C13" s="101">
        <v>426</v>
      </c>
      <c r="D13" s="98">
        <v>158.9</v>
      </c>
      <c r="E13" s="100">
        <v>48</v>
      </c>
      <c r="F13" s="98">
        <v>122.9</v>
      </c>
      <c r="G13" s="17">
        <v>37</v>
      </c>
      <c r="H13" s="101">
        <v>48</v>
      </c>
      <c r="I13" s="102"/>
      <c r="J13" s="102"/>
      <c r="K13" s="102"/>
      <c r="L13" s="102"/>
      <c r="M13" s="103">
        <f t="shared" si="2"/>
        <v>0</v>
      </c>
      <c r="N13" s="4" t="str">
        <f t="shared" si="3"/>
        <v/>
      </c>
      <c r="O13" s="99">
        <f t="shared" si="4"/>
        <v>0</v>
      </c>
      <c r="P13" s="99">
        <f t="shared" si="5"/>
        <v>0</v>
      </c>
      <c r="Q13" s="74">
        <v>3</v>
      </c>
      <c r="R13" s="74">
        <v>2</v>
      </c>
      <c r="S13" s="74" t="s">
        <v>1941</v>
      </c>
      <c r="T13" s="5" t="s">
        <v>752</v>
      </c>
      <c r="U13" s="9"/>
      <c r="W13" s="98">
        <f t="shared" si="6"/>
        <v>158.9</v>
      </c>
      <c r="X13" s="100">
        <f t="shared" si="7"/>
        <v>48</v>
      </c>
      <c r="Y13" s="96">
        <f t="shared" si="8"/>
        <v>48</v>
      </c>
      <c r="Z13" s="103">
        <f t="shared" si="9"/>
        <v>0</v>
      </c>
      <c r="AA13" s="103">
        <f t="shared" si="10"/>
        <v>0</v>
      </c>
      <c r="AB13" s="103">
        <f t="shared" si="11"/>
        <v>0</v>
      </c>
      <c r="AC13" s="4" t="str">
        <f t="shared" si="12"/>
        <v/>
      </c>
      <c r="AD13" s="99">
        <f t="shared" si="13"/>
        <v>0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시흥5차푸르지오</v>
      </c>
      <c r="AI13" s="100">
        <f t="shared" si="0"/>
        <v>48</v>
      </c>
      <c r="AJ13" s="74" t="str">
        <f t="shared" si="16"/>
        <v>A-</v>
      </c>
      <c r="AK13" s="74" t="s">
        <v>13</v>
      </c>
      <c r="AL13" s="74" t="s">
        <v>1937</v>
      </c>
      <c r="AM13" s="74" t="s">
        <v>1938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744</v>
      </c>
      <c r="B14" s="10" t="s">
        <v>2024</v>
      </c>
      <c r="C14" s="101">
        <v>426</v>
      </c>
      <c r="D14" s="98">
        <v>159.6</v>
      </c>
      <c r="E14" s="100">
        <v>48</v>
      </c>
      <c r="F14" s="98">
        <v>122.9</v>
      </c>
      <c r="G14" s="17">
        <v>37</v>
      </c>
      <c r="H14" s="101">
        <v>48</v>
      </c>
      <c r="I14" s="102"/>
      <c r="J14" s="102"/>
      <c r="K14" s="102"/>
      <c r="L14" s="102"/>
      <c r="M14" s="103">
        <f t="shared" si="2"/>
        <v>0</v>
      </c>
      <c r="N14" s="4" t="str">
        <f t="shared" si="3"/>
        <v/>
      </c>
      <c r="O14" s="99">
        <f t="shared" si="4"/>
        <v>0</v>
      </c>
      <c r="P14" s="99">
        <f t="shared" si="5"/>
        <v>0</v>
      </c>
      <c r="Q14" s="74">
        <v>3</v>
      </c>
      <c r="R14" s="74">
        <v>2</v>
      </c>
      <c r="S14" s="74" t="s">
        <v>1941</v>
      </c>
      <c r="T14" s="5" t="s">
        <v>753</v>
      </c>
      <c r="U14" s="9"/>
      <c r="W14" s="98">
        <f t="shared" si="6"/>
        <v>159.6</v>
      </c>
      <c r="X14" s="100">
        <f t="shared" si="7"/>
        <v>48</v>
      </c>
      <c r="Y14" s="96">
        <f t="shared" si="8"/>
        <v>48</v>
      </c>
      <c r="Z14" s="103">
        <f t="shared" si="9"/>
        <v>0</v>
      </c>
      <c r="AA14" s="103">
        <f t="shared" si="10"/>
        <v>0</v>
      </c>
      <c r="AB14" s="103">
        <f t="shared" si="11"/>
        <v>0</v>
      </c>
      <c r="AC14" s="4" t="str">
        <f t="shared" si="12"/>
        <v/>
      </c>
      <c r="AD14" s="99">
        <f t="shared" si="13"/>
        <v>0</v>
      </c>
      <c r="AE14" s="74" t="str">
        <f t="shared" si="14"/>
        <v>계</v>
      </c>
      <c r="AF14" s="74" t="str">
        <f t="shared" si="15"/>
        <v>3/2</v>
      </c>
      <c r="AH14" s="20" t="str">
        <f t="shared" si="1"/>
        <v>시흥5차푸르지오</v>
      </c>
      <c r="AI14" s="100">
        <f t="shared" si="0"/>
        <v>48</v>
      </c>
      <c r="AJ14" s="74" t="str">
        <f t="shared" si="16"/>
        <v>A-</v>
      </c>
      <c r="AK14" s="74" t="s">
        <v>13</v>
      </c>
      <c r="AL14" s="74" t="s">
        <v>1937</v>
      </c>
      <c r="AM14" s="74" t="s">
        <v>1938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744</v>
      </c>
      <c r="B15" s="10" t="s">
        <v>2024</v>
      </c>
      <c r="C15" s="101">
        <v>426</v>
      </c>
      <c r="D15" s="98">
        <v>159.5</v>
      </c>
      <c r="E15" s="100">
        <v>48</v>
      </c>
      <c r="F15" s="98">
        <v>123.4</v>
      </c>
      <c r="G15" s="17">
        <v>37</v>
      </c>
      <c r="H15" s="101">
        <v>26</v>
      </c>
      <c r="I15" s="102"/>
      <c r="J15" s="102"/>
      <c r="K15" s="102"/>
      <c r="L15" s="102"/>
      <c r="M15" s="103">
        <f t="shared" si="2"/>
        <v>0</v>
      </c>
      <c r="N15" s="4" t="str">
        <f t="shared" si="3"/>
        <v/>
      </c>
      <c r="O15" s="99">
        <f t="shared" si="4"/>
        <v>0</v>
      </c>
      <c r="P15" s="99">
        <f t="shared" si="5"/>
        <v>0</v>
      </c>
      <c r="Q15" s="74">
        <v>3</v>
      </c>
      <c r="R15" s="74">
        <v>2</v>
      </c>
      <c r="S15" s="74" t="s">
        <v>1941</v>
      </c>
      <c r="T15" s="5" t="s">
        <v>754</v>
      </c>
      <c r="U15" s="9"/>
      <c r="W15" s="98">
        <f t="shared" si="6"/>
        <v>159.5</v>
      </c>
      <c r="X15" s="100">
        <f t="shared" si="7"/>
        <v>48</v>
      </c>
      <c r="Y15" s="96">
        <f t="shared" si="8"/>
        <v>26</v>
      </c>
      <c r="Z15" s="103">
        <f t="shared" si="9"/>
        <v>0</v>
      </c>
      <c r="AA15" s="103">
        <f t="shared" si="10"/>
        <v>0</v>
      </c>
      <c r="AB15" s="103">
        <f t="shared" si="11"/>
        <v>0</v>
      </c>
      <c r="AC15" s="4" t="str">
        <f t="shared" si="12"/>
        <v/>
      </c>
      <c r="AD15" s="99">
        <f t="shared" si="13"/>
        <v>0</v>
      </c>
      <c r="AE15" s="74" t="str">
        <f t="shared" si="14"/>
        <v>계</v>
      </c>
      <c r="AF15" s="74" t="str">
        <f t="shared" si="15"/>
        <v>3/2</v>
      </c>
      <c r="AH15" s="20" t="str">
        <f t="shared" si="1"/>
        <v>시흥5차푸르지오</v>
      </c>
      <c r="AI15" s="100">
        <f t="shared" si="0"/>
        <v>48</v>
      </c>
      <c r="AJ15" s="74" t="str">
        <f t="shared" si="16"/>
        <v>A-</v>
      </c>
      <c r="AK15" s="74" t="s">
        <v>13</v>
      </c>
      <c r="AL15" s="74" t="s">
        <v>1937</v>
      </c>
      <c r="AM15" s="74" t="s">
        <v>1938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/>
      </c>
    </row>
    <row r="16" spans="1:48" x14ac:dyDescent="0.3">
      <c r="A16" s="9" t="s">
        <v>744</v>
      </c>
      <c r="B16" s="10" t="s">
        <v>2024</v>
      </c>
      <c r="C16" s="101">
        <v>426</v>
      </c>
      <c r="D16" s="98">
        <v>173.6</v>
      </c>
      <c r="E16" s="100">
        <v>53</v>
      </c>
      <c r="F16" s="98">
        <v>133.5</v>
      </c>
      <c r="G16" s="17">
        <v>40</v>
      </c>
      <c r="H16" s="101">
        <v>8</v>
      </c>
      <c r="I16" s="102"/>
      <c r="J16" s="102"/>
      <c r="K16" s="102"/>
      <c r="L16" s="102"/>
      <c r="M16" s="103">
        <f t="shared" si="2"/>
        <v>0</v>
      </c>
      <c r="N16" s="4" t="str">
        <f t="shared" si="3"/>
        <v/>
      </c>
      <c r="O16" s="99">
        <f t="shared" si="4"/>
        <v>0</v>
      </c>
      <c r="P16" s="99">
        <f t="shared" si="5"/>
        <v>0</v>
      </c>
      <c r="Q16" s="74">
        <v>4</v>
      </c>
      <c r="R16" s="74">
        <v>2</v>
      </c>
      <c r="S16" s="74" t="s">
        <v>1941</v>
      </c>
      <c r="T16" s="5" t="s">
        <v>755</v>
      </c>
      <c r="U16" s="9"/>
      <c r="W16" s="98">
        <f t="shared" si="6"/>
        <v>173.6</v>
      </c>
      <c r="X16" s="100">
        <f t="shared" si="7"/>
        <v>53</v>
      </c>
      <c r="Y16" s="96">
        <f t="shared" si="8"/>
        <v>8</v>
      </c>
      <c r="Z16" s="103">
        <f t="shared" si="9"/>
        <v>0</v>
      </c>
      <c r="AA16" s="103">
        <f t="shared" si="10"/>
        <v>0</v>
      </c>
      <c r="AB16" s="103">
        <f t="shared" si="11"/>
        <v>0</v>
      </c>
      <c r="AC16" s="4" t="str">
        <f t="shared" si="12"/>
        <v/>
      </c>
      <c r="AD16" s="99">
        <f t="shared" si="13"/>
        <v>0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시흥5차푸르지오</v>
      </c>
      <c r="AI16" s="100">
        <f t="shared" si="0"/>
        <v>53</v>
      </c>
      <c r="AJ16" s="74" t="str">
        <f t="shared" si="16"/>
        <v>A-</v>
      </c>
      <c r="AK16" s="74" t="s">
        <v>13</v>
      </c>
      <c r="AL16" s="74" t="s">
        <v>1937</v>
      </c>
      <c r="AM16" s="74" t="s">
        <v>1938</v>
      </c>
      <c r="AN16" s="74" t="str">
        <f t="shared" si="17"/>
        <v>C</v>
      </c>
      <c r="AO16" s="74" t="str">
        <f t="shared" si="18"/>
        <v/>
      </c>
      <c r="AP16" s="74" t="str">
        <f t="shared" si="19"/>
        <v/>
      </c>
      <c r="AQ16" s="74" t="str">
        <f t="shared" si="20"/>
        <v>O</v>
      </c>
      <c r="AR16" s="74" t="str">
        <f t="shared" si="21"/>
        <v>O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/>
      </c>
    </row>
    <row r="17" spans="1:48" x14ac:dyDescent="0.3">
      <c r="A17" s="9" t="s">
        <v>744</v>
      </c>
      <c r="B17" s="10" t="s">
        <v>2024</v>
      </c>
      <c r="C17" s="101">
        <v>426</v>
      </c>
      <c r="D17" s="98">
        <v>195.1</v>
      </c>
      <c r="E17" s="100">
        <v>59</v>
      </c>
      <c r="F17" s="98">
        <v>149.30000000000001</v>
      </c>
      <c r="G17" s="17">
        <v>45</v>
      </c>
      <c r="H17" s="101">
        <v>8</v>
      </c>
      <c r="I17" s="102"/>
      <c r="J17" s="102"/>
      <c r="K17" s="102"/>
      <c r="L17" s="102"/>
      <c r="M17" s="103">
        <f t="shared" si="2"/>
        <v>0</v>
      </c>
      <c r="N17" s="4" t="str">
        <f t="shared" si="3"/>
        <v/>
      </c>
      <c r="O17" s="99">
        <f t="shared" si="4"/>
        <v>0</v>
      </c>
      <c r="P17" s="99">
        <f t="shared" si="5"/>
        <v>0</v>
      </c>
      <c r="Q17" s="74">
        <v>4</v>
      </c>
      <c r="R17" s="74">
        <v>2</v>
      </c>
      <c r="S17" s="74" t="s">
        <v>1941</v>
      </c>
      <c r="T17" s="5" t="s">
        <v>756</v>
      </c>
      <c r="U17" s="9"/>
      <c r="W17" s="98">
        <f t="shared" si="6"/>
        <v>195.1</v>
      </c>
      <c r="X17" s="100">
        <f t="shared" si="7"/>
        <v>59</v>
      </c>
      <c r="Y17" s="96">
        <f t="shared" si="8"/>
        <v>8</v>
      </c>
      <c r="Z17" s="103">
        <f t="shared" si="9"/>
        <v>0</v>
      </c>
      <c r="AA17" s="103">
        <f t="shared" si="10"/>
        <v>0</v>
      </c>
      <c r="AB17" s="103">
        <f t="shared" si="11"/>
        <v>0</v>
      </c>
      <c r="AC17" s="4" t="str">
        <f t="shared" si="12"/>
        <v/>
      </c>
      <c r="AD17" s="99">
        <f t="shared" si="13"/>
        <v>0</v>
      </c>
      <c r="AE17" s="74" t="str">
        <f t="shared" si="14"/>
        <v>계</v>
      </c>
      <c r="AF17" s="74" t="str">
        <f t="shared" si="15"/>
        <v>4/2</v>
      </c>
      <c r="AH17" s="20" t="str">
        <f t="shared" si="1"/>
        <v>시흥5차푸르지오</v>
      </c>
      <c r="AI17" s="100">
        <f t="shared" si="0"/>
        <v>59</v>
      </c>
      <c r="AJ17" s="74" t="str">
        <f t="shared" si="16"/>
        <v>A-</v>
      </c>
      <c r="AK17" s="74" t="s">
        <v>13</v>
      </c>
      <c r="AL17" s="74" t="s">
        <v>1937</v>
      </c>
      <c r="AM17" s="74" t="s">
        <v>1938</v>
      </c>
      <c r="AN17" s="74" t="str">
        <f t="shared" si="17"/>
        <v>C</v>
      </c>
      <c r="AO17" s="74" t="str">
        <f t="shared" si="18"/>
        <v/>
      </c>
      <c r="AP17" s="74" t="str">
        <f t="shared" si="19"/>
        <v/>
      </c>
      <c r="AQ17" s="74" t="str">
        <f t="shared" si="20"/>
        <v>O</v>
      </c>
      <c r="AR17" s="74" t="str">
        <f t="shared" si="21"/>
        <v>O</v>
      </c>
      <c r="AS17" s="74" t="s">
        <v>2</v>
      </c>
      <c r="AT17" s="74" t="str">
        <f t="shared" si="22"/>
        <v>X</v>
      </c>
      <c r="AU17" s="74" t="str">
        <f t="shared" si="23"/>
        <v>O</v>
      </c>
      <c r="AV17" s="74" t="str">
        <f t="shared" si="24"/>
        <v/>
      </c>
    </row>
    <row r="18" spans="1:48" x14ac:dyDescent="0.3">
      <c r="A18" s="9" t="s">
        <v>744</v>
      </c>
      <c r="B18" s="10" t="s">
        <v>2024</v>
      </c>
      <c r="C18" s="101">
        <v>426</v>
      </c>
      <c r="D18" s="98">
        <v>211.7</v>
      </c>
      <c r="E18" s="100">
        <v>64</v>
      </c>
      <c r="F18" s="98">
        <v>160.69999999999999</v>
      </c>
      <c r="G18" s="17">
        <v>49</v>
      </c>
      <c r="H18" s="101">
        <v>2</v>
      </c>
      <c r="I18" s="102"/>
      <c r="J18" s="102"/>
      <c r="K18" s="102"/>
      <c r="L18" s="102"/>
      <c r="M18" s="103">
        <f t="shared" si="2"/>
        <v>0</v>
      </c>
      <c r="N18" s="4" t="str">
        <f t="shared" si="3"/>
        <v/>
      </c>
      <c r="O18" s="99">
        <f t="shared" si="4"/>
        <v>0</v>
      </c>
      <c r="P18" s="99">
        <f t="shared" si="5"/>
        <v>0</v>
      </c>
      <c r="Q18" s="74">
        <v>4</v>
      </c>
      <c r="R18" s="74">
        <v>2</v>
      </c>
      <c r="S18" s="74" t="s">
        <v>1941</v>
      </c>
      <c r="T18" s="5" t="s">
        <v>757</v>
      </c>
      <c r="U18" s="9"/>
      <c r="W18" s="98">
        <f t="shared" si="6"/>
        <v>211.7</v>
      </c>
      <c r="X18" s="100">
        <f t="shared" si="7"/>
        <v>64</v>
      </c>
      <c r="Y18" s="96">
        <f t="shared" si="8"/>
        <v>2</v>
      </c>
      <c r="Z18" s="103">
        <f t="shared" si="9"/>
        <v>0</v>
      </c>
      <c r="AA18" s="103">
        <f t="shared" si="10"/>
        <v>0</v>
      </c>
      <c r="AB18" s="103">
        <f t="shared" si="11"/>
        <v>0</v>
      </c>
      <c r="AC18" s="4" t="str">
        <f t="shared" si="12"/>
        <v/>
      </c>
      <c r="AD18" s="99">
        <f t="shared" si="13"/>
        <v>0</v>
      </c>
      <c r="AE18" s="74" t="str">
        <f t="shared" si="14"/>
        <v>계</v>
      </c>
      <c r="AF18" s="74" t="str">
        <f t="shared" si="15"/>
        <v>4/2</v>
      </c>
      <c r="AH18" s="20" t="str">
        <f t="shared" si="1"/>
        <v>시흥5차푸르지오</v>
      </c>
      <c r="AI18" s="100">
        <f t="shared" si="0"/>
        <v>64</v>
      </c>
      <c r="AJ18" s="74" t="str">
        <f t="shared" si="16"/>
        <v>A-</v>
      </c>
      <c r="AK18" s="74" t="s">
        <v>13</v>
      </c>
      <c r="AL18" s="74" t="s">
        <v>1937</v>
      </c>
      <c r="AM18" s="74" t="s">
        <v>1938</v>
      </c>
      <c r="AN18" s="74" t="str">
        <f t="shared" si="17"/>
        <v>C</v>
      </c>
      <c r="AO18" s="74" t="str">
        <f t="shared" si="18"/>
        <v/>
      </c>
      <c r="AP18" s="74" t="str">
        <f t="shared" si="19"/>
        <v/>
      </c>
      <c r="AQ18" s="74" t="str">
        <f t="shared" si="20"/>
        <v>O</v>
      </c>
      <c r="AR18" s="74" t="str">
        <f t="shared" si="21"/>
        <v>O</v>
      </c>
      <c r="AS18" s="74" t="s">
        <v>2</v>
      </c>
      <c r="AT18" s="74" t="str">
        <f t="shared" si="22"/>
        <v>X</v>
      </c>
      <c r="AU18" s="74" t="str">
        <f t="shared" si="23"/>
        <v>O</v>
      </c>
      <c r="AV18" s="74" t="str">
        <f t="shared" si="24"/>
        <v/>
      </c>
    </row>
    <row r="19" spans="1:48" x14ac:dyDescent="0.3">
      <c r="A19" s="9" t="s">
        <v>744</v>
      </c>
      <c r="B19" s="10" t="s">
        <v>2024</v>
      </c>
      <c r="C19" s="101">
        <v>426</v>
      </c>
      <c r="D19" s="98">
        <v>211.1</v>
      </c>
      <c r="E19" s="100">
        <v>64</v>
      </c>
      <c r="F19" s="98">
        <v>159.80000000000001</v>
      </c>
      <c r="G19" s="17">
        <v>48</v>
      </c>
      <c r="H19" s="101">
        <v>2</v>
      </c>
      <c r="I19" s="102"/>
      <c r="J19" s="102"/>
      <c r="K19" s="102"/>
      <c r="L19" s="102"/>
      <c r="M19" s="103">
        <f t="shared" si="2"/>
        <v>0</v>
      </c>
      <c r="N19" s="4" t="str">
        <f t="shared" si="3"/>
        <v/>
      </c>
      <c r="O19" s="99">
        <f t="shared" si="4"/>
        <v>0</v>
      </c>
      <c r="P19" s="99">
        <f t="shared" si="5"/>
        <v>0</v>
      </c>
      <c r="Q19" s="74">
        <v>4</v>
      </c>
      <c r="R19" s="74">
        <v>2</v>
      </c>
      <c r="S19" s="74" t="s">
        <v>1941</v>
      </c>
      <c r="T19" s="5" t="s">
        <v>758</v>
      </c>
      <c r="U19" s="9"/>
      <c r="W19" s="98">
        <f t="shared" si="6"/>
        <v>211.1</v>
      </c>
      <c r="X19" s="100">
        <f t="shared" si="7"/>
        <v>64</v>
      </c>
      <c r="Y19" s="96">
        <f t="shared" si="8"/>
        <v>2</v>
      </c>
      <c r="Z19" s="103">
        <f t="shared" si="9"/>
        <v>0</v>
      </c>
      <c r="AA19" s="103">
        <f t="shared" si="10"/>
        <v>0</v>
      </c>
      <c r="AB19" s="103">
        <f t="shared" si="11"/>
        <v>0</v>
      </c>
      <c r="AC19" s="4" t="str">
        <f t="shared" si="12"/>
        <v/>
      </c>
      <c r="AD19" s="99">
        <f t="shared" si="13"/>
        <v>0</v>
      </c>
      <c r="AE19" s="74" t="str">
        <f t="shared" si="14"/>
        <v>계</v>
      </c>
      <c r="AF19" s="74" t="str">
        <f t="shared" si="15"/>
        <v>4/2</v>
      </c>
      <c r="AH19" s="20" t="str">
        <f t="shared" si="1"/>
        <v>시흥5차푸르지오</v>
      </c>
      <c r="AI19" s="100">
        <f t="shared" si="0"/>
        <v>64</v>
      </c>
      <c r="AJ19" s="74" t="str">
        <f t="shared" si="16"/>
        <v>A-</v>
      </c>
      <c r="AK19" s="74" t="s">
        <v>13</v>
      </c>
      <c r="AL19" s="74" t="s">
        <v>1937</v>
      </c>
      <c r="AM19" s="74" t="s">
        <v>1938</v>
      </c>
      <c r="AN19" s="74" t="str">
        <f t="shared" si="17"/>
        <v>C</v>
      </c>
      <c r="AO19" s="74" t="str">
        <f t="shared" si="18"/>
        <v/>
      </c>
      <c r="AP19" s="74" t="str">
        <f t="shared" si="19"/>
        <v/>
      </c>
      <c r="AQ19" s="74" t="str">
        <f t="shared" si="20"/>
        <v>O</v>
      </c>
      <c r="AR19" s="74" t="str">
        <f t="shared" si="21"/>
        <v>O</v>
      </c>
      <c r="AS19" s="74" t="s">
        <v>2</v>
      </c>
      <c r="AT19" s="74" t="str">
        <f t="shared" si="22"/>
        <v>X</v>
      </c>
      <c r="AU19" s="74" t="str">
        <f t="shared" si="23"/>
        <v>O</v>
      </c>
      <c r="AV19" s="74" t="str">
        <f t="shared" si="24"/>
        <v/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신천동 경남아너스빌('05.06.,369^)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806</v>
      </c>
      <c r="B21" s="10" t="s">
        <v>2025</v>
      </c>
      <c r="C21" s="101">
        <v>369</v>
      </c>
      <c r="D21" s="98">
        <v>79.7</v>
      </c>
      <c r="E21" s="100">
        <v>24</v>
      </c>
      <c r="F21" s="98">
        <v>59.8</v>
      </c>
      <c r="G21" s="17">
        <v>18</v>
      </c>
      <c r="H21" s="101">
        <v>105</v>
      </c>
      <c r="I21" s="102">
        <v>42000</v>
      </c>
      <c r="J21" s="102" t="s">
        <v>1960</v>
      </c>
      <c r="K21" s="102"/>
      <c r="L21" s="102"/>
      <c r="M21" s="103">
        <f>I21-K21</f>
        <v>42000</v>
      </c>
      <c r="N21" s="4">
        <f>IF(ISERROR(K21/I21),"",K21/I21)</f>
        <v>0</v>
      </c>
      <c r="O21" s="99">
        <f>I21/E21</f>
        <v>1750</v>
      </c>
      <c r="P21" s="99">
        <f>K21/E21</f>
        <v>0</v>
      </c>
      <c r="Q21" s="74">
        <v>3</v>
      </c>
      <c r="R21" s="74">
        <v>2</v>
      </c>
      <c r="S21" s="74" t="s">
        <v>1941</v>
      </c>
      <c r="T21" s="5" t="s">
        <v>138</v>
      </c>
      <c r="U21" s="9"/>
      <c r="W21" s="98">
        <f t="shared" ref="W21:X24" si="25">D21</f>
        <v>79.7</v>
      </c>
      <c r="X21" s="100">
        <f t="shared" si="25"/>
        <v>24</v>
      </c>
      <c r="Y21" s="96">
        <f t="shared" ref="Y21:Z24" si="26">H21</f>
        <v>105</v>
      </c>
      <c r="Z21" s="103">
        <f t="shared" si="26"/>
        <v>42000</v>
      </c>
      <c r="AA21" s="103">
        <f>K21</f>
        <v>0</v>
      </c>
      <c r="AB21" s="103">
        <f t="shared" ref="AB21:AD24" si="27">M21</f>
        <v>42000</v>
      </c>
      <c r="AC21" s="4">
        <f t="shared" si="27"/>
        <v>0</v>
      </c>
      <c r="AD21" s="99">
        <f t="shared" si="27"/>
        <v>1750</v>
      </c>
      <c r="AE21" s="74" t="str">
        <f>S21</f>
        <v>계</v>
      </c>
      <c r="AF21" s="74" t="str">
        <f>Q21&amp;"/"&amp;R21</f>
        <v>3/2</v>
      </c>
      <c r="AH21" s="20" t="str">
        <f t="shared" si="1"/>
        <v>경남아너스빌</v>
      </c>
      <c r="AI21" s="100">
        <f t="shared" si="0"/>
        <v>24</v>
      </c>
      <c r="AJ21" s="74" t="str">
        <f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806</v>
      </c>
      <c r="B22" s="10" t="s">
        <v>2025</v>
      </c>
      <c r="C22" s="101">
        <v>369</v>
      </c>
      <c r="D22" s="98">
        <v>81</v>
      </c>
      <c r="E22" s="100">
        <v>24</v>
      </c>
      <c r="F22" s="98">
        <v>60</v>
      </c>
      <c r="G22" s="17">
        <v>18</v>
      </c>
      <c r="H22" s="101">
        <v>15</v>
      </c>
      <c r="I22" s="102">
        <v>45000</v>
      </c>
      <c r="J22" s="102" t="s">
        <v>1947</v>
      </c>
      <c r="K22" s="102"/>
      <c r="L22" s="102"/>
      <c r="M22" s="103">
        <f>I22-K22</f>
        <v>45000</v>
      </c>
      <c r="N22" s="4">
        <f>IF(ISERROR(K22/I22),"",K22/I22)</f>
        <v>0</v>
      </c>
      <c r="O22" s="99">
        <f>I22/E22</f>
        <v>1875</v>
      </c>
      <c r="P22" s="99">
        <f>K22/E22</f>
        <v>0</v>
      </c>
      <c r="Q22" s="74">
        <v>3</v>
      </c>
      <c r="R22" s="74">
        <v>2</v>
      </c>
      <c r="S22" s="74" t="s">
        <v>1941</v>
      </c>
      <c r="T22" s="5" t="s">
        <v>482</v>
      </c>
      <c r="U22" s="9"/>
      <c r="W22" s="98">
        <f t="shared" si="25"/>
        <v>81</v>
      </c>
      <c r="X22" s="100">
        <f t="shared" si="25"/>
        <v>24</v>
      </c>
      <c r="Y22" s="96">
        <f t="shared" si="26"/>
        <v>15</v>
      </c>
      <c r="Z22" s="103">
        <f t="shared" si="26"/>
        <v>45000</v>
      </c>
      <c r="AA22" s="103">
        <f>K22</f>
        <v>0</v>
      </c>
      <c r="AB22" s="103">
        <f t="shared" si="27"/>
        <v>45000</v>
      </c>
      <c r="AC22" s="4">
        <f t="shared" si="27"/>
        <v>0</v>
      </c>
      <c r="AD22" s="99">
        <f t="shared" si="27"/>
        <v>1875</v>
      </c>
      <c r="AE22" s="74" t="str">
        <f>S22</f>
        <v>계</v>
      </c>
      <c r="AF22" s="74" t="str">
        <f>Q22&amp;"/"&amp;R22</f>
        <v>3/2</v>
      </c>
      <c r="AH22" s="20" t="str">
        <f t="shared" si="1"/>
        <v>경남아너스빌</v>
      </c>
      <c r="AI22" s="100">
        <f t="shared" si="0"/>
        <v>24</v>
      </c>
      <c r="AJ22" s="74" t="str">
        <f>IF(AI22="","",$AJ$2)</f>
        <v>A-</v>
      </c>
      <c r="AK22" s="74" t="s">
        <v>13</v>
      </c>
      <c r="AL22" s="74" t="s">
        <v>1937</v>
      </c>
      <c r="AM22" s="74" t="s">
        <v>1938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806</v>
      </c>
      <c r="B23" s="10" t="s">
        <v>2025</v>
      </c>
      <c r="C23" s="101">
        <v>369</v>
      </c>
      <c r="D23" s="98">
        <v>106.5</v>
      </c>
      <c r="E23" s="100">
        <v>32</v>
      </c>
      <c r="F23" s="98">
        <v>84.9</v>
      </c>
      <c r="G23" s="17">
        <v>26</v>
      </c>
      <c r="H23" s="101">
        <v>189</v>
      </c>
      <c r="I23" s="102"/>
      <c r="J23" s="102"/>
      <c r="K23" s="102"/>
      <c r="L23" s="102"/>
      <c r="M23" s="103">
        <f>I23-K23</f>
        <v>0</v>
      </c>
      <c r="N23" s="4" t="str">
        <f>IF(ISERROR(K23/I23),"",K23/I23)</f>
        <v/>
      </c>
      <c r="O23" s="99">
        <f>I23/E23</f>
        <v>0</v>
      </c>
      <c r="P23" s="99">
        <f>K23/E23</f>
        <v>0</v>
      </c>
      <c r="Q23" s="74">
        <v>3</v>
      </c>
      <c r="R23" s="74">
        <v>2</v>
      </c>
      <c r="S23" s="74" t="s">
        <v>1941</v>
      </c>
      <c r="T23" s="5">
        <v>106</v>
      </c>
      <c r="U23" s="9"/>
      <c r="W23" s="98">
        <f t="shared" si="25"/>
        <v>106.5</v>
      </c>
      <c r="X23" s="100">
        <f t="shared" si="25"/>
        <v>32</v>
      </c>
      <c r="Y23" s="96">
        <f t="shared" si="26"/>
        <v>189</v>
      </c>
      <c r="Z23" s="103">
        <f t="shared" si="26"/>
        <v>0</v>
      </c>
      <c r="AA23" s="103">
        <f>K23</f>
        <v>0</v>
      </c>
      <c r="AB23" s="103">
        <f t="shared" si="27"/>
        <v>0</v>
      </c>
      <c r="AC23" s="4" t="str">
        <f t="shared" si="27"/>
        <v/>
      </c>
      <c r="AD23" s="99">
        <f t="shared" si="27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경남아너스빌</v>
      </c>
      <c r="AI23" s="100">
        <f t="shared" si="0"/>
        <v>32</v>
      </c>
      <c r="AJ23" s="74" t="str">
        <f>IF(AI23="","",$AJ$2)</f>
        <v>A-</v>
      </c>
      <c r="AK23" s="74" t="s">
        <v>13</v>
      </c>
      <c r="AL23" s="74" t="s">
        <v>1937</v>
      </c>
      <c r="AM23" s="74" t="s">
        <v>1938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806</v>
      </c>
      <c r="B24" s="10" t="s">
        <v>2025</v>
      </c>
      <c r="C24" s="101">
        <v>369</v>
      </c>
      <c r="D24" s="98">
        <v>149.80000000000001</v>
      </c>
      <c r="E24" s="100">
        <v>45</v>
      </c>
      <c r="F24" s="98">
        <v>119.1</v>
      </c>
      <c r="G24" s="17">
        <v>36</v>
      </c>
      <c r="H24" s="101">
        <v>60</v>
      </c>
      <c r="I24" s="102">
        <v>61000</v>
      </c>
      <c r="J24" s="102" t="s">
        <v>1951</v>
      </c>
      <c r="K24" s="102"/>
      <c r="L24" s="102"/>
      <c r="M24" s="103">
        <f>I24-K24</f>
        <v>61000</v>
      </c>
      <c r="N24" s="4">
        <f>IF(ISERROR(K24/I24),"",K24/I24)</f>
        <v>0</v>
      </c>
      <c r="O24" s="99">
        <f>I24/E24</f>
        <v>1355.5555555555557</v>
      </c>
      <c r="P24" s="99">
        <f>K24/E24</f>
        <v>0</v>
      </c>
      <c r="Q24" s="74">
        <v>4</v>
      </c>
      <c r="R24" s="74">
        <v>2</v>
      </c>
      <c r="S24" s="74" t="s">
        <v>1941</v>
      </c>
      <c r="T24" s="5">
        <v>149</v>
      </c>
      <c r="U24" s="9"/>
      <c r="W24" s="98">
        <f t="shared" si="25"/>
        <v>149.80000000000001</v>
      </c>
      <c r="X24" s="100">
        <f t="shared" si="25"/>
        <v>45</v>
      </c>
      <c r="Y24" s="96">
        <f t="shared" si="26"/>
        <v>60</v>
      </c>
      <c r="Z24" s="103">
        <f t="shared" si="26"/>
        <v>61000</v>
      </c>
      <c r="AA24" s="103">
        <f>K24</f>
        <v>0</v>
      </c>
      <c r="AB24" s="103">
        <f t="shared" si="27"/>
        <v>61000</v>
      </c>
      <c r="AC24" s="4">
        <f t="shared" si="27"/>
        <v>0</v>
      </c>
      <c r="AD24" s="99">
        <f t="shared" si="27"/>
        <v>1355.5555555555557</v>
      </c>
      <c r="AE24" s="74" t="str">
        <f>S24</f>
        <v>계</v>
      </c>
      <c r="AF24" s="74" t="str">
        <f>Q24&amp;"/"&amp;R24</f>
        <v>4/2</v>
      </c>
      <c r="AH24" s="20" t="str">
        <f t="shared" si="1"/>
        <v>경남아너스빌</v>
      </c>
      <c r="AI24" s="100">
        <f t="shared" si="0"/>
        <v>45</v>
      </c>
      <c r="AJ24" s="74" t="str">
        <f>IF(AI24="","",$AJ$2)</f>
        <v>A-</v>
      </c>
      <c r="AK24" s="74" t="s">
        <v>13</v>
      </c>
      <c r="AL24" s="74" t="s">
        <v>1937</v>
      </c>
      <c r="AM24" s="74" t="s">
        <v>1938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98"/>
      <c r="G25" s="9"/>
      <c r="H25" s="9"/>
      <c r="I25" s="9"/>
      <c r="J25" s="9"/>
      <c r="K25" s="9"/>
      <c r="L25" s="9"/>
      <c r="M25" s="9"/>
      <c r="N25" s="9"/>
      <c r="O25" s="99"/>
      <c r="P25" s="99"/>
      <c r="Q25" s="100"/>
      <c r="R25" s="100"/>
      <c r="S25" s="9"/>
      <c r="T25" s="48"/>
      <c r="U25" s="9"/>
      <c r="W25" s="69" t="str">
        <f>$A$4&amp;" "&amp;A26&amp;"("&amp;B26&amp;","&amp;C26&amp;"^)"</f>
        <v>신천동 뉴월드('97.07.,216^)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7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860</v>
      </c>
      <c r="B26" s="10" t="s">
        <v>1989</v>
      </c>
      <c r="C26" s="101">
        <v>216</v>
      </c>
      <c r="D26" s="98">
        <v>57.9</v>
      </c>
      <c r="E26" s="100">
        <v>17</v>
      </c>
      <c r="F26" s="98">
        <v>42.8</v>
      </c>
      <c r="G26" s="17">
        <v>13</v>
      </c>
      <c r="H26" s="101">
        <v>40</v>
      </c>
      <c r="I26" s="102"/>
      <c r="J26" s="102"/>
      <c r="K26" s="102"/>
      <c r="L26" s="102"/>
      <c r="M26" s="103">
        <f t="shared" ref="M26:M31" si="28">I26-K26</f>
        <v>0</v>
      </c>
      <c r="N26" s="4" t="str">
        <f t="shared" ref="N26:N31" si="29">IF(ISERROR(K26/I26),"",K26/I26)</f>
        <v/>
      </c>
      <c r="O26" s="99">
        <f t="shared" ref="O26:O31" si="30">I26/E26</f>
        <v>0</v>
      </c>
      <c r="P26" s="99">
        <f t="shared" ref="P26:P31" si="31">K26/E26</f>
        <v>0</v>
      </c>
      <c r="Q26" s="74">
        <v>2</v>
      </c>
      <c r="R26" s="74">
        <v>1</v>
      </c>
      <c r="S26" s="74" t="s">
        <v>1941</v>
      </c>
      <c r="T26" s="5">
        <v>57</v>
      </c>
      <c r="U26" s="9"/>
      <c r="W26" s="98">
        <f t="shared" ref="W26:X31" si="32">D26</f>
        <v>57.9</v>
      </c>
      <c r="X26" s="100">
        <f t="shared" si="32"/>
        <v>17</v>
      </c>
      <c r="Y26" s="96">
        <f t="shared" ref="Y26:Z31" si="33">H26</f>
        <v>40</v>
      </c>
      <c r="Z26" s="103">
        <f t="shared" si="33"/>
        <v>0</v>
      </c>
      <c r="AA26" s="103">
        <f t="shared" ref="AA26:AA31" si="34">K26</f>
        <v>0</v>
      </c>
      <c r="AB26" s="103">
        <f t="shared" ref="AB26:AD31" si="35">M26</f>
        <v>0</v>
      </c>
      <c r="AC26" s="4" t="str">
        <f t="shared" si="35"/>
        <v/>
      </c>
      <c r="AD26" s="99">
        <f t="shared" si="35"/>
        <v>0</v>
      </c>
      <c r="AE26" s="74" t="str">
        <f t="shared" ref="AE26:AE31" si="36">S26</f>
        <v>계</v>
      </c>
      <c r="AF26" s="74" t="str">
        <f t="shared" ref="AF26:AF31" si="37">Q26&amp;"/"&amp;R26</f>
        <v>2/1</v>
      </c>
      <c r="AH26" s="20" t="str">
        <f t="shared" si="1"/>
        <v>뉴월드</v>
      </c>
      <c r="AI26" s="100">
        <f t="shared" si="0"/>
        <v>17</v>
      </c>
      <c r="AJ26" s="74" t="str">
        <f t="shared" ref="AJ26:AJ31" si="38">IF(AI26="","",$AJ$2)</f>
        <v>A-</v>
      </c>
      <c r="AK26" s="74" t="s">
        <v>13</v>
      </c>
      <c r="AL26" s="74" t="s">
        <v>1937</v>
      </c>
      <c r="AM26" s="74" t="s">
        <v>1938</v>
      </c>
      <c r="AN26" s="74" t="str">
        <f t="shared" ref="AN26:AN31" si="39">IF(AI26="","",$AN$2)</f>
        <v>C</v>
      </c>
      <c r="AO26" s="74" t="str">
        <f t="shared" ref="AO26:AO31" si="40">IF(N26="","",IF(N26&gt;=$AO$1/100,"O","X"))</f>
        <v/>
      </c>
      <c r="AP26" s="74" t="str">
        <f t="shared" ref="AP26:AP31" si="41">IF(I26="","",IF(I26&lt;=$AP$1,"O","X"))</f>
        <v/>
      </c>
      <c r="AQ26" s="74" t="str">
        <f t="shared" ref="AQ26:AQ31" si="42">IF(O26="","",IF(O26&lt;=$AQ$1,"O","X"))</f>
        <v>O</v>
      </c>
      <c r="AR26" s="74" t="str">
        <f t="shared" ref="AR26:AR31" si="43">IF(M26="","",IF(M26&lt;=$AR$1,"O","X"))</f>
        <v>O</v>
      </c>
      <c r="AS26" s="74" t="s">
        <v>2</v>
      </c>
      <c r="AT26" s="74" t="str">
        <f t="shared" ref="AT26:AT31" si="44">IF(OR(F26="",AI26=""),"",IF(AND((F26&lt;=85),(AI26&gt;=15)),"O","X"))</f>
        <v>O</v>
      </c>
      <c r="AU26" s="74" t="str">
        <f t="shared" ref="AU26:AU31" si="45">IF(C26="","",IF(C26&gt;=$AU$1,"O","X"))</f>
        <v>X</v>
      </c>
      <c r="AV26" s="74" t="str">
        <f t="shared" ref="AV26:AV31" si="46">IF(AO26="","",IF(AND(AO26="O",AP26="O",AR26="O",AT26="O",AU26="O"),"후보","X"))</f>
        <v/>
      </c>
    </row>
    <row r="27" spans="1:48" x14ac:dyDescent="0.3">
      <c r="A27" s="9" t="s">
        <v>860</v>
      </c>
      <c r="B27" s="10" t="s">
        <v>1989</v>
      </c>
      <c r="C27" s="101">
        <v>216</v>
      </c>
      <c r="D27" s="98">
        <v>75.900000000000006</v>
      </c>
      <c r="E27" s="100">
        <v>23</v>
      </c>
      <c r="F27" s="98">
        <v>56.2</v>
      </c>
      <c r="G27" s="17">
        <v>17</v>
      </c>
      <c r="H27" s="101">
        <v>2</v>
      </c>
      <c r="I27" s="102"/>
      <c r="J27" s="102"/>
      <c r="K27" s="102"/>
      <c r="L27" s="102"/>
      <c r="M27" s="103">
        <f t="shared" si="28"/>
        <v>0</v>
      </c>
      <c r="N27" s="4" t="str">
        <f t="shared" si="29"/>
        <v/>
      </c>
      <c r="O27" s="99">
        <f t="shared" si="30"/>
        <v>0</v>
      </c>
      <c r="P27" s="99">
        <f t="shared" si="31"/>
        <v>0</v>
      </c>
      <c r="Q27" s="74">
        <v>3</v>
      </c>
      <c r="R27" s="74">
        <v>1</v>
      </c>
      <c r="S27" s="74" t="s">
        <v>1941</v>
      </c>
      <c r="T27" s="5">
        <v>75</v>
      </c>
      <c r="U27" s="9"/>
      <c r="W27" s="98">
        <f t="shared" si="32"/>
        <v>75.900000000000006</v>
      </c>
      <c r="X27" s="100">
        <f t="shared" si="32"/>
        <v>23</v>
      </c>
      <c r="Y27" s="96">
        <f t="shared" si="33"/>
        <v>2</v>
      </c>
      <c r="Z27" s="103">
        <f t="shared" si="33"/>
        <v>0</v>
      </c>
      <c r="AA27" s="103">
        <f t="shared" si="34"/>
        <v>0</v>
      </c>
      <c r="AB27" s="103">
        <f t="shared" si="35"/>
        <v>0</v>
      </c>
      <c r="AC27" s="4" t="str">
        <f t="shared" si="35"/>
        <v/>
      </c>
      <c r="AD27" s="99">
        <f t="shared" si="35"/>
        <v>0</v>
      </c>
      <c r="AE27" s="74" t="str">
        <f t="shared" si="36"/>
        <v>계</v>
      </c>
      <c r="AF27" s="74" t="str">
        <f t="shared" si="37"/>
        <v>3/1</v>
      </c>
      <c r="AH27" s="20" t="str">
        <f t="shared" si="1"/>
        <v>뉴월드</v>
      </c>
      <c r="AI27" s="100">
        <f t="shared" si="0"/>
        <v>23</v>
      </c>
      <c r="AJ27" s="74" t="str">
        <f t="shared" si="38"/>
        <v>A-</v>
      </c>
      <c r="AK27" s="74" t="s">
        <v>13</v>
      </c>
      <c r="AL27" s="74" t="s">
        <v>1937</v>
      </c>
      <c r="AM27" s="74" t="s">
        <v>1938</v>
      </c>
      <c r="AN27" s="74" t="str">
        <f t="shared" si="39"/>
        <v>C</v>
      </c>
      <c r="AO27" s="74" t="str">
        <f t="shared" si="40"/>
        <v/>
      </c>
      <c r="AP27" s="74" t="str">
        <f t="shared" si="41"/>
        <v/>
      </c>
      <c r="AQ27" s="74" t="str">
        <f t="shared" si="42"/>
        <v>O</v>
      </c>
      <c r="AR27" s="74" t="str">
        <f t="shared" si="43"/>
        <v>O</v>
      </c>
      <c r="AS27" s="74" t="s">
        <v>2</v>
      </c>
      <c r="AT27" s="74" t="str">
        <f t="shared" si="44"/>
        <v>O</v>
      </c>
      <c r="AU27" s="74" t="str">
        <f t="shared" si="45"/>
        <v>X</v>
      </c>
      <c r="AV27" s="74" t="str">
        <f t="shared" si="46"/>
        <v/>
      </c>
    </row>
    <row r="28" spans="1:48" x14ac:dyDescent="0.3">
      <c r="A28" s="9" t="s">
        <v>860</v>
      </c>
      <c r="B28" s="10" t="s">
        <v>1989</v>
      </c>
      <c r="C28" s="101">
        <v>216</v>
      </c>
      <c r="D28" s="98">
        <v>80.7</v>
      </c>
      <c r="E28" s="100">
        <v>24</v>
      </c>
      <c r="F28" s="98">
        <v>59.8</v>
      </c>
      <c r="G28" s="17">
        <v>18</v>
      </c>
      <c r="H28" s="101">
        <v>28</v>
      </c>
      <c r="I28" s="102"/>
      <c r="J28" s="102"/>
      <c r="K28" s="102"/>
      <c r="L28" s="102"/>
      <c r="M28" s="103">
        <f t="shared" si="28"/>
        <v>0</v>
      </c>
      <c r="N28" s="4" t="str">
        <f t="shared" si="29"/>
        <v/>
      </c>
      <c r="O28" s="99">
        <f t="shared" si="30"/>
        <v>0</v>
      </c>
      <c r="P28" s="99">
        <f t="shared" si="31"/>
        <v>0</v>
      </c>
      <c r="Q28" s="74">
        <v>3</v>
      </c>
      <c r="R28" s="74">
        <v>1</v>
      </c>
      <c r="S28" s="74" t="s">
        <v>1941</v>
      </c>
      <c r="T28" s="5" t="s">
        <v>786</v>
      </c>
      <c r="U28" s="9"/>
      <c r="W28" s="98">
        <f t="shared" si="32"/>
        <v>80.7</v>
      </c>
      <c r="X28" s="100">
        <f t="shared" si="32"/>
        <v>24</v>
      </c>
      <c r="Y28" s="96">
        <f t="shared" si="33"/>
        <v>28</v>
      </c>
      <c r="Z28" s="103">
        <f t="shared" si="33"/>
        <v>0</v>
      </c>
      <c r="AA28" s="103">
        <f t="shared" si="34"/>
        <v>0</v>
      </c>
      <c r="AB28" s="103">
        <f t="shared" si="35"/>
        <v>0</v>
      </c>
      <c r="AC28" s="4" t="str">
        <f t="shared" si="35"/>
        <v/>
      </c>
      <c r="AD28" s="99">
        <f t="shared" si="35"/>
        <v>0</v>
      </c>
      <c r="AE28" s="74" t="str">
        <f t="shared" si="36"/>
        <v>계</v>
      </c>
      <c r="AF28" s="74" t="str">
        <f t="shared" si="37"/>
        <v>3/1</v>
      </c>
      <c r="AH28" s="20" t="str">
        <f t="shared" si="1"/>
        <v>뉴월드</v>
      </c>
      <c r="AI28" s="100">
        <f t="shared" si="0"/>
        <v>24</v>
      </c>
      <c r="AJ28" s="74" t="str">
        <f t="shared" si="38"/>
        <v>A-</v>
      </c>
      <c r="AK28" s="74" t="s">
        <v>13</v>
      </c>
      <c r="AL28" s="74" t="s">
        <v>1937</v>
      </c>
      <c r="AM28" s="74" t="s">
        <v>1938</v>
      </c>
      <c r="AN28" s="74" t="str">
        <f t="shared" si="39"/>
        <v>C</v>
      </c>
      <c r="AO28" s="74" t="str">
        <f t="shared" si="40"/>
        <v/>
      </c>
      <c r="AP28" s="74" t="str">
        <f t="shared" si="41"/>
        <v/>
      </c>
      <c r="AQ28" s="74" t="str">
        <f t="shared" si="42"/>
        <v>O</v>
      </c>
      <c r="AR28" s="74" t="str">
        <f t="shared" si="43"/>
        <v>O</v>
      </c>
      <c r="AS28" s="74" t="s">
        <v>2</v>
      </c>
      <c r="AT28" s="74" t="str">
        <f t="shared" si="44"/>
        <v>O</v>
      </c>
      <c r="AU28" s="74" t="str">
        <f t="shared" si="45"/>
        <v>X</v>
      </c>
      <c r="AV28" s="74" t="str">
        <f t="shared" si="46"/>
        <v/>
      </c>
    </row>
    <row r="29" spans="1:48" x14ac:dyDescent="0.3">
      <c r="A29" s="9" t="s">
        <v>860</v>
      </c>
      <c r="B29" s="10" t="s">
        <v>1989</v>
      </c>
      <c r="C29" s="101">
        <v>216</v>
      </c>
      <c r="D29" s="98">
        <v>81</v>
      </c>
      <c r="E29" s="100">
        <v>24</v>
      </c>
      <c r="F29" s="98">
        <v>59.9</v>
      </c>
      <c r="G29" s="17">
        <v>18</v>
      </c>
      <c r="H29" s="101">
        <v>26</v>
      </c>
      <c r="I29" s="102"/>
      <c r="J29" s="102"/>
      <c r="K29" s="102"/>
      <c r="L29" s="102"/>
      <c r="M29" s="103">
        <f t="shared" si="28"/>
        <v>0</v>
      </c>
      <c r="N29" s="4" t="str">
        <f t="shared" si="29"/>
        <v/>
      </c>
      <c r="O29" s="99">
        <f t="shared" si="30"/>
        <v>0</v>
      </c>
      <c r="P29" s="99">
        <f t="shared" si="31"/>
        <v>0</v>
      </c>
      <c r="Q29" s="74">
        <v>3</v>
      </c>
      <c r="R29" s="74">
        <v>1</v>
      </c>
      <c r="S29" s="74" t="s">
        <v>1941</v>
      </c>
      <c r="T29" s="5" t="s">
        <v>482</v>
      </c>
      <c r="U29" s="9"/>
      <c r="W29" s="98">
        <f t="shared" si="32"/>
        <v>81</v>
      </c>
      <c r="X29" s="100">
        <f t="shared" si="32"/>
        <v>24</v>
      </c>
      <c r="Y29" s="96">
        <f t="shared" si="33"/>
        <v>26</v>
      </c>
      <c r="Z29" s="103">
        <f t="shared" si="33"/>
        <v>0</v>
      </c>
      <c r="AA29" s="103">
        <f t="shared" si="34"/>
        <v>0</v>
      </c>
      <c r="AB29" s="103">
        <f t="shared" si="35"/>
        <v>0</v>
      </c>
      <c r="AC29" s="4" t="str">
        <f t="shared" si="35"/>
        <v/>
      </c>
      <c r="AD29" s="99">
        <f t="shared" si="35"/>
        <v>0</v>
      </c>
      <c r="AE29" s="74" t="str">
        <f t="shared" si="36"/>
        <v>계</v>
      </c>
      <c r="AF29" s="74" t="str">
        <f t="shared" si="37"/>
        <v>3/1</v>
      </c>
      <c r="AH29" s="20" t="str">
        <f t="shared" si="1"/>
        <v>뉴월드</v>
      </c>
      <c r="AI29" s="100">
        <f t="shared" si="0"/>
        <v>24</v>
      </c>
      <c r="AJ29" s="74" t="str">
        <f t="shared" si="38"/>
        <v>A-</v>
      </c>
      <c r="AK29" s="74" t="s">
        <v>13</v>
      </c>
      <c r="AL29" s="74" t="s">
        <v>1937</v>
      </c>
      <c r="AM29" s="74" t="s">
        <v>1938</v>
      </c>
      <c r="AN29" s="74" t="str">
        <f t="shared" si="39"/>
        <v>C</v>
      </c>
      <c r="AO29" s="74" t="str">
        <f t="shared" si="40"/>
        <v/>
      </c>
      <c r="AP29" s="74" t="str">
        <f t="shared" si="41"/>
        <v/>
      </c>
      <c r="AQ29" s="74" t="str">
        <f t="shared" si="42"/>
        <v>O</v>
      </c>
      <c r="AR29" s="74" t="str">
        <f t="shared" si="43"/>
        <v>O</v>
      </c>
      <c r="AS29" s="74" t="s">
        <v>2</v>
      </c>
      <c r="AT29" s="74" t="str">
        <f t="shared" si="44"/>
        <v>O</v>
      </c>
      <c r="AU29" s="74" t="str">
        <f t="shared" si="45"/>
        <v>X</v>
      </c>
      <c r="AV29" s="74" t="str">
        <f t="shared" si="46"/>
        <v/>
      </c>
    </row>
    <row r="30" spans="1:48" x14ac:dyDescent="0.3">
      <c r="A30" s="9" t="s">
        <v>860</v>
      </c>
      <c r="B30" s="10" t="s">
        <v>1989</v>
      </c>
      <c r="C30" s="101">
        <v>216</v>
      </c>
      <c r="D30" s="98">
        <v>99.1</v>
      </c>
      <c r="E30" s="100">
        <v>30</v>
      </c>
      <c r="F30" s="98">
        <v>78.2</v>
      </c>
      <c r="G30" s="17">
        <v>24</v>
      </c>
      <c r="H30" s="101">
        <v>6</v>
      </c>
      <c r="I30" s="102"/>
      <c r="J30" s="102"/>
      <c r="K30" s="102"/>
      <c r="L30" s="102"/>
      <c r="M30" s="103">
        <f t="shared" si="28"/>
        <v>0</v>
      </c>
      <c r="N30" s="4" t="str">
        <f t="shared" si="29"/>
        <v/>
      </c>
      <c r="O30" s="99">
        <f t="shared" si="30"/>
        <v>0</v>
      </c>
      <c r="P30" s="99">
        <f t="shared" si="31"/>
        <v>0</v>
      </c>
      <c r="Q30" s="74">
        <v>3</v>
      </c>
      <c r="R30" s="74">
        <v>2</v>
      </c>
      <c r="S30" s="74" t="s">
        <v>1941</v>
      </c>
      <c r="T30" s="5">
        <v>99</v>
      </c>
      <c r="U30" s="9"/>
      <c r="W30" s="98">
        <f t="shared" si="32"/>
        <v>99.1</v>
      </c>
      <c r="X30" s="100">
        <f t="shared" si="32"/>
        <v>30</v>
      </c>
      <c r="Y30" s="96">
        <f t="shared" si="33"/>
        <v>6</v>
      </c>
      <c r="Z30" s="103">
        <f t="shared" si="33"/>
        <v>0</v>
      </c>
      <c r="AA30" s="103">
        <f t="shared" si="34"/>
        <v>0</v>
      </c>
      <c r="AB30" s="103">
        <f t="shared" si="35"/>
        <v>0</v>
      </c>
      <c r="AC30" s="4" t="str">
        <f t="shared" si="35"/>
        <v/>
      </c>
      <c r="AD30" s="99">
        <f t="shared" si="35"/>
        <v>0</v>
      </c>
      <c r="AE30" s="74" t="str">
        <f t="shared" si="36"/>
        <v>계</v>
      </c>
      <c r="AF30" s="74" t="str">
        <f t="shared" si="37"/>
        <v>3/2</v>
      </c>
      <c r="AH30" s="20" t="str">
        <f t="shared" si="1"/>
        <v>뉴월드</v>
      </c>
      <c r="AI30" s="100">
        <f t="shared" si="0"/>
        <v>30</v>
      </c>
      <c r="AJ30" s="74" t="str">
        <f t="shared" si="38"/>
        <v>A-</v>
      </c>
      <c r="AK30" s="74" t="s">
        <v>13</v>
      </c>
      <c r="AL30" s="74" t="s">
        <v>1937</v>
      </c>
      <c r="AM30" s="74" t="s">
        <v>1938</v>
      </c>
      <c r="AN30" s="74" t="str">
        <f t="shared" si="39"/>
        <v>C</v>
      </c>
      <c r="AO30" s="74" t="str">
        <f t="shared" si="40"/>
        <v/>
      </c>
      <c r="AP30" s="74" t="str">
        <f t="shared" si="41"/>
        <v/>
      </c>
      <c r="AQ30" s="74" t="str">
        <f t="shared" si="42"/>
        <v>O</v>
      </c>
      <c r="AR30" s="74" t="str">
        <f t="shared" si="43"/>
        <v>O</v>
      </c>
      <c r="AS30" s="74" t="s">
        <v>2</v>
      </c>
      <c r="AT30" s="74" t="str">
        <f t="shared" si="44"/>
        <v>O</v>
      </c>
      <c r="AU30" s="74" t="str">
        <f t="shared" si="45"/>
        <v>X</v>
      </c>
      <c r="AV30" s="74" t="str">
        <f t="shared" si="46"/>
        <v/>
      </c>
    </row>
    <row r="31" spans="1:48" x14ac:dyDescent="0.3">
      <c r="A31" s="9" t="s">
        <v>860</v>
      </c>
      <c r="B31" s="10" t="s">
        <v>1989</v>
      </c>
      <c r="C31" s="101">
        <v>216</v>
      </c>
      <c r="D31" s="98">
        <v>107.7</v>
      </c>
      <c r="E31" s="100">
        <v>33</v>
      </c>
      <c r="F31" s="98">
        <v>85</v>
      </c>
      <c r="G31" s="17">
        <v>26</v>
      </c>
      <c r="H31" s="101">
        <v>114</v>
      </c>
      <c r="I31" s="102"/>
      <c r="J31" s="102"/>
      <c r="K31" s="102"/>
      <c r="L31" s="102"/>
      <c r="M31" s="103">
        <f t="shared" si="28"/>
        <v>0</v>
      </c>
      <c r="N31" s="4" t="str">
        <f t="shared" si="29"/>
        <v/>
      </c>
      <c r="O31" s="99">
        <f t="shared" si="30"/>
        <v>0</v>
      </c>
      <c r="P31" s="99">
        <f t="shared" si="31"/>
        <v>0</v>
      </c>
      <c r="Q31" s="74">
        <v>3</v>
      </c>
      <c r="R31" s="74">
        <v>2</v>
      </c>
      <c r="S31" s="74" t="s">
        <v>1941</v>
      </c>
      <c r="T31" s="5">
        <v>107</v>
      </c>
      <c r="U31" s="9"/>
      <c r="W31" s="98">
        <f t="shared" si="32"/>
        <v>107.7</v>
      </c>
      <c r="X31" s="100">
        <f t="shared" si="32"/>
        <v>33</v>
      </c>
      <c r="Y31" s="96">
        <f t="shared" si="33"/>
        <v>114</v>
      </c>
      <c r="Z31" s="103">
        <f t="shared" si="33"/>
        <v>0</v>
      </c>
      <c r="AA31" s="103">
        <f t="shared" si="34"/>
        <v>0</v>
      </c>
      <c r="AB31" s="103">
        <f t="shared" si="35"/>
        <v>0</v>
      </c>
      <c r="AC31" s="4" t="str">
        <f t="shared" si="35"/>
        <v/>
      </c>
      <c r="AD31" s="99">
        <f t="shared" si="35"/>
        <v>0</v>
      </c>
      <c r="AE31" s="74" t="str">
        <f t="shared" si="36"/>
        <v>계</v>
      </c>
      <c r="AF31" s="74" t="str">
        <f t="shared" si="37"/>
        <v>3/2</v>
      </c>
      <c r="AH31" s="20" t="str">
        <f t="shared" si="1"/>
        <v>뉴월드</v>
      </c>
      <c r="AI31" s="100">
        <f t="shared" si="0"/>
        <v>33</v>
      </c>
      <c r="AJ31" s="74" t="str">
        <f t="shared" si="38"/>
        <v>A-</v>
      </c>
      <c r="AK31" s="74" t="s">
        <v>13</v>
      </c>
      <c r="AL31" s="74" t="s">
        <v>1937</v>
      </c>
      <c r="AM31" s="74" t="s">
        <v>1938</v>
      </c>
      <c r="AN31" s="74" t="str">
        <f t="shared" si="39"/>
        <v>C</v>
      </c>
      <c r="AO31" s="74" t="str">
        <f t="shared" si="40"/>
        <v/>
      </c>
      <c r="AP31" s="74" t="str">
        <f t="shared" si="41"/>
        <v/>
      </c>
      <c r="AQ31" s="74" t="str">
        <f t="shared" si="42"/>
        <v>O</v>
      </c>
      <c r="AR31" s="74" t="str">
        <f t="shared" si="43"/>
        <v>O</v>
      </c>
      <c r="AS31" s="74" t="s">
        <v>2</v>
      </c>
      <c r="AT31" s="74" t="str">
        <f t="shared" si="44"/>
        <v>O</v>
      </c>
      <c r="AU31" s="74" t="str">
        <f t="shared" si="45"/>
        <v>X</v>
      </c>
      <c r="AV31" s="74" t="str">
        <f t="shared" si="46"/>
        <v/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신천동 동진(858)('91.02.,240^)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892</v>
      </c>
      <c r="B33" s="10" t="s">
        <v>2026</v>
      </c>
      <c r="C33" s="101">
        <v>240</v>
      </c>
      <c r="D33" s="98">
        <v>64.3</v>
      </c>
      <c r="E33" s="100">
        <v>19</v>
      </c>
      <c r="F33" s="98">
        <v>49.3</v>
      </c>
      <c r="G33" s="17">
        <v>15</v>
      </c>
      <c r="H33" s="101">
        <v>48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2</v>
      </c>
      <c r="R33" s="74">
        <v>1</v>
      </c>
      <c r="S33" s="74" t="s">
        <v>1941</v>
      </c>
      <c r="T33" s="5">
        <v>64</v>
      </c>
      <c r="U33" s="9"/>
      <c r="W33" s="98">
        <f t="shared" ref="W33:X37" si="47">D33</f>
        <v>64.3</v>
      </c>
      <c r="X33" s="100">
        <f t="shared" si="47"/>
        <v>19</v>
      </c>
      <c r="Y33" s="96">
        <f t="shared" ref="Y33:Z37" si="48">H33</f>
        <v>48</v>
      </c>
      <c r="Z33" s="103">
        <f t="shared" si="48"/>
        <v>0</v>
      </c>
      <c r="AA33" s="103">
        <f>K33</f>
        <v>0</v>
      </c>
      <c r="AB33" s="103">
        <f t="shared" ref="AB33:AD37" si="49">M33</f>
        <v>0</v>
      </c>
      <c r="AC33" s="4" t="str">
        <f t="shared" si="49"/>
        <v/>
      </c>
      <c r="AD33" s="99">
        <f t="shared" si="49"/>
        <v>0</v>
      </c>
      <c r="AE33" s="74" t="str">
        <f>S33</f>
        <v>계</v>
      </c>
      <c r="AF33" s="74" t="str">
        <f>Q33&amp;"/"&amp;R33</f>
        <v>2/1</v>
      </c>
      <c r="AH33" s="20" t="str">
        <f t="shared" si="1"/>
        <v>동진(858)</v>
      </c>
      <c r="AI33" s="100">
        <f t="shared" si="0"/>
        <v>19</v>
      </c>
      <c r="AJ33" s="74" t="str">
        <f>IF(AI33="","",$AJ$2)</f>
        <v>A-</v>
      </c>
      <c r="AK33" s="74" t="s">
        <v>13</v>
      </c>
      <c r="AL33" s="74" t="s">
        <v>1937</v>
      </c>
      <c r="AM33" s="74" t="s">
        <v>1938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892</v>
      </c>
      <c r="B34" s="10" t="s">
        <v>2026</v>
      </c>
      <c r="C34" s="101">
        <v>240</v>
      </c>
      <c r="D34" s="98">
        <v>67.900000000000006</v>
      </c>
      <c r="E34" s="100">
        <v>21</v>
      </c>
      <c r="F34" s="98">
        <v>52.3</v>
      </c>
      <c r="G34" s="17">
        <v>16</v>
      </c>
      <c r="H34" s="101">
        <v>72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2</v>
      </c>
      <c r="R34" s="74">
        <v>1</v>
      </c>
      <c r="S34" s="74" t="s">
        <v>1941</v>
      </c>
      <c r="T34" s="5" t="s">
        <v>896</v>
      </c>
      <c r="U34" s="9"/>
      <c r="W34" s="98">
        <f t="shared" si="47"/>
        <v>67.900000000000006</v>
      </c>
      <c r="X34" s="100">
        <f t="shared" si="47"/>
        <v>21</v>
      </c>
      <c r="Y34" s="96">
        <f t="shared" si="48"/>
        <v>72</v>
      </c>
      <c r="Z34" s="103">
        <f t="shared" si="48"/>
        <v>0</v>
      </c>
      <c r="AA34" s="103">
        <f>K34</f>
        <v>0</v>
      </c>
      <c r="AB34" s="103">
        <f t="shared" si="49"/>
        <v>0</v>
      </c>
      <c r="AC34" s="4" t="str">
        <f t="shared" si="49"/>
        <v/>
      </c>
      <c r="AD34" s="99">
        <f t="shared" si="49"/>
        <v>0</v>
      </c>
      <c r="AE34" s="74" t="str">
        <f>S34</f>
        <v>계</v>
      </c>
      <c r="AF34" s="74" t="str">
        <f>Q34&amp;"/"&amp;R34</f>
        <v>2/1</v>
      </c>
      <c r="AH34" s="20" t="str">
        <f t="shared" si="1"/>
        <v>동진(858)</v>
      </c>
      <c r="AI34" s="100">
        <f t="shared" si="0"/>
        <v>21</v>
      </c>
      <c r="AJ34" s="74" t="str">
        <f>IF(AI34="","",$AJ$2)</f>
        <v>A-</v>
      </c>
      <c r="AK34" s="74" t="s">
        <v>13</v>
      </c>
      <c r="AL34" s="74" t="s">
        <v>1937</v>
      </c>
      <c r="AM34" s="74" t="s">
        <v>1938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 t="s">
        <v>892</v>
      </c>
      <c r="B35" s="10" t="s">
        <v>2026</v>
      </c>
      <c r="C35" s="101">
        <v>240</v>
      </c>
      <c r="D35" s="98">
        <v>69.8</v>
      </c>
      <c r="E35" s="100">
        <v>21</v>
      </c>
      <c r="F35" s="98">
        <v>53.9</v>
      </c>
      <c r="G35" s="17">
        <v>16</v>
      </c>
      <c r="H35" s="101">
        <v>24</v>
      </c>
      <c r="I35" s="102"/>
      <c r="J35" s="102"/>
      <c r="K35" s="102"/>
      <c r="L35" s="102"/>
      <c r="M35" s="103">
        <f>I35-K35</f>
        <v>0</v>
      </c>
      <c r="N35" s="4" t="str">
        <f>IF(ISERROR(K35/I35),"",K35/I35)</f>
        <v/>
      </c>
      <c r="O35" s="99">
        <f>I35/E35</f>
        <v>0</v>
      </c>
      <c r="P35" s="99">
        <f>K35/E35</f>
        <v>0</v>
      </c>
      <c r="Q35" s="74">
        <v>2</v>
      </c>
      <c r="R35" s="74">
        <v>1</v>
      </c>
      <c r="S35" s="74" t="s">
        <v>1941</v>
      </c>
      <c r="T35" s="5" t="s">
        <v>897</v>
      </c>
      <c r="U35" s="9"/>
      <c r="W35" s="98">
        <f t="shared" si="47"/>
        <v>69.8</v>
      </c>
      <c r="X35" s="100">
        <f t="shared" si="47"/>
        <v>21</v>
      </c>
      <c r="Y35" s="96">
        <f t="shared" si="48"/>
        <v>24</v>
      </c>
      <c r="Z35" s="103">
        <f t="shared" si="48"/>
        <v>0</v>
      </c>
      <c r="AA35" s="103">
        <f>K35</f>
        <v>0</v>
      </c>
      <c r="AB35" s="103">
        <f t="shared" si="49"/>
        <v>0</v>
      </c>
      <c r="AC35" s="4" t="str">
        <f t="shared" si="49"/>
        <v/>
      </c>
      <c r="AD35" s="99">
        <f t="shared" si="49"/>
        <v>0</v>
      </c>
      <c r="AE35" s="74" t="str">
        <f>S35</f>
        <v>계</v>
      </c>
      <c r="AF35" s="74" t="str">
        <f>Q35&amp;"/"&amp;R35</f>
        <v>2/1</v>
      </c>
      <c r="AH35" s="20" t="str">
        <f t="shared" si="1"/>
        <v>동진(858)</v>
      </c>
      <c r="AI35" s="100">
        <f t="shared" ref="AI35:AI55" si="50">IF(E35="","",E35)</f>
        <v>21</v>
      </c>
      <c r="AJ35" s="74" t="str">
        <f>IF(AI35="","",$AJ$2)</f>
        <v>A-</v>
      </c>
      <c r="AK35" s="74" t="s">
        <v>13</v>
      </c>
      <c r="AL35" s="74" t="s">
        <v>1937</v>
      </c>
      <c r="AM35" s="74" t="s">
        <v>1938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X</v>
      </c>
      <c r="AV35" s="74" t="str">
        <f>IF(AO35="","",IF(AND(AO35="O",AP35="O",AR35="O",AT35="O",AU35="O"),"후보","X"))</f>
        <v/>
      </c>
    </row>
    <row r="36" spans="1:48" x14ac:dyDescent="0.3">
      <c r="A36" s="9" t="s">
        <v>892</v>
      </c>
      <c r="B36" s="10" t="s">
        <v>2026</v>
      </c>
      <c r="C36" s="101">
        <v>240</v>
      </c>
      <c r="D36" s="98">
        <v>75.900000000000006</v>
      </c>
      <c r="E36" s="100">
        <v>23</v>
      </c>
      <c r="F36" s="98">
        <v>59.1</v>
      </c>
      <c r="G36" s="17">
        <v>18</v>
      </c>
      <c r="H36" s="101">
        <v>24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3</v>
      </c>
      <c r="R36" s="74">
        <v>1</v>
      </c>
      <c r="S36" s="74" t="s">
        <v>1941</v>
      </c>
      <c r="T36" s="5">
        <v>75</v>
      </c>
      <c r="U36" s="9"/>
      <c r="W36" s="98">
        <f t="shared" si="47"/>
        <v>75.900000000000006</v>
      </c>
      <c r="X36" s="100">
        <f t="shared" si="47"/>
        <v>23</v>
      </c>
      <c r="Y36" s="96">
        <f t="shared" si="48"/>
        <v>24</v>
      </c>
      <c r="Z36" s="103">
        <f t="shared" si="48"/>
        <v>0</v>
      </c>
      <c r="AA36" s="103">
        <f>K36</f>
        <v>0</v>
      </c>
      <c r="AB36" s="103">
        <f t="shared" si="49"/>
        <v>0</v>
      </c>
      <c r="AC36" s="4" t="str">
        <f t="shared" si="49"/>
        <v/>
      </c>
      <c r="AD36" s="99">
        <f t="shared" si="49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동진(858)</v>
      </c>
      <c r="AI36" s="100">
        <f t="shared" si="50"/>
        <v>23</v>
      </c>
      <c r="AJ36" s="74" t="str">
        <f>IF(AI36="","",$AJ$2)</f>
        <v>A-</v>
      </c>
      <c r="AK36" s="74" t="s">
        <v>13</v>
      </c>
      <c r="AL36" s="74" t="s">
        <v>1937</v>
      </c>
      <c r="AM36" s="74" t="s">
        <v>1938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892</v>
      </c>
      <c r="B37" s="10" t="s">
        <v>2026</v>
      </c>
      <c r="C37" s="101">
        <v>240</v>
      </c>
      <c r="D37" s="98">
        <v>79.5</v>
      </c>
      <c r="E37" s="100">
        <v>24</v>
      </c>
      <c r="F37" s="98">
        <v>62.1</v>
      </c>
      <c r="G37" s="17">
        <v>19</v>
      </c>
      <c r="H37" s="101">
        <v>72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1</v>
      </c>
      <c r="S37" s="74" t="s">
        <v>1941</v>
      </c>
      <c r="T37" s="5">
        <v>79</v>
      </c>
      <c r="U37" s="9"/>
      <c r="W37" s="98">
        <f t="shared" si="47"/>
        <v>79.5</v>
      </c>
      <c r="X37" s="100">
        <f t="shared" si="47"/>
        <v>24</v>
      </c>
      <c r="Y37" s="96">
        <f t="shared" si="48"/>
        <v>72</v>
      </c>
      <c r="Z37" s="103">
        <f t="shared" si="48"/>
        <v>0</v>
      </c>
      <c r="AA37" s="103">
        <f>K37</f>
        <v>0</v>
      </c>
      <c r="AB37" s="103">
        <f t="shared" si="49"/>
        <v>0</v>
      </c>
      <c r="AC37" s="4" t="str">
        <f t="shared" si="49"/>
        <v/>
      </c>
      <c r="AD37" s="99">
        <f t="shared" si="49"/>
        <v>0</v>
      </c>
      <c r="AE37" s="74" t="str">
        <f>S37</f>
        <v>계</v>
      </c>
      <c r="AF37" s="74" t="str">
        <f>Q37&amp;"/"&amp;R37</f>
        <v>3/1</v>
      </c>
      <c r="AH37" s="20" t="str">
        <f t="shared" ref="AH37:AH55" si="51">IF(A37="","",A37)</f>
        <v>동진(858)</v>
      </c>
      <c r="AI37" s="100">
        <f t="shared" si="50"/>
        <v>24</v>
      </c>
      <c r="AJ37" s="74" t="str">
        <f>IF(AI37="","",$AJ$2)</f>
        <v>A-</v>
      </c>
      <c r="AK37" s="74" t="s">
        <v>13</v>
      </c>
      <c r="AL37" s="74" t="s">
        <v>1937</v>
      </c>
      <c r="AM37" s="74" t="s">
        <v>1938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신천동 시흥신천삼환나우빌('12.03.,419^)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1"/>
        <v/>
      </c>
      <c r="AI38" s="97" t="str">
        <f t="shared" si="50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898</v>
      </c>
      <c r="B39" s="10" t="s">
        <v>2027</v>
      </c>
      <c r="C39" s="101">
        <v>419</v>
      </c>
      <c r="D39" s="98">
        <v>84.1</v>
      </c>
      <c r="E39" s="100">
        <v>25</v>
      </c>
      <c r="F39" s="98">
        <v>59.9</v>
      </c>
      <c r="G39" s="17">
        <v>18</v>
      </c>
      <c r="H39" s="101">
        <v>87</v>
      </c>
      <c r="I39" s="102">
        <v>60000</v>
      </c>
      <c r="J39" s="102" t="s">
        <v>1954</v>
      </c>
      <c r="K39" s="102"/>
      <c r="L39" s="102"/>
      <c r="M39" s="103">
        <f>I39-K39</f>
        <v>60000</v>
      </c>
      <c r="N39" s="4">
        <f>IF(ISERROR(K39/I39),"",K39/I39)</f>
        <v>0</v>
      </c>
      <c r="O39" s="99">
        <f>I39/E39</f>
        <v>2400</v>
      </c>
      <c r="P39" s="99">
        <f>K39/E39</f>
        <v>0</v>
      </c>
      <c r="Q39" s="74">
        <v>3</v>
      </c>
      <c r="R39" s="74">
        <v>2</v>
      </c>
      <c r="S39" s="74" t="s">
        <v>1941</v>
      </c>
      <c r="T39" s="5">
        <v>84</v>
      </c>
      <c r="U39" s="9"/>
      <c r="W39" s="98">
        <f t="shared" ref="W39:X41" si="52">D39</f>
        <v>84.1</v>
      </c>
      <c r="X39" s="100">
        <f t="shared" si="52"/>
        <v>25</v>
      </c>
      <c r="Y39" s="96">
        <f t="shared" ref="Y39:Z41" si="53">H39</f>
        <v>87</v>
      </c>
      <c r="Z39" s="103">
        <f t="shared" si="53"/>
        <v>60000</v>
      </c>
      <c r="AA39" s="103">
        <f>K39</f>
        <v>0</v>
      </c>
      <c r="AB39" s="103">
        <f t="shared" ref="AB39:AD41" si="54">M39</f>
        <v>60000</v>
      </c>
      <c r="AC39" s="4">
        <f t="shared" si="54"/>
        <v>0</v>
      </c>
      <c r="AD39" s="99">
        <f t="shared" si="54"/>
        <v>2400</v>
      </c>
      <c r="AE39" s="74" t="str">
        <f>S39</f>
        <v>계</v>
      </c>
      <c r="AF39" s="74" t="str">
        <f>Q39&amp;"/"&amp;R39</f>
        <v>3/2</v>
      </c>
      <c r="AH39" s="20" t="str">
        <f t="shared" si="51"/>
        <v>시흥신천삼환나우빌</v>
      </c>
      <c r="AI39" s="100">
        <f t="shared" si="50"/>
        <v>25</v>
      </c>
      <c r="AJ39" s="74" t="str">
        <f>IF(AI39="","",$AJ$2)</f>
        <v>A-</v>
      </c>
      <c r="AK39" s="74" t="s">
        <v>13</v>
      </c>
      <c r="AL39" s="74" t="s">
        <v>1937</v>
      </c>
      <c r="AM39" s="74" t="s">
        <v>1938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898</v>
      </c>
      <c r="B40" s="10" t="s">
        <v>2027</v>
      </c>
      <c r="C40" s="101">
        <v>419</v>
      </c>
      <c r="D40" s="98">
        <v>109.6</v>
      </c>
      <c r="E40" s="100">
        <v>33</v>
      </c>
      <c r="F40" s="98">
        <v>84.9</v>
      </c>
      <c r="G40" s="17">
        <v>26</v>
      </c>
      <c r="H40" s="101">
        <v>188</v>
      </c>
      <c r="I40" s="102">
        <v>65000</v>
      </c>
      <c r="J40" s="102" t="s">
        <v>1963</v>
      </c>
      <c r="K40" s="102"/>
      <c r="L40" s="102"/>
      <c r="M40" s="103">
        <f>I40-K40</f>
        <v>65000</v>
      </c>
      <c r="N40" s="4">
        <f>IF(ISERROR(K40/I40),"",K40/I40)</f>
        <v>0</v>
      </c>
      <c r="O40" s="99">
        <f>I40/E40</f>
        <v>1969.6969696969697</v>
      </c>
      <c r="P40" s="99">
        <f>K40/E40</f>
        <v>0</v>
      </c>
      <c r="Q40" s="74">
        <v>3</v>
      </c>
      <c r="R40" s="74">
        <v>2</v>
      </c>
      <c r="S40" s="74" t="s">
        <v>1941</v>
      </c>
      <c r="T40" s="5">
        <v>109</v>
      </c>
      <c r="U40" s="9"/>
      <c r="W40" s="98">
        <f t="shared" si="52"/>
        <v>109.6</v>
      </c>
      <c r="X40" s="100">
        <f t="shared" si="52"/>
        <v>33</v>
      </c>
      <c r="Y40" s="96">
        <f t="shared" si="53"/>
        <v>188</v>
      </c>
      <c r="Z40" s="103">
        <f t="shared" si="53"/>
        <v>65000</v>
      </c>
      <c r="AA40" s="103">
        <f>K40</f>
        <v>0</v>
      </c>
      <c r="AB40" s="103">
        <f t="shared" si="54"/>
        <v>65000</v>
      </c>
      <c r="AC40" s="4">
        <f t="shared" si="54"/>
        <v>0</v>
      </c>
      <c r="AD40" s="99">
        <f t="shared" si="54"/>
        <v>1969.6969696969697</v>
      </c>
      <c r="AE40" s="74" t="str">
        <f>S40</f>
        <v>계</v>
      </c>
      <c r="AF40" s="74" t="str">
        <f>Q40&amp;"/"&amp;R40</f>
        <v>3/2</v>
      </c>
      <c r="AH40" s="20" t="str">
        <f t="shared" si="51"/>
        <v>시흥신천삼환나우빌</v>
      </c>
      <c r="AI40" s="100">
        <f t="shared" si="50"/>
        <v>33</v>
      </c>
      <c r="AJ40" s="74" t="str">
        <f>IF(AI40="","",$AJ$2)</f>
        <v>A-</v>
      </c>
      <c r="AK40" s="74" t="s">
        <v>13</v>
      </c>
      <c r="AL40" s="74" t="s">
        <v>1937</v>
      </c>
      <c r="AM40" s="74" t="s">
        <v>1938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898</v>
      </c>
      <c r="B41" s="10" t="s">
        <v>2027</v>
      </c>
      <c r="C41" s="101">
        <v>419</v>
      </c>
      <c r="D41" s="98">
        <v>148.19999999999999</v>
      </c>
      <c r="E41" s="100">
        <v>45</v>
      </c>
      <c r="F41" s="98">
        <v>120.4</v>
      </c>
      <c r="G41" s="17">
        <v>36</v>
      </c>
      <c r="H41" s="101">
        <v>144</v>
      </c>
      <c r="I41" s="102">
        <v>71000</v>
      </c>
      <c r="J41" s="102" t="s">
        <v>1940</v>
      </c>
      <c r="K41" s="102"/>
      <c r="L41" s="102"/>
      <c r="M41" s="103">
        <f>I41-K41</f>
        <v>71000</v>
      </c>
      <c r="N41" s="4">
        <f>IF(ISERROR(K41/I41),"",K41/I41)</f>
        <v>0</v>
      </c>
      <c r="O41" s="99">
        <f>I41/E41</f>
        <v>1577.7777777777778</v>
      </c>
      <c r="P41" s="99">
        <f>K41/E41</f>
        <v>0</v>
      </c>
      <c r="Q41" s="74">
        <v>4</v>
      </c>
      <c r="R41" s="74">
        <v>2</v>
      </c>
      <c r="S41" s="74" t="s">
        <v>1941</v>
      </c>
      <c r="T41" s="5">
        <v>148</v>
      </c>
      <c r="U41" s="9"/>
      <c r="W41" s="98">
        <f t="shared" si="52"/>
        <v>148.19999999999999</v>
      </c>
      <c r="X41" s="100">
        <f t="shared" si="52"/>
        <v>45</v>
      </c>
      <c r="Y41" s="96">
        <f t="shared" si="53"/>
        <v>144</v>
      </c>
      <c r="Z41" s="103">
        <f t="shared" si="53"/>
        <v>71000</v>
      </c>
      <c r="AA41" s="103">
        <f>K41</f>
        <v>0</v>
      </c>
      <c r="AB41" s="103">
        <f t="shared" si="54"/>
        <v>71000</v>
      </c>
      <c r="AC41" s="4">
        <f t="shared" si="54"/>
        <v>0</v>
      </c>
      <c r="AD41" s="99">
        <f t="shared" si="54"/>
        <v>1577.7777777777778</v>
      </c>
      <c r="AE41" s="74" t="str">
        <f>S41</f>
        <v>계</v>
      </c>
      <c r="AF41" s="74" t="str">
        <f>Q41&amp;"/"&amp;R41</f>
        <v>4/2</v>
      </c>
      <c r="AH41" s="20" t="str">
        <f t="shared" si="51"/>
        <v>시흥신천삼환나우빌</v>
      </c>
      <c r="AI41" s="100">
        <f t="shared" si="50"/>
        <v>45</v>
      </c>
      <c r="AJ41" s="74" t="str">
        <f>IF(AI41="","",$AJ$2)</f>
        <v>A-</v>
      </c>
      <c r="AK41" s="74" t="s">
        <v>13</v>
      </c>
      <c r="AL41" s="74" t="s">
        <v>1937</v>
      </c>
      <c r="AM41" s="74" t="s">
        <v>1938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신천동 휴먼시아('10.07.,313^)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1"/>
        <v/>
      </c>
      <c r="AI42" s="97" t="str">
        <f t="shared" si="5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960</v>
      </c>
      <c r="B43" s="10" t="s">
        <v>2028</v>
      </c>
      <c r="C43" s="101">
        <v>313</v>
      </c>
      <c r="D43" s="98">
        <v>48.6</v>
      </c>
      <c r="E43" s="100">
        <v>15</v>
      </c>
      <c r="F43" s="98">
        <v>36.6</v>
      </c>
      <c r="G43" s="17">
        <v>11</v>
      </c>
      <c r="H43" s="101">
        <v>22</v>
      </c>
      <c r="I43" s="102"/>
      <c r="J43" s="102"/>
      <c r="K43" s="102"/>
      <c r="L43" s="102"/>
      <c r="M43" s="103">
        <f t="shared" ref="M43:M50" si="55">I43-K43</f>
        <v>0</v>
      </c>
      <c r="N43" s="4" t="str">
        <f t="shared" ref="N43:N50" si="56">IF(ISERROR(K43/I43),"",K43/I43)</f>
        <v/>
      </c>
      <c r="O43" s="99">
        <f t="shared" ref="O43:O50" si="57">I43/E43</f>
        <v>0</v>
      </c>
      <c r="P43" s="99">
        <f t="shared" ref="P43:P50" si="58">K43/E43</f>
        <v>0</v>
      </c>
      <c r="Q43" s="74">
        <v>2</v>
      </c>
      <c r="R43" s="74">
        <v>1</v>
      </c>
      <c r="S43" s="74" t="s">
        <v>1936</v>
      </c>
      <c r="T43" s="5" t="s">
        <v>962</v>
      </c>
      <c r="U43" s="9"/>
      <c r="W43" s="98">
        <f t="shared" ref="W43:X50" si="59">D43</f>
        <v>48.6</v>
      </c>
      <c r="X43" s="100">
        <f t="shared" si="59"/>
        <v>15</v>
      </c>
      <c r="Y43" s="96">
        <f t="shared" ref="Y43:Z50" si="60">H43</f>
        <v>22</v>
      </c>
      <c r="Z43" s="103">
        <f t="shared" si="60"/>
        <v>0</v>
      </c>
      <c r="AA43" s="103">
        <f t="shared" ref="AA43:AA50" si="61">K43</f>
        <v>0</v>
      </c>
      <c r="AB43" s="103">
        <f t="shared" ref="AB43:AD50" si="62">M43</f>
        <v>0</v>
      </c>
      <c r="AC43" s="4" t="str">
        <f t="shared" si="62"/>
        <v/>
      </c>
      <c r="AD43" s="99">
        <f t="shared" si="62"/>
        <v>0</v>
      </c>
      <c r="AE43" s="74" t="str">
        <f t="shared" ref="AE43:AE50" si="63">S43</f>
        <v>복</v>
      </c>
      <c r="AF43" s="74" t="str">
        <f t="shared" ref="AF43:AF50" si="64">Q43&amp;"/"&amp;R43</f>
        <v>2/1</v>
      </c>
      <c r="AH43" s="20" t="str">
        <f t="shared" si="51"/>
        <v>휴먼시아</v>
      </c>
      <c r="AI43" s="100">
        <f t="shared" si="50"/>
        <v>15</v>
      </c>
      <c r="AJ43" s="74" t="str">
        <f t="shared" ref="AJ43:AJ50" si="65">IF(AI43="","",$AJ$2)</f>
        <v>A-</v>
      </c>
      <c r="AK43" s="74" t="s">
        <v>13</v>
      </c>
      <c r="AL43" s="74" t="s">
        <v>1937</v>
      </c>
      <c r="AM43" s="74" t="s">
        <v>1938</v>
      </c>
      <c r="AN43" s="74" t="str">
        <f t="shared" ref="AN43:AN50" si="66">IF(AI43="","",$AN$2)</f>
        <v>C</v>
      </c>
      <c r="AO43" s="74" t="str">
        <f t="shared" ref="AO43:AO50" si="67">IF(N43="","",IF(N43&gt;=$AO$1/100,"O","X"))</f>
        <v/>
      </c>
      <c r="AP43" s="74" t="str">
        <f t="shared" ref="AP43:AP50" si="68">IF(I43="","",IF(I43&lt;=$AP$1,"O","X"))</f>
        <v/>
      </c>
      <c r="AQ43" s="74" t="str">
        <f t="shared" ref="AQ43:AQ50" si="69">IF(O43="","",IF(O43&lt;=$AQ$1,"O","X"))</f>
        <v>O</v>
      </c>
      <c r="AR43" s="74" t="str">
        <f t="shared" ref="AR43:AR50" si="70">IF(M43="","",IF(M43&lt;=$AR$1,"O","X"))</f>
        <v>O</v>
      </c>
      <c r="AS43" s="74" t="s">
        <v>2</v>
      </c>
      <c r="AT43" s="74" t="str">
        <f t="shared" ref="AT43:AT50" si="71">IF(OR(F43="",AI43=""),"",IF(AND((F43&lt;=85),(AI43&gt;=15)),"O","X"))</f>
        <v>O</v>
      </c>
      <c r="AU43" s="74" t="str">
        <f t="shared" ref="AU43:AU50" si="72">IF(C43="","",IF(C43&gt;=$AU$1,"O","X"))</f>
        <v>O</v>
      </c>
      <c r="AV43" s="74" t="str">
        <f t="shared" ref="AV43:AV50" si="73">IF(AO43="","",IF(AND(AO43="O",AP43="O",AR43="O",AT43="O",AU43="O"),"후보","X"))</f>
        <v/>
      </c>
    </row>
    <row r="44" spans="1:48" x14ac:dyDescent="0.3">
      <c r="A44" s="9" t="s">
        <v>960</v>
      </c>
      <c r="B44" s="10" t="s">
        <v>2028</v>
      </c>
      <c r="C44" s="101">
        <v>313</v>
      </c>
      <c r="D44" s="98">
        <v>48.6</v>
      </c>
      <c r="E44" s="100">
        <v>15</v>
      </c>
      <c r="F44" s="98">
        <v>36.6</v>
      </c>
      <c r="G44" s="17">
        <v>11</v>
      </c>
      <c r="H44" s="101">
        <v>17</v>
      </c>
      <c r="I44" s="102"/>
      <c r="J44" s="102"/>
      <c r="K44" s="102"/>
      <c r="L44" s="102"/>
      <c r="M44" s="103">
        <f t="shared" si="55"/>
        <v>0</v>
      </c>
      <c r="N44" s="4" t="str">
        <f t="shared" si="56"/>
        <v/>
      </c>
      <c r="O44" s="99">
        <f t="shared" si="57"/>
        <v>0</v>
      </c>
      <c r="P44" s="99">
        <f t="shared" si="58"/>
        <v>0</v>
      </c>
      <c r="Q44" s="74">
        <v>2</v>
      </c>
      <c r="R44" s="74">
        <v>1</v>
      </c>
      <c r="S44" s="74" t="s">
        <v>1936</v>
      </c>
      <c r="T44" s="5" t="s">
        <v>193</v>
      </c>
      <c r="U44" s="9"/>
      <c r="W44" s="98">
        <f t="shared" si="59"/>
        <v>48.6</v>
      </c>
      <c r="X44" s="100">
        <f t="shared" si="59"/>
        <v>15</v>
      </c>
      <c r="Y44" s="96">
        <f t="shared" si="60"/>
        <v>17</v>
      </c>
      <c r="Z44" s="103">
        <f t="shared" si="60"/>
        <v>0</v>
      </c>
      <c r="AA44" s="103">
        <f t="shared" si="61"/>
        <v>0</v>
      </c>
      <c r="AB44" s="103">
        <f t="shared" si="62"/>
        <v>0</v>
      </c>
      <c r="AC44" s="4" t="str">
        <f t="shared" si="62"/>
        <v/>
      </c>
      <c r="AD44" s="99">
        <f t="shared" si="62"/>
        <v>0</v>
      </c>
      <c r="AE44" s="74" t="str">
        <f t="shared" si="63"/>
        <v>복</v>
      </c>
      <c r="AF44" s="74" t="str">
        <f t="shared" si="64"/>
        <v>2/1</v>
      </c>
      <c r="AH44" s="20" t="str">
        <f t="shared" si="51"/>
        <v>휴먼시아</v>
      </c>
      <c r="AI44" s="100">
        <f t="shared" si="50"/>
        <v>15</v>
      </c>
      <c r="AJ44" s="74" t="str">
        <f t="shared" si="65"/>
        <v>A-</v>
      </c>
      <c r="AK44" s="74" t="s">
        <v>13</v>
      </c>
      <c r="AL44" s="74" t="s">
        <v>1937</v>
      </c>
      <c r="AM44" s="74" t="s">
        <v>1938</v>
      </c>
      <c r="AN44" s="74" t="str">
        <f t="shared" si="66"/>
        <v>C</v>
      </c>
      <c r="AO44" s="74" t="str">
        <f t="shared" si="67"/>
        <v/>
      </c>
      <c r="AP44" s="74" t="str">
        <f t="shared" si="68"/>
        <v/>
      </c>
      <c r="AQ44" s="74" t="str">
        <f t="shared" si="69"/>
        <v>O</v>
      </c>
      <c r="AR44" s="74" t="str">
        <f t="shared" si="70"/>
        <v>O</v>
      </c>
      <c r="AS44" s="74" t="s">
        <v>2</v>
      </c>
      <c r="AT44" s="74" t="str">
        <f t="shared" si="71"/>
        <v>O</v>
      </c>
      <c r="AU44" s="74" t="str">
        <f t="shared" si="72"/>
        <v>O</v>
      </c>
      <c r="AV44" s="74" t="str">
        <f t="shared" si="73"/>
        <v/>
      </c>
    </row>
    <row r="45" spans="1:48" x14ac:dyDescent="0.3">
      <c r="A45" s="9" t="s">
        <v>960</v>
      </c>
      <c r="B45" s="10" t="s">
        <v>2028</v>
      </c>
      <c r="C45" s="101">
        <v>313</v>
      </c>
      <c r="D45" s="98">
        <v>79.400000000000006</v>
      </c>
      <c r="E45" s="100">
        <v>24</v>
      </c>
      <c r="F45" s="98">
        <v>59.8</v>
      </c>
      <c r="G45" s="17">
        <v>18</v>
      </c>
      <c r="H45" s="101">
        <v>61</v>
      </c>
      <c r="I45" s="102">
        <v>49000</v>
      </c>
      <c r="J45" s="102" t="s">
        <v>1940</v>
      </c>
      <c r="K45" s="102"/>
      <c r="L45" s="102"/>
      <c r="M45" s="103">
        <f t="shared" si="55"/>
        <v>49000</v>
      </c>
      <c r="N45" s="4">
        <f t="shared" si="56"/>
        <v>0</v>
      </c>
      <c r="O45" s="99">
        <f t="shared" si="57"/>
        <v>2041.6666666666667</v>
      </c>
      <c r="P45" s="99">
        <f t="shared" si="58"/>
        <v>0</v>
      </c>
      <c r="Q45" s="74">
        <v>3</v>
      </c>
      <c r="R45" s="74">
        <v>2</v>
      </c>
      <c r="S45" s="74" t="s">
        <v>1936</v>
      </c>
      <c r="T45" s="5" t="s">
        <v>134</v>
      </c>
      <c r="U45" s="9"/>
      <c r="W45" s="98">
        <f t="shared" si="59"/>
        <v>79.400000000000006</v>
      </c>
      <c r="X45" s="100">
        <f t="shared" si="59"/>
        <v>24</v>
      </c>
      <c r="Y45" s="96">
        <f t="shared" si="60"/>
        <v>61</v>
      </c>
      <c r="Z45" s="103">
        <f t="shared" si="60"/>
        <v>49000</v>
      </c>
      <c r="AA45" s="103">
        <f t="shared" si="61"/>
        <v>0</v>
      </c>
      <c r="AB45" s="103">
        <f t="shared" si="62"/>
        <v>49000</v>
      </c>
      <c r="AC45" s="4">
        <f t="shared" si="62"/>
        <v>0</v>
      </c>
      <c r="AD45" s="99">
        <f t="shared" si="62"/>
        <v>2041.6666666666667</v>
      </c>
      <c r="AE45" s="74" t="str">
        <f t="shared" si="63"/>
        <v>복</v>
      </c>
      <c r="AF45" s="74" t="str">
        <f t="shared" si="64"/>
        <v>3/2</v>
      </c>
      <c r="AH45" s="20" t="str">
        <f t="shared" si="51"/>
        <v>휴먼시아</v>
      </c>
      <c r="AI45" s="100">
        <f t="shared" si="50"/>
        <v>24</v>
      </c>
      <c r="AJ45" s="74" t="str">
        <f t="shared" si="65"/>
        <v>A-</v>
      </c>
      <c r="AK45" s="74" t="s">
        <v>13</v>
      </c>
      <c r="AL45" s="74" t="s">
        <v>1937</v>
      </c>
      <c r="AM45" s="74" t="s">
        <v>1938</v>
      </c>
      <c r="AN45" s="74" t="str">
        <f t="shared" si="66"/>
        <v>C</v>
      </c>
      <c r="AO45" s="74" t="str">
        <f t="shared" si="67"/>
        <v>X</v>
      </c>
      <c r="AP45" s="74" t="str">
        <f t="shared" si="68"/>
        <v>X</v>
      </c>
      <c r="AQ45" s="74" t="str">
        <f t="shared" si="69"/>
        <v>X</v>
      </c>
      <c r="AR45" s="74" t="str">
        <f t="shared" si="70"/>
        <v>X</v>
      </c>
      <c r="AS45" s="74" t="s">
        <v>2</v>
      </c>
      <c r="AT45" s="74" t="str">
        <f t="shared" si="71"/>
        <v>O</v>
      </c>
      <c r="AU45" s="74" t="str">
        <f t="shared" si="72"/>
        <v>O</v>
      </c>
      <c r="AV45" s="74" t="str">
        <f t="shared" si="73"/>
        <v>X</v>
      </c>
    </row>
    <row r="46" spans="1:48" x14ac:dyDescent="0.3">
      <c r="A46" s="9" t="s">
        <v>960</v>
      </c>
      <c r="B46" s="10" t="s">
        <v>2028</v>
      </c>
      <c r="C46" s="101">
        <v>313</v>
      </c>
      <c r="D46" s="98">
        <v>79.400000000000006</v>
      </c>
      <c r="E46" s="100">
        <v>24</v>
      </c>
      <c r="F46" s="98">
        <v>59.8</v>
      </c>
      <c r="G46" s="17">
        <v>18</v>
      </c>
      <c r="H46" s="101">
        <v>11</v>
      </c>
      <c r="I46" s="102">
        <v>49000</v>
      </c>
      <c r="J46" s="102" t="s">
        <v>1940</v>
      </c>
      <c r="K46" s="102"/>
      <c r="L46" s="102"/>
      <c r="M46" s="103">
        <f t="shared" si="55"/>
        <v>49000</v>
      </c>
      <c r="N46" s="4">
        <f t="shared" si="56"/>
        <v>0</v>
      </c>
      <c r="O46" s="99">
        <f t="shared" si="57"/>
        <v>2041.6666666666667</v>
      </c>
      <c r="P46" s="99">
        <f t="shared" si="58"/>
        <v>0</v>
      </c>
      <c r="Q46" s="74">
        <v>3</v>
      </c>
      <c r="R46" s="74">
        <v>2</v>
      </c>
      <c r="S46" s="74" t="s">
        <v>1936</v>
      </c>
      <c r="T46" s="5" t="s">
        <v>966</v>
      </c>
      <c r="U46" s="9"/>
      <c r="W46" s="98">
        <f t="shared" si="59"/>
        <v>79.400000000000006</v>
      </c>
      <c r="X46" s="100">
        <f t="shared" si="59"/>
        <v>24</v>
      </c>
      <c r="Y46" s="96">
        <f t="shared" si="60"/>
        <v>11</v>
      </c>
      <c r="Z46" s="103">
        <f t="shared" si="60"/>
        <v>49000</v>
      </c>
      <c r="AA46" s="103">
        <f t="shared" si="61"/>
        <v>0</v>
      </c>
      <c r="AB46" s="103">
        <f t="shared" si="62"/>
        <v>49000</v>
      </c>
      <c r="AC46" s="4">
        <f t="shared" si="62"/>
        <v>0</v>
      </c>
      <c r="AD46" s="99">
        <f t="shared" si="62"/>
        <v>2041.6666666666667</v>
      </c>
      <c r="AE46" s="74" t="str">
        <f t="shared" si="63"/>
        <v>복</v>
      </c>
      <c r="AF46" s="74" t="str">
        <f t="shared" si="64"/>
        <v>3/2</v>
      </c>
      <c r="AH46" s="20" t="str">
        <f t="shared" si="51"/>
        <v>휴먼시아</v>
      </c>
      <c r="AI46" s="100">
        <f t="shared" si="50"/>
        <v>24</v>
      </c>
      <c r="AJ46" s="74" t="str">
        <f t="shared" si="65"/>
        <v>A-</v>
      </c>
      <c r="AK46" s="74" t="s">
        <v>13</v>
      </c>
      <c r="AL46" s="74" t="s">
        <v>1937</v>
      </c>
      <c r="AM46" s="74" t="s">
        <v>1938</v>
      </c>
      <c r="AN46" s="74" t="str">
        <f t="shared" si="66"/>
        <v>C</v>
      </c>
      <c r="AO46" s="74" t="str">
        <f t="shared" si="67"/>
        <v>X</v>
      </c>
      <c r="AP46" s="74" t="str">
        <f t="shared" si="68"/>
        <v>X</v>
      </c>
      <c r="AQ46" s="74" t="str">
        <f t="shared" si="69"/>
        <v>X</v>
      </c>
      <c r="AR46" s="74" t="str">
        <f t="shared" si="70"/>
        <v>X</v>
      </c>
      <c r="AS46" s="74" t="s">
        <v>2</v>
      </c>
      <c r="AT46" s="74" t="str">
        <f t="shared" si="71"/>
        <v>O</v>
      </c>
      <c r="AU46" s="74" t="str">
        <f t="shared" si="72"/>
        <v>O</v>
      </c>
      <c r="AV46" s="74" t="str">
        <f t="shared" si="73"/>
        <v>X</v>
      </c>
    </row>
    <row r="47" spans="1:48" x14ac:dyDescent="0.3">
      <c r="A47" s="9" t="s">
        <v>960</v>
      </c>
      <c r="B47" s="10" t="s">
        <v>2028</v>
      </c>
      <c r="C47" s="101">
        <v>313</v>
      </c>
      <c r="D47" s="98">
        <v>112.6</v>
      </c>
      <c r="E47" s="100">
        <v>34</v>
      </c>
      <c r="F47" s="98">
        <v>84.9</v>
      </c>
      <c r="G47" s="17">
        <v>26</v>
      </c>
      <c r="H47" s="101">
        <v>90</v>
      </c>
      <c r="I47" s="102">
        <v>55500</v>
      </c>
      <c r="J47" s="102" t="s">
        <v>1960</v>
      </c>
      <c r="K47" s="102">
        <v>33000</v>
      </c>
      <c r="L47" s="102" t="s">
        <v>1951</v>
      </c>
      <c r="M47" s="103">
        <f t="shared" si="55"/>
        <v>22500</v>
      </c>
      <c r="N47" s="4">
        <f t="shared" si="56"/>
        <v>0.59459459459459463</v>
      </c>
      <c r="O47" s="99">
        <f t="shared" si="57"/>
        <v>1632.3529411764705</v>
      </c>
      <c r="P47" s="99">
        <f t="shared" si="58"/>
        <v>970.58823529411768</v>
      </c>
      <c r="Q47" s="74">
        <v>3</v>
      </c>
      <c r="R47" s="74">
        <v>2</v>
      </c>
      <c r="S47" s="74" t="s">
        <v>1936</v>
      </c>
      <c r="T47" s="5" t="s">
        <v>683</v>
      </c>
      <c r="U47" s="9"/>
      <c r="W47" s="98">
        <f t="shared" si="59"/>
        <v>112.6</v>
      </c>
      <c r="X47" s="100">
        <f t="shared" si="59"/>
        <v>34</v>
      </c>
      <c r="Y47" s="96">
        <f t="shared" si="60"/>
        <v>90</v>
      </c>
      <c r="Z47" s="103">
        <f t="shared" si="60"/>
        <v>55500</v>
      </c>
      <c r="AA47" s="103">
        <f t="shared" si="61"/>
        <v>33000</v>
      </c>
      <c r="AB47" s="103">
        <f t="shared" si="62"/>
        <v>22500</v>
      </c>
      <c r="AC47" s="4">
        <f t="shared" si="62"/>
        <v>0.59459459459459463</v>
      </c>
      <c r="AD47" s="99">
        <f t="shared" si="62"/>
        <v>1632.3529411764705</v>
      </c>
      <c r="AE47" s="74" t="str">
        <f t="shared" si="63"/>
        <v>복</v>
      </c>
      <c r="AF47" s="74" t="str">
        <f t="shared" si="64"/>
        <v>3/2</v>
      </c>
      <c r="AH47" s="20" t="str">
        <f t="shared" si="51"/>
        <v>휴먼시아</v>
      </c>
      <c r="AI47" s="100">
        <f t="shared" si="50"/>
        <v>34</v>
      </c>
      <c r="AJ47" s="74" t="str">
        <f t="shared" si="65"/>
        <v>A-</v>
      </c>
      <c r="AK47" s="74" t="s">
        <v>13</v>
      </c>
      <c r="AL47" s="74" t="s">
        <v>1937</v>
      </c>
      <c r="AM47" s="74" t="s">
        <v>1938</v>
      </c>
      <c r="AN47" s="74" t="str">
        <f t="shared" si="66"/>
        <v>C</v>
      </c>
      <c r="AO47" s="74" t="str">
        <f t="shared" si="67"/>
        <v>X</v>
      </c>
      <c r="AP47" s="74" t="str">
        <f t="shared" si="68"/>
        <v>X</v>
      </c>
      <c r="AQ47" s="74" t="str">
        <f t="shared" si="69"/>
        <v>X</v>
      </c>
      <c r="AR47" s="74" t="str">
        <f t="shared" si="70"/>
        <v>X</v>
      </c>
      <c r="AS47" s="74" t="s">
        <v>2</v>
      </c>
      <c r="AT47" s="74" t="str">
        <f t="shared" si="71"/>
        <v>O</v>
      </c>
      <c r="AU47" s="74" t="str">
        <f t="shared" si="72"/>
        <v>O</v>
      </c>
      <c r="AV47" s="74" t="str">
        <f t="shared" si="73"/>
        <v>X</v>
      </c>
    </row>
    <row r="48" spans="1:48" x14ac:dyDescent="0.3">
      <c r="A48" s="9" t="s">
        <v>960</v>
      </c>
      <c r="B48" s="10" t="s">
        <v>2028</v>
      </c>
      <c r="C48" s="101">
        <v>313</v>
      </c>
      <c r="D48" s="98">
        <v>112.2</v>
      </c>
      <c r="E48" s="100">
        <v>34</v>
      </c>
      <c r="F48" s="98">
        <v>84.5</v>
      </c>
      <c r="G48" s="17">
        <v>26</v>
      </c>
      <c r="H48" s="101">
        <v>64</v>
      </c>
      <c r="I48" s="102">
        <v>58000</v>
      </c>
      <c r="J48" s="102" t="s">
        <v>1980</v>
      </c>
      <c r="K48" s="102"/>
      <c r="L48" s="102"/>
      <c r="M48" s="103">
        <f t="shared" si="55"/>
        <v>58000</v>
      </c>
      <c r="N48" s="4">
        <f t="shared" si="56"/>
        <v>0</v>
      </c>
      <c r="O48" s="99">
        <f t="shared" si="57"/>
        <v>1705.8823529411766</v>
      </c>
      <c r="P48" s="99">
        <f t="shared" si="58"/>
        <v>0</v>
      </c>
      <c r="Q48" s="74">
        <v>3</v>
      </c>
      <c r="R48" s="74">
        <v>2</v>
      </c>
      <c r="S48" s="74" t="s">
        <v>1936</v>
      </c>
      <c r="T48" s="5" t="s">
        <v>320</v>
      </c>
      <c r="U48" s="9"/>
      <c r="W48" s="98">
        <f t="shared" si="59"/>
        <v>112.2</v>
      </c>
      <c r="X48" s="100">
        <f t="shared" si="59"/>
        <v>34</v>
      </c>
      <c r="Y48" s="96">
        <f t="shared" si="60"/>
        <v>64</v>
      </c>
      <c r="Z48" s="103">
        <f t="shared" si="60"/>
        <v>58000</v>
      </c>
      <c r="AA48" s="103">
        <f t="shared" si="61"/>
        <v>0</v>
      </c>
      <c r="AB48" s="103">
        <f t="shared" si="62"/>
        <v>58000</v>
      </c>
      <c r="AC48" s="4">
        <f t="shared" si="62"/>
        <v>0</v>
      </c>
      <c r="AD48" s="99">
        <f t="shared" si="62"/>
        <v>1705.8823529411766</v>
      </c>
      <c r="AE48" s="74" t="str">
        <f t="shared" si="63"/>
        <v>복</v>
      </c>
      <c r="AF48" s="74" t="str">
        <f t="shared" si="64"/>
        <v>3/2</v>
      </c>
      <c r="AH48" s="20" t="str">
        <f t="shared" si="51"/>
        <v>휴먼시아</v>
      </c>
      <c r="AI48" s="100">
        <f t="shared" si="50"/>
        <v>34</v>
      </c>
      <c r="AJ48" s="74" t="str">
        <f t="shared" si="65"/>
        <v>A-</v>
      </c>
      <c r="AK48" s="74" t="s">
        <v>13</v>
      </c>
      <c r="AL48" s="74" t="s">
        <v>1937</v>
      </c>
      <c r="AM48" s="74" t="s">
        <v>1938</v>
      </c>
      <c r="AN48" s="74" t="str">
        <f t="shared" si="66"/>
        <v>C</v>
      </c>
      <c r="AO48" s="74" t="str">
        <f t="shared" si="67"/>
        <v>X</v>
      </c>
      <c r="AP48" s="74" t="str">
        <f t="shared" si="68"/>
        <v>X</v>
      </c>
      <c r="AQ48" s="74" t="str">
        <f t="shared" si="69"/>
        <v>X</v>
      </c>
      <c r="AR48" s="74" t="str">
        <f t="shared" si="70"/>
        <v>X</v>
      </c>
      <c r="AS48" s="74" t="s">
        <v>2</v>
      </c>
      <c r="AT48" s="74" t="str">
        <f t="shared" si="71"/>
        <v>O</v>
      </c>
      <c r="AU48" s="74" t="str">
        <f t="shared" si="72"/>
        <v>O</v>
      </c>
      <c r="AV48" s="74" t="str">
        <f t="shared" si="73"/>
        <v>X</v>
      </c>
    </row>
    <row r="49" spans="1:48" x14ac:dyDescent="0.3">
      <c r="A49" s="9" t="s">
        <v>960</v>
      </c>
      <c r="B49" s="10" t="s">
        <v>2028</v>
      </c>
      <c r="C49" s="101">
        <v>313</v>
      </c>
      <c r="D49" s="98">
        <v>112.2</v>
      </c>
      <c r="E49" s="100">
        <v>34</v>
      </c>
      <c r="F49" s="98">
        <v>84.5</v>
      </c>
      <c r="G49" s="17">
        <v>26</v>
      </c>
      <c r="H49" s="101">
        <v>30</v>
      </c>
      <c r="I49" s="102">
        <v>58000</v>
      </c>
      <c r="J49" s="102" t="s">
        <v>1980</v>
      </c>
      <c r="K49" s="102"/>
      <c r="L49" s="102"/>
      <c r="M49" s="103">
        <f t="shared" si="55"/>
        <v>58000</v>
      </c>
      <c r="N49" s="4">
        <f t="shared" si="56"/>
        <v>0</v>
      </c>
      <c r="O49" s="99">
        <f t="shared" si="57"/>
        <v>1705.8823529411766</v>
      </c>
      <c r="P49" s="99">
        <f t="shared" si="58"/>
        <v>0</v>
      </c>
      <c r="Q49" s="74">
        <v>3</v>
      </c>
      <c r="R49" s="74">
        <v>2</v>
      </c>
      <c r="S49" s="74" t="s">
        <v>1936</v>
      </c>
      <c r="T49" s="5" t="s">
        <v>967</v>
      </c>
      <c r="U49" s="9"/>
      <c r="W49" s="98">
        <f t="shared" si="59"/>
        <v>112.2</v>
      </c>
      <c r="X49" s="100">
        <f t="shared" si="59"/>
        <v>34</v>
      </c>
      <c r="Y49" s="96">
        <f t="shared" si="60"/>
        <v>30</v>
      </c>
      <c r="Z49" s="103">
        <f t="shared" si="60"/>
        <v>58000</v>
      </c>
      <c r="AA49" s="103">
        <f t="shared" si="61"/>
        <v>0</v>
      </c>
      <c r="AB49" s="103">
        <f t="shared" si="62"/>
        <v>58000</v>
      </c>
      <c r="AC49" s="4">
        <f t="shared" si="62"/>
        <v>0</v>
      </c>
      <c r="AD49" s="99">
        <f t="shared" si="62"/>
        <v>1705.8823529411766</v>
      </c>
      <c r="AE49" s="74" t="str">
        <f t="shared" si="63"/>
        <v>복</v>
      </c>
      <c r="AF49" s="74" t="str">
        <f t="shared" si="64"/>
        <v>3/2</v>
      </c>
      <c r="AH49" s="20" t="str">
        <f t="shared" si="51"/>
        <v>휴먼시아</v>
      </c>
      <c r="AI49" s="100">
        <f t="shared" si="50"/>
        <v>34</v>
      </c>
      <c r="AJ49" s="74" t="str">
        <f t="shared" si="65"/>
        <v>A-</v>
      </c>
      <c r="AK49" s="74" t="s">
        <v>13</v>
      </c>
      <c r="AL49" s="74" t="s">
        <v>1937</v>
      </c>
      <c r="AM49" s="74" t="s">
        <v>1938</v>
      </c>
      <c r="AN49" s="74" t="str">
        <f t="shared" si="66"/>
        <v>C</v>
      </c>
      <c r="AO49" s="74" t="str">
        <f t="shared" si="67"/>
        <v>X</v>
      </c>
      <c r="AP49" s="74" t="str">
        <f t="shared" si="68"/>
        <v>X</v>
      </c>
      <c r="AQ49" s="74" t="str">
        <f t="shared" si="69"/>
        <v>X</v>
      </c>
      <c r="AR49" s="74" t="str">
        <f t="shared" si="70"/>
        <v>X</v>
      </c>
      <c r="AS49" s="74" t="s">
        <v>2</v>
      </c>
      <c r="AT49" s="74" t="str">
        <f t="shared" si="71"/>
        <v>O</v>
      </c>
      <c r="AU49" s="74" t="str">
        <f t="shared" si="72"/>
        <v>O</v>
      </c>
      <c r="AV49" s="74" t="str">
        <f t="shared" si="73"/>
        <v>X</v>
      </c>
    </row>
    <row r="50" spans="1:48" x14ac:dyDescent="0.3">
      <c r="A50" s="9" t="s">
        <v>960</v>
      </c>
      <c r="B50" s="10" t="s">
        <v>2028</v>
      </c>
      <c r="C50" s="101">
        <v>313</v>
      </c>
      <c r="D50" s="98">
        <v>112.6</v>
      </c>
      <c r="E50" s="100">
        <v>34</v>
      </c>
      <c r="F50" s="98">
        <v>84.9</v>
      </c>
      <c r="G50" s="17">
        <v>26</v>
      </c>
      <c r="H50" s="101">
        <v>18</v>
      </c>
      <c r="I50" s="102">
        <v>55500</v>
      </c>
      <c r="J50" s="102" t="s">
        <v>1960</v>
      </c>
      <c r="K50" s="102">
        <v>33000</v>
      </c>
      <c r="L50" s="102" t="s">
        <v>1951</v>
      </c>
      <c r="M50" s="103">
        <f t="shared" si="55"/>
        <v>22500</v>
      </c>
      <c r="N50" s="4">
        <f t="shared" si="56"/>
        <v>0.59459459459459463</v>
      </c>
      <c r="O50" s="99">
        <f t="shared" si="57"/>
        <v>1632.3529411764705</v>
      </c>
      <c r="P50" s="99">
        <f t="shared" si="58"/>
        <v>970.58823529411768</v>
      </c>
      <c r="Q50" s="74">
        <v>3</v>
      </c>
      <c r="R50" s="74">
        <v>2</v>
      </c>
      <c r="S50" s="74" t="s">
        <v>1936</v>
      </c>
      <c r="T50" s="5" t="s">
        <v>968</v>
      </c>
      <c r="U50" s="9"/>
      <c r="W50" s="98">
        <f t="shared" si="59"/>
        <v>112.6</v>
      </c>
      <c r="X50" s="100">
        <f t="shared" si="59"/>
        <v>34</v>
      </c>
      <c r="Y50" s="96">
        <f t="shared" si="60"/>
        <v>18</v>
      </c>
      <c r="Z50" s="103">
        <f t="shared" si="60"/>
        <v>55500</v>
      </c>
      <c r="AA50" s="103">
        <f t="shared" si="61"/>
        <v>33000</v>
      </c>
      <c r="AB50" s="103">
        <f t="shared" si="62"/>
        <v>22500</v>
      </c>
      <c r="AC50" s="4">
        <f t="shared" si="62"/>
        <v>0.59459459459459463</v>
      </c>
      <c r="AD50" s="99">
        <f t="shared" si="62"/>
        <v>1632.3529411764705</v>
      </c>
      <c r="AE50" s="74" t="str">
        <f t="shared" si="63"/>
        <v>복</v>
      </c>
      <c r="AF50" s="74" t="str">
        <f t="shared" si="64"/>
        <v>3/2</v>
      </c>
      <c r="AH50" s="20" t="str">
        <f t="shared" si="51"/>
        <v>휴먼시아</v>
      </c>
      <c r="AI50" s="100">
        <f t="shared" si="50"/>
        <v>34</v>
      </c>
      <c r="AJ50" s="74" t="str">
        <f t="shared" si="65"/>
        <v>A-</v>
      </c>
      <c r="AK50" s="74" t="s">
        <v>13</v>
      </c>
      <c r="AL50" s="74" t="s">
        <v>1937</v>
      </c>
      <c r="AM50" s="74" t="s">
        <v>1938</v>
      </c>
      <c r="AN50" s="74" t="str">
        <f t="shared" si="66"/>
        <v>C</v>
      </c>
      <c r="AO50" s="74" t="str">
        <f t="shared" si="67"/>
        <v>X</v>
      </c>
      <c r="AP50" s="74" t="str">
        <f t="shared" si="68"/>
        <v>X</v>
      </c>
      <c r="AQ50" s="74" t="str">
        <f t="shared" si="69"/>
        <v>X</v>
      </c>
      <c r="AR50" s="74" t="str">
        <f t="shared" si="70"/>
        <v>X</v>
      </c>
      <c r="AS50" s="74" t="s">
        <v>2</v>
      </c>
      <c r="AT50" s="74" t="str">
        <f t="shared" si="71"/>
        <v>O</v>
      </c>
      <c r="AU50" s="74" t="str">
        <f t="shared" si="72"/>
        <v>O</v>
      </c>
      <c r="AV50" s="74" t="str">
        <f t="shared" si="73"/>
        <v>X</v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신천동 연희('86.05.,245^)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1"/>
        <v/>
      </c>
      <c r="AI51" s="97" t="str">
        <f t="shared" si="50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992</v>
      </c>
      <c r="B52" s="10" t="s">
        <v>2029</v>
      </c>
      <c r="C52" s="101">
        <v>245</v>
      </c>
      <c r="D52" s="98">
        <v>56.6</v>
      </c>
      <c r="E52" s="100">
        <v>17</v>
      </c>
      <c r="F52" s="98">
        <v>41.4</v>
      </c>
      <c r="G52" s="17">
        <v>13</v>
      </c>
      <c r="H52" s="101">
        <v>4</v>
      </c>
      <c r="I52" s="102"/>
      <c r="J52" s="102"/>
      <c r="K52" s="102"/>
      <c r="L52" s="102"/>
      <c r="M52" s="103">
        <f>I52-K52</f>
        <v>0</v>
      </c>
      <c r="N52" s="4" t="str">
        <f>IF(ISERROR(K52/I52),"",K52/I52)</f>
        <v/>
      </c>
      <c r="O52" s="99">
        <f>I52/E52</f>
        <v>0</v>
      </c>
      <c r="P52" s="99">
        <f>K52/E52</f>
        <v>0</v>
      </c>
      <c r="Q52" s="74">
        <v>2</v>
      </c>
      <c r="R52" s="74">
        <v>1</v>
      </c>
      <c r="S52" s="74" t="s">
        <v>1941</v>
      </c>
      <c r="T52" s="5" t="s">
        <v>775</v>
      </c>
      <c r="U52" s="9"/>
      <c r="W52" s="98">
        <f t="shared" ref="W52:X55" si="74">D52</f>
        <v>56.6</v>
      </c>
      <c r="X52" s="100">
        <f t="shared" si="74"/>
        <v>17</v>
      </c>
      <c r="Y52" s="96">
        <f t="shared" ref="Y52:Z55" si="75">H52</f>
        <v>4</v>
      </c>
      <c r="Z52" s="103">
        <f t="shared" si="75"/>
        <v>0</v>
      </c>
      <c r="AA52" s="103">
        <f>K52</f>
        <v>0</v>
      </c>
      <c r="AB52" s="103">
        <f t="shared" ref="AB52:AD55" si="76">M52</f>
        <v>0</v>
      </c>
      <c r="AC52" s="4" t="str">
        <f t="shared" si="76"/>
        <v/>
      </c>
      <c r="AD52" s="99">
        <f t="shared" si="76"/>
        <v>0</v>
      </c>
      <c r="AE52" s="74" t="str">
        <f>S52</f>
        <v>계</v>
      </c>
      <c r="AF52" s="74" t="str">
        <f>Q52&amp;"/"&amp;R52</f>
        <v>2/1</v>
      </c>
      <c r="AH52" s="20" t="str">
        <f t="shared" si="51"/>
        <v>연희</v>
      </c>
      <c r="AI52" s="100">
        <f t="shared" si="50"/>
        <v>17</v>
      </c>
      <c r="AJ52" s="74" t="str">
        <f>IF(AI52="","",$AJ$2)</f>
        <v>A-</v>
      </c>
      <c r="AK52" s="74" t="s">
        <v>13</v>
      </c>
      <c r="AL52" s="74" t="s">
        <v>1937</v>
      </c>
      <c r="AM52" s="74" t="s">
        <v>1938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992</v>
      </c>
      <c r="B53" s="10" t="s">
        <v>2029</v>
      </c>
      <c r="C53" s="101">
        <v>245</v>
      </c>
      <c r="D53" s="98">
        <v>56.6</v>
      </c>
      <c r="E53" s="100">
        <v>17</v>
      </c>
      <c r="F53" s="98">
        <v>41.4</v>
      </c>
      <c r="G53" s="17">
        <v>13</v>
      </c>
      <c r="H53" s="101">
        <v>1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2</v>
      </c>
      <c r="R53" s="74">
        <v>1</v>
      </c>
      <c r="S53" s="74" t="s">
        <v>1941</v>
      </c>
      <c r="T53" s="5" t="s">
        <v>774</v>
      </c>
      <c r="U53" s="9"/>
      <c r="W53" s="98">
        <f t="shared" si="74"/>
        <v>56.6</v>
      </c>
      <c r="X53" s="100">
        <f t="shared" si="74"/>
        <v>17</v>
      </c>
      <c r="Y53" s="96">
        <f t="shared" si="75"/>
        <v>1</v>
      </c>
      <c r="Z53" s="103">
        <f t="shared" si="75"/>
        <v>0</v>
      </c>
      <c r="AA53" s="103">
        <f>K53</f>
        <v>0</v>
      </c>
      <c r="AB53" s="103">
        <f t="shared" si="76"/>
        <v>0</v>
      </c>
      <c r="AC53" s="4" t="str">
        <f t="shared" si="76"/>
        <v/>
      </c>
      <c r="AD53" s="99">
        <f t="shared" si="76"/>
        <v>0</v>
      </c>
      <c r="AE53" s="74" t="str">
        <f>S53</f>
        <v>계</v>
      </c>
      <c r="AF53" s="74" t="str">
        <f>Q53&amp;"/"&amp;R53</f>
        <v>2/1</v>
      </c>
      <c r="AH53" s="20" t="str">
        <f t="shared" si="51"/>
        <v>연희</v>
      </c>
      <c r="AI53" s="100">
        <f t="shared" si="50"/>
        <v>17</v>
      </c>
      <c r="AJ53" s="74" t="str">
        <f>IF(AI53="","",$AJ$2)</f>
        <v>A-</v>
      </c>
      <c r="AK53" s="74" t="s">
        <v>13</v>
      </c>
      <c r="AL53" s="74" t="s">
        <v>1937</v>
      </c>
      <c r="AM53" s="74" t="s">
        <v>1938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992</v>
      </c>
      <c r="B54" s="10" t="s">
        <v>2029</v>
      </c>
      <c r="C54" s="101">
        <v>245</v>
      </c>
      <c r="D54" s="98">
        <v>57.8</v>
      </c>
      <c r="E54" s="100">
        <v>17</v>
      </c>
      <c r="F54" s="98">
        <v>42.8</v>
      </c>
      <c r="G54" s="17">
        <v>13</v>
      </c>
      <c r="H54" s="101">
        <v>50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2</v>
      </c>
      <c r="R54" s="74">
        <v>1</v>
      </c>
      <c r="S54" s="74" t="s">
        <v>1941</v>
      </c>
      <c r="T54" s="5" t="s">
        <v>997</v>
      </c>
      <c r="U54" s="9"/>
      <c r="W54" s="98">
        <f t="shared" si="74"/>
        <v>57.8</v>
      </c>
      <c r="X54" s="100">
        <f t="shared" si="74"/>
        <v>17</v>
      </c>
      <c r="Y54" s="96">
        <f t="shared" si="75"/>
        <v>50</v>
      </c>
      <c r="Z54" s="103">
        <f t="shared" si="75"/>
        <v>0</v>
      </c>
      <c r="AA54" s="103">
        <f>K54</f>
        <v>0</v>
      </c>
      <c r="AB54" s="103">
        <f t="shared" si="76"/>
        <v>0</v>
      </c>
      <c r="AC54" s="4" t="str">
        <f t="shared" si="76"/>
        <v/>
      </c>
      <c r="AD54" s="99">
        <f t="shared" si="76"/>
        <v>0</v>
      </c>
      <c r="AE54" s="74" t="str">
        <f>S54</f>
        <v>계</v>
      </c>
      <c r="AF54" s="74" t="str">
        <f>Q54&amp;"/"&amp;R54</f>
        <v>2/1</v>
      </c>
      <c r="AH54" s="20" t="str">
        <f t="shared" si="51"/>
        <v>연희</v>
      </c>
      <c r="AI54" s="100">
        <f t="shared" si="50"/>
        <v>17</v>
      </c>
      <c r="AJ54" s="74" t="str">
        <f>IF(AI54="","",$AJ$2)</f>
        <v>A-</v>
      </c>
      <c r="AK54" s="74" t="s">
        <v>13</v>
      </c>
      <c r="AL54" s="74" t="s">
        <v>1937</v>
      </c>
      <c r="AM54" s="74" t="s">
        <v>1938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 t="s">
        <v>992</v>
      </c>
      <c r="B55" s="10" t="s">
        <v>2029</v>
      </c>
      <c r="C55" s="101">
        <v>245</v>
      </c>
      <c r="D55" s="98">
        <v>60.6</v>
      </c>
      <c r="E55" s="100">
        <v>18</v>
      </c>
      <c r="F55" s="98">
        <v>44.7</v>
      </c>
      <c r="G55" s="17">
        <v>14</v>
      </c>
      <c r="H55" s="101">
        <v>190</v>
      </c>
      <c r="I55" s="102"/>
      <c r="J55" s="102"/>
      <c r="K55" s="102"/>
      <c r="L55" s="102"/>
      <c r="M55" s="103">
        <f>I55-K55</f>
        <v>0</v>
      </c>
      <c r="N55" s="4" t="str">
        <f>IF(ISERROR(K55/I55),"",K55/I55)</f>
        <v/>
      </c>
      <c r="O55" s="99">
        <f>I55/E55</f>
        <v>0</v>
      </c>
      <c r="P55" s="99">
        <f>K55/E55</f>
        <v>0</v>
      </c>
      <c r="Q55" s="74">
        <v>2</v>
      </c>
      <c r="R55" s="74">
        <v>1</v>
      </c>
      <c r="S55" s="74" t="s">
        <v>1941</v>
      </c>
      <c r="T55" s="5">
        <v>60</v>
      </c>
      <c r="U55" s="9"/>
      <c r="W55" s="98">
        <f t="shared" si="74"/>
        <v>60.6</v>
      </c>
      <c r="X55" s="100">
        <f t="shared" si="74"/>
        <v>18</v>
      </c>
      <c r="Y55" s="96">
        <f t="shared" si="75"/>
        <v>190</v>
      </c>
      <c r="Z55" s="103">
        <f t="shared" si="75"/>
        <v>0</v>
      </c>
      <c r="AA55" s="103">
        <f>K55</f>
        <v>0</v>
      </c>
      <c r="AB55" s="103">
        <f t="shared" si="76"/>
        <v>0</v>
      </c>
      <c r="AC55" s="4" t="str">
        <f t="shared" si="76"/>
        <v/>
      </c>
      <c r="AD55" s="99">
        <f t="shared" si="76"/>
        <v>0</v>
      </c>
      <c r="AE55" s="74" t="str">
        <f>S55</f>
        <v>계</v>
      </c>
      <c r="AF55" s="74" t="str">
        <f>Q55&amp;"/"&amp;R55</f>
        <v>2/1</v>
      </c>
      <c r="AH55" s="20" t="str">
        <f t="shared" si="51"/>
        <v>연희</v>
      </c>
      <c r="AI55" s="100">
        <f t="shared" si="50"/>
        <v>18</v>
      </c>
      <c r="AJ55" s="74" t="str">
        <f>IF(AI55="","",$AJ$2)</f>
        <v>A-</v>
      </c>
      <c r="AK55" s="74" t="s">
        <v>13</v>
      </c>
      <c r="AL55" s="74" t="s">
        <v>1937</v>
      </c>
      <c r="AM55" s="74" t="s">
        <v>1938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</sheetData>
  <mergeCells count="1">
    <mergeCell ref="AJ1:AN1"/>
  </mergeCells>
  <phoneticPr fontId="2" type="noConversion"/>
  <conditionalFormatting sqref="AV4:AV6">
    <cfRule type="expression" dxfId="22683" priority="867">
      <formula>AV4="X"</formula>
    </cfRule>
    <cfRule type="expression" dxfId="22682" priority="868">
      <formula>AV4="후보"</formula>
    </cfRule>
  </conditionalFormatting>
  <conditionalFormatting sqref="AC1:AC2 AC4:AC6 N4:N5">
    <cfRule type="cellIs" dxfId="22681" priority="864" operator="greaterThan">
      <formula>0.9</formula>
    </cfRule>
    <cfRule type="cellIs" dxfId="22680" priority="865" operator="greaterThan">
      <formula>0.85</formula>
    </cfRule>
  </conditionalFormatting>
  <conditionalFormatting sqref="N1:N2">
    <cfRule type="cellIs" dxfId="22679" priority="862" operator="greaterThan">
      <formula>0.9</formula>
    </cfRule>
    <cfRule type="cellIs" dxfId="22678" priority="863" operator="greaterThan">
      <formula>0.85</formula>
    </cfRule>
  </conditionalFormatting>
  <conditionalFormatting sqref="N6">
    <cfRule type="cellIs" dxfId="22677" priority="860" operator="greaterThan">
      <formula>0.9</formula>
    </cfRule>
    <cfRule type="cellIs" dxfId="22676" priority="861" operator="greaterThan">
      <formula>0.85</formula>
    </cfRule>
  </conditionalFormatting>
  <conditionalFormatting sqref="E6">
    <cfRule type="expression" dxfId="22675" priority="856">
      <formula>AND(IF(OR($Q6=1,$Q6=2),1,0),IF($X6&lt;=20,1,0))</formula>
    </cfRule>
    <cfRule type="expression" dxfId="22674" priority="857">
      <formula>AND(IF($Q6=2,1,0),IF($X6&lt;30,1,0))</formula>
    </cfRule>
    <cfRule type="expression" dxfId="22673" priority="858">
      <formula>AND(IF($Q6=3,1,0),IF($X6&lt;30,1,0))</formula>
    </cfRule>
    <cfRule type="expression" dxfId="22672" priority="859">
      <formula>AND(IF($Q6=3,1,IF($Q6=4,1,0)),IF($F6&lt;=85,1,0))</formula>
    </cfRule>
  </conditionalFormatting>
  <conditionalFormatting sqref="X6">
    <cfRule type="expression" dxfId="22671" priority="852">
      <formula>AND(IF(OR($Q6=1,$Q6=2),1,0),IF($X6&lt;=20,1,0))</formula>
    </cfRule>
    <cfRule type="expression" dxfId="22670" priority="853">
      <formula>AND(IF($Q6=2,1,0),IF($X6&lt;30,1,0))</formula>
    </cfRule>
    <cfRule type="expression" dxfId="22669" priority="854">
      <formula>AND(IF($Q6=3,1,0),IF($X6&lt;30,1,0))</formula>
    </cfRule>
    <cfRule type="expression" dxfId="22668" priority="855">
      <formula>AND(IF($Q6=3,1,IF($Q6=4,1,0)),IF($F6&lt;=85,1,0))</formula>
    </cfRule>
  </conditionalFormatting>
  <conditionalFormatting sqref="AI6">
    <cfRule type="expression" dxfId="22667" priority="848">
      <formula>AND(IF(OR($Q6=1,$Q6=2),1,0),IF($X6&lt;=20,1,0))</formula>
    </cfRule>
    <cfRule type="expression" dxfId="22666" priority="849">
      <formula>AND(IF($Q6=2,1,0),IF($X6&lt;30,1,0))</formula>
    </cfRule>
    <cfRule type="expression" dxfId="22665" priority="850">
      <formula>AND(IF($Q6=3,1,0),IF($X6&lt;30,1,0))</formula>
    </cfRule>
    <cfRule type="expression" dxfId="22664" priority="851">
      <formula>AND(IF($Q6=3,1,IF($Q6=4,1,0)),IF($F6&lt;=85,1,0))</formula>
    </cfRule>
  </conditionalFormatting>
  <conditionalFormatting sqref="AV7">
    <cfRule type="expression" dxfId="22663" priority="846">
      <formula>AV7="X"</formula>
    </cfRule>
    <cfRule type="expression" dxfId="22662" priority="847">
      <formula>AV7="후보"</formula>
    </cfRule>
  </conditionalFormatting>
  <conditionalFormatting sqref="AC7">
    <cfRule type="cellIs" dxfId="22661" priority="843" operator="greaterThan">
      <formula>0.9</formula>
    </cfRule>
    <cfRule type="cellIs" dxfId="22660" priority="844" operator="greaterThan">
      <formula>0.85</formula>
    </cfRule>
  </conditionalFormatting>
  <conditionalFormatting sqref="N7">
    <cfRule type="cellIs" dxfId="22659" priority="841" operator="greaterThan">
      <formula>0.9</formula>
    </cfRule>
    <cfRule type="cellIs" dxfId="22658" priority="842" operator="greaterThan">
      <formula>0.85</formula>
    </cfRule>
  </conditionalFormatting>
  <conditionalFormatting sqref="E7">
    <cfRule type="expression" dxfId="22657" priority="837">
      <formula>AND(IF(OR($Q7=1,$Q7=2),1,0),IF($X7&lt;=20,1,0))</formula>
    </cfRule>
    <cfRule type="expression" dxfId="22656" priority="838">
      <formula>AND(IF($Q7=2,1,0),IF($X7&lt;30,1,0))</formula>
    </cfRule>
    <cfRule type="expression" dxfId="22655" priority="839">
      <formula>AND(IF($Q7=3,1,0),IF($X7&lt;30,1,0))</formula>
    </cfRule>
    <cfRule type="expression" dxfId="22654" priority="840">
      <formula>AND(IF($Q7=3,1,IF($Q7=4,1,0)),IF($F7&lt;=85,1,0))</formula>
    </cfRule>
  </conditionalFormatting>
  <conditionalFormatting sqref="X7">
    <cfRule type="expression" dxfId="22653" priority="833">
      <formula>AND(IF(OR($Q7=1,$Q7=2),1,0),IF($X7&lt;=20,1,0))</formula>
    </cfRule>
    <cfRule type="expression" dxfId="22652" priority="834">
      <formula>AND(IF($Q7=2,1,0),IF($X7&lt;30,1,0))</formula>
    </cfRule>
    <cfRule type="expression" dxfId="22651" priority="835">
      <formula>AND(IF($Q7=3,1,0),IF($X7&lt;30,1,0))</formula>
    </cfRule>
    <cfRule type="expression" dxfId="22650" priority="836">
      <formula>AND(IF($Q7=3,1,IF($Q7=4,1,0)),IF($F7&lt;=85,1,0))</formula>
    </cfRule>
  </conditionalFormatting>
  <conditionalFormatting sqref="AI7">
    <cfRule type="expression" dxfId="22649" priority="829">
      <formula>AND(IF(OR($Q7=1,$Q7=2),1,0),IF($X7&lt;=20,1,0))</formula>
    </cfRule>
    <cfRule type="expression" dxfId="22648" priority="830">
      <formula>AND(IF($Q7=2,1,0),IF($X7&lt;30,1,0))</formula>
    </cfRule>
    <cfRule type="expression" dxfId="22647" priority="831">
      <formula>AND(IF($Q7=3,1,0),IF($X7&lt;30,1,0))</formula>
    </cfRule>
    <cfRule type="expression" dxfId="22646" priority="832">
      <formula>AND(IF($Q7=3,1,IF($Q7=4,1,0)),IF($F7&lt;=85,1,0))</formula>
    </cfRule>
  </conditionalFormatting>
  <conditionalFormatting sqref="AV8">
    <cfRule type="expression" dxfId="22645" priority="827">
      <formula>AV8="X"</formula>
    </cfRule>
    <cfRule type="expression" dxfId="22644" priority="828">
      <formula>AV8="후보"</formula>
    </cfRule>
  </conditionalFormatting>
  <conditionalFormatting sqref="AC8">
    <cfRule type="cellIs" dxfId="22643" priority="824" operator="greaterThan">
      <formula>0.9</formula>
    </cfRule>
    <cfRule type="cellIs" dxfId="22642" priority="825" operator="greaterThan">
      <formula>0.85</formula>
    </cfRule>
  </conditionalFormatting>
  <conditionalFormatting sqref="N8">
    <cfRule type="cellIs" dxfId="22641" priority="822" operator="greaterThan">
      <formula>0.9</formula>
    </cfRule>
    <cfRule type="cellIs" dxfId="22640" priority="823" operator="greaterThan">
      <formula>0.85</formula>
    </cfRule>
  </conditionalFormatting>
  <conditionalFormatting sqref="E8">
    <cfRule type="expression" dxfId="22639" priority="818">
      <formula>AND(IF(OR($Q8=1,$Q8=2),1,0),IF($X8&lt;=20,1,0))</formula>
    </cfRule>
    <cfRule type="expression" dxfId="22638" priority="819">
      <formula>AND(IF($Q8=2,1,0),IF($X8&lt;30,1,0))</formula>
    </cfRule>
    <cfRule type="expression" dxfId="22637" priority="820">
      <formula>AND(IF($Q8=3,1,0),IF($X8&lt;30,1,0))</formula>
    </cfRule>
    <cfRule type="expression" dxfId="22636" priority="821">
      <formula>AND(IF($Q8=3,1,IF($Q8=4,1,0)),IF($F8&lt;=85,1,0))</formula>
    </cfRule>
  </conditionalFormatting>
  <conditionalFormatting sqref="X8">
    <cfRule type="expression" dxfId="22635" priority="814">
      <formula>AND(IF(OR($Q8=1,$Q8=2),1,0),IF($X8&lt;=20,1,0))</formula>
    </cfRule>
    <cfRule type="expression" dxfId="22634" priority="815">
      <formula>AND(IF($Q8=2,1,0),IF($X8&lt;30,1,0))</formula>
    </cfRule>
    <cfRule type="expression" dxfId="22633" priority="816">
      <formula>AND(IF($Q8=3,1,0),IF($X8&lt;30,1,0))</formula>
    </cfRule>
    <cfRule type="expression" dxfId="22632" priority="817">
      <formula>AND(IF($Q8=3,1,IF($Q8=4,1,0)),IF($F8&lt;=85,1,0))</formula>
    </cfRule>
  </conditionalFormatting>
  <conditionalFormatting sqref="AI8">
    <cfRule type="expression" dxfId="22631" priority="810">
      <formula>AND(IF(OR($Q8=1,$Q8=2),1,0),IF($X8&lt;=20,1,0))</formula>
    </cfRule>
    <cfRule type="expression" dxfId="22630" priority="811">
      <formula>AND(IF($Q8=2,1,0),IF($X8&lt;30,1,0))</formula>
    </cfRule>
    <cfRule type="expression" dxfId="22629" priority="812">
      <formula>AND(IF($Q8=3,1,0),IF($X8&lt;30,1,0))</formula>
    </cfRule>
    <cfRule type="expression" dxfId="22628" priority="813">
      <formula>AND(IF($Q8=3,1,IF($Q8=4,1,0)),IF($F8&lt;=85,1,0))</formula>
    </cfRule>
  </conditionalFormatting>
  <conditionalFormatting sqref="AV9">
    <cfRule type="expression" dxfId="22627" priority="808">
      <formula>AV9="X"</formula>
    </cfRule>
    <cfRule type="expression" dxfId="22626" priority="809">
      <formula>AV9="후보"</formula>
    </cfRule>
  </conditionalFormatting>
  <conditionalFormatting sqref="AC9">
    <cfRule type="cellIs" dxfId="22625" priority="805" operator="greaterThan">
      <formula>0.9</formula>
    </cfRule>
    <cfRule type="cellIs" dxfId="22624" priority="806" operator="greaterThan">
      <formula>0.85</formula>
    </cfRule>
  </conditionalFormatting>
  <conditionalFormatting sqref="N9">
    <cfRule type="cellIs" dxfId="22623" priority="803" operator="greaterThan">
      <formula>0.9</formula>
    </cfRule>
    <cfRule type="cellIs" dxfId="22622" priority="804" operator="greaterThan">
      <formula>0.85</formula>
    </cfRule>
  </conditionalFormatting>
  <conditionalFormatting sqref="E9">
    <cfRule type="expression" dxfId="22621" priority="799">
      <formula>AND(IF(OR($Q9=1,$Q9=2),1,0),IF($X9&lt;=20,1,0))</formula>
    </cfRule>
    <cfRule type="expression" dxfId="22620" priority="800">
      <formula>AND(IF($Q9=2,1,0),IF($X9&lt;30,1,0))</formula>
    </cfRule>
    <cfRule type="expression" dxfId="22619" priority="801">
      <formula>AND(IF($Q9=3,1,0),IF($X9&lt;30,1,0))</formula>
    </cfRule>
    <cfRule type="expression" dxfId="22618" priority="802">
      <formula>AND(IF($Q9=3,1,IF($Q9=4,1,0)),IF($F9&lt;=85,1,0))</formula>
    </cfRule>
  </conditionalFormatting>
  <conditionalFormatting sqref="X9">
    <cfRule type="expression" dxfId="22617" priority="795">
      <formula>AND(IF(OR($Q9=1,$Q9=2),1,0),IF($X9&lt;=20,1,0))</formula>
    </cfRule>
    <cfRule type="expression" dxfId="22616" priority="796">
      <formula>AND(IF($Q9=2,1,0),IF($X9&lt;30,1,0))</formula>
    </cfRule>
    <cfRule type="expression" dxfId="22615" priority="797">
      <formula>AND(IF($Q9=3,1,0),IF($X9&lt;30,1,0))</formula>
    </cfRule>
    <cfRule type="expression" dxfId="22614" priority="798">
      <formula>AND(IF($Q9=3,1,IF($Q9=4,1,0)),IF($F9&lt;=85,1,0))</formula>
    </cfRule>
  </conditionalFormatting>
  <conditionalFormatting sqref="AI9">
    <cfRule type="expression" dxfId="22613" priority="791">
      <formula>AND(IF(OR($Q9=1,$Q9=2),1,0),IF($X9&lt;=20,1,0))</formula>
    </cfRule>
    <cfRule type="expression" dxfId="22612" priority="792">
      <formula>AND(IF($Q9=2,1,0),IF($X9&lt;30,1,0))</formula>
    </cfRule>
    <cfRule type="expression" dxfId="22611" priority="793">
      <formula>AND(IF($Q9=3,1,0),IF($X9&lt;30,1,0))</formula>
    </cfRule>
    <cfRule type="expression" dxfId="22610" priority="794">
      <formula>AND(IF($Q9=3,1,IF($Q9=4,1,0)),IF($F9&lt;=85,1,0))</formula>
    </cfRule>
  </conditionalFormatting>
  <conditionalFormatting sqref="AV10">
    <cfRule type="expression" dxfId="22609" priority="789">
      <formula>AV10="X"</formula>
    </cfRule>
    <cfRule type="expression" dxfId="22608" priority="790">
      <formula>AV10="후보"</formula>
    </cfRule>
  </conditionalFormatting>
  <conditionalFormatting sqref="AC10">
    <cfRule type="cellIs" dxfId="22607" priority="786" operator="greaterThan">
      <formula>0.9</formula>
    </cfRule>
    <cfRule type="cellIs" dxfId="22606" priority="787" operator="greaterThan">
      <formula>0.85</formula>
    </cfRule>
  </conditionalFormatting>
  <conditionalFormatting sqref="N10">
    <cfRule type="cellIs" dxfId="22605" priority="784" operator="greaterThan">
      <formula>0.9</formula>
    </cfRule>
    <cfRule type="cellIs" dxfId="22604" priority="785" operator="greaterThan">
      <formula>0.85</formula>
    </cfRule>
  </conditionalFormatting>
  <conditionalFormatting sqref="E10">
    <cfRule type="expression" dxfId="22603" priority="780">
      <formula>AND(IF(OR($Q10=1,$Q10=2),1,0),IF($X10&lt;=20,1,0))</formula>
    </cfRule>
    <cfRule type="expression" dxfId="22602" priority="781">
      <formula>AND(IF($Q10=2,1,0),IF($X10&lt;30,1,0))</formula>
    </cfRule>
    <cfRule type="expression" dxfId="22601" priority="782">
      <formula>AND(IF($Q10=3,1,0),IF($X10&lt;30,1,0))</formula>
    </cfRule>
    <cfRule type="expression" dxfId="22600" priority="783">
      <formula>AND(IF($Q10=3,1,IF($Q10=4,1,0)),IF($F10&lt;=85,1,0))</formula>
    </cfRule>
  </conditionalFormatting>
  <conditionalFormatting sqref="X10">
    <cfRule type="expression" dxfId="22599" priority="776">
      <formula>AND(IF(OR($Q10=1,$Q10=2),1,0),IF($X10&lt;=20,1,0))</formula>
    </cfRule>
    <cfRule type="expression" dxfId="22598" priority="777">
      <formula>AND(IF($Q10=2,1,0),IF($X10&lt;30,1,0))</formula>
    </cfRule>
    <cfRule type="expression" dxfId="22597" priority="778">
      <formula>AND(IF($Q10=3,1,0),IF($X10&lt;30,1,0))</formula>
    </cfRule>
    <cfRule type="expression" dxfId="22596" priority="779">
      <formula>AND(IF($Q10=3,1,IF($Q10=4,1,0)),IF($F10&lt;=85,1,0))</formula>
    </cfRule>
  </conditionalFormatting>
  <conditionalFormatting sqref="AI10">
    <cfRule type="expression" dxfId="22595" priority="772">
      <formula>AND(IF(OR($Q10=1,$Q10=2),1,0),IF($X10&lt;=20,1,0))</formula>
    </cfRule>
    <cfRule type="expression" dxfId="22594" priority="773">
      <formula>AND(IF($Q10=2,1,0),IF($X10&lt;30,1,0))</formula>
    </cfRule>
    <cfRule type="expression" dxfId="22593" priority="774">
      <formula>AND(IF($Q10=3,1,0),IF($X10&lt;30,1,0))</formula>
    </cfRule>
    <cfRule type="expression" dxfId="22592" priority="775">
      <formula>AND(IF($Q10=3,1,IF($Q10=4,1,0)),IF($F10&lt;=85,1,0))</formula>
    </cfRule>
  </conditionalFormatting>
  <conditionalFormatting sqref="AV11">
    <cfRule type="expression" dxfId="22591" priority="770">
      <formula>AV11="X"</formula>
    </cfRule>
    <cfRule type="expression" dxfId="22590" priority="771">
      <formula>AV11="후보"</formula>
    </cfRule>
  </conditionalFormatting>
  <conditionalFormatting sqref="AC11">
    <cfRule type="cellIs" dxfId="22589" priority="767" operator="greaterThan">
      <formula>0.9</formula>
    </cfRule>
    <cfRule type="cellIs" dxfId="22588" priority="768" operator="greaterThan">
      <formula>0.85</formula>
    </cfRule>
  </conditionalFormatting>
  <conditionalFormatting sqref="N11">
    <cfRule type="cellIs" dxfId="22587" priority="765" operator="greaterThan">
      <formula>0.9</formula>
    </cfRule>
    <cfRule type="cellIs" dxfId="22586" priority="766" operator="greaterThan">
      <formula>0.85</formula>
    </cfRule>
  </conditionalFormatting>
  <conditionalFormatting sqref="E11">
    <cfRule type="expression" dxfId="22585" priority="761">
      <formula>AND(IF(OR($Q11=1,$Q11=2),1,0),IF($X11&lt;=20,1,0))</formula>
    </cfRule>
    <cfRule type="expression" dxfId="22584" priority="762">
      <formula>AND(IF($Q11=2,1,0),IF($X11&lt;30,1,0))</formula>
    </cfRule>
    <cfRule type="expression" dxfId="22583" priority="763">
      <formula>AND(IF($Q11=3,1,0),IF($X11&lt;30,1,0))</formula>
    </cfRule>
    <cfRule type="expression" dxfId="22582" priority="764">
      <formula>AND(IF($Q11=3,1,IF($Q11=4,1,0)),IF($F11&lt;=85,1,0))</formula>
    </cfRule>
  </conditionalFormatting>
  <conditionalFormatting sqref="X11">
    <cfRule type="expression" dxfId="22581" priority="757">
      <formula>AND(IF(OR($Q11=1,$Q11=2),1,0),IF($X11&lt;=20,1,0))</formula>
    </cfRule>
    <cfRule type="expression" dxfId="22580" priority="758">
      <formula>AND(IF($Q11=2,1,0),IF($X11&lt;30,1,0))</formula>
    </cfRule>
    <cfRule type="expression" dxfId="22579" priority="759">
      <formula>AND(IF($Q11=3,1,0),IF($X11&lt;30,1,0))</formula>
    </cfRule>
    <cfRule type="expression" dxfId="22578" priority="760">
      <formula>AND(IF($Q11=3,1,IF($Q11=4,1,0)),IF($F11&lt;=85,1,0))</formula>
    </cfRule>
  </conditionalFormatting>
  <conditionalFormatting sqref="AI11">
    <cfRule type="expression" dxfId="22577" priority="753">
      <formula>AND(IF(OR($Q11=1,$Q11=2),1,0),IF($X11&lt;=20,1,0))</formula>
    </cfRule>
    <cfRule type="expression" dxfId="22576" priority="754">
      <formula>AND(IF($Q11=2,1,0),IF($X11&lt;30,1,0))</formula>
    </cfRule>
    <cfRule type="expression" dxfId="22575" priority="755">
      <formula>AND(IF($Q11=3,1,0),IF($X11&lt;30,1,0))</formula>
    </cfRule>
    <cfRule type="expression" dxfId="22574" priority="756">
      <formula>AND(IF($Q11=3,1,IF($Q11=4,1,0)),IF($F11&lt;=85,1,0))</formula>
    </cfRule>
  </conditionalFormatting>
  <conditionalFormatting sqref="AV12">
    <cfRule type="expression" dxfId="22573" priority="751">
      <formula>AV12="X"</formula>
    </cfRule>
    <cfRule type="expression" dxfId="22572" priority="752">
      <formula>AV12="후보"</formula>
    </cfRule>
  </conditionalFormatting>
  <conditionalFormatting sqref="AC12">
    <cfRule type="cellIs" dxfId="22571" priority="748" operator="greaterThan">
      <formula>0.9</formula>
    </cfRule>
    <cfRule type="cellIs" dxfId="22570" priority="749" operator="greaterThan">
      <formula>0.85</formula>
    </cfRule>
  </conditionalFormatting>
  <conditionalFormatting sqref="N12">
    <cfRule type="cellIs" dxfId="22569" priority="746" operator="greaterThan">
      <formula>0.9</formula>
    </cfRule>
    <cfRule type="cellIs" dxfId="22568" priority="747" operator="greaterThan">
      <formula>0.85</formula>
    </cfRule>
  </conditionalFormatting>
  <conditionalFormatting sqref="E12">
    <cfRule type="expression" dxfId="22567" priority="742">
      <formula>AND(IF(OR($Q12=1,$Q12=2),1,0),IF($X12&lt;=20,1,0))</formula>
    </cfRule>
    <cfRule type="expression" dxfId="22566" priority="743">
      <formula>AND(IF($Q12=2,1,0),IF($X12&lt;30,1,0))</formula>
    </cfRule>
    <cfRule type="expression" dxfId="22565" priority="744">
      <formula>AND(IF($Q12=3,1,0),IF($X12&lt;30,1,0))</formula>
    </cfRule>
    <cfRule type="expression" dxfId="22564" priority="745">
      <formula>AND(IF($Q12=3,1,IF($Q12=4,1,0)),IF($F12&lt;=85,1,0))</formula>
    </cfRule>
  </conditionalFormatting>
  <conditionalFormatting sqref="X12">
    <cfRule type="expression" dxfId="22563" priority="738">
      <formula>AND(IF(OR($Q12=1,$Q12=2),1,0),IF($X12&lt;=20,1,0))</formula>
    </cfRule>
    <cfRule type="expression" dxfId="22562" priority="739">
      <formula>AND(IF($Q12=2,1,0),IF($X12&lt;30,1,0))</formula>
    </cfRule>
    <cfRule type="expression" dxfId="22561" priority="740">
      <formula>AND(IF($Q12=3,1,0),IF($X12&lt;30,1,0))</formula>
    </cfRule>
    <cfRule type="expression" dxfId="22560" priority="741">
      <formula>AND(IF($Q12=3,1,IF($Q12=4,1,0)),IF($F12&lt;=85,1,0))</formula>
    </cfRule>
  </conditionalFormatting>
  <conditionalFormatting sqref="AI12">
    <cfRule type="expression" dxfId="22559" priority="734">
      <formula>AND(IF(OR($Q12=1,$Q12=2),1,0),IF($X12&lt;=20,1,0))</formula>
    </cfRule>
    <cfRule type="expression" dxfId="22558" priority="735">
      <formula>AND(IF($Q12=2,1,0),IF($X12&lt;30,1,0))</formula>
    </cfRule>
    <cfRule type="expression" dxfId="22557" priority="736">
      <formula>AND(IF($Q12=3,1,0),IF($X12&lt;30,1,0))</formula>
    </cfRule>
    <cfRule type="expression" dxfId="22556" priority="737">
      <formula>AND(IF($Q12=3,1,IF($Q12=4,1,0)),IF($F12&lt;=85,1,0))</formula>
    </cfRule>
  </conditionalFormatting>
  <conditionalFormatting sqref="AV13">
    <cfRule type="expression" dxfId="22555" priority="732">
      <formula>AV13="X"</formula>
    </cfRule>
    <cfRule type="expression" dxfId="22554" priority="733">
      <formula>AV13="후보"</formula>
    </cfRule>
  </conditionalFormatting>
  <conditionalFormatting sqref="AC13">
    <cfRule type="cellIs" dxfId="22553" priority="729" operator="greaterThan">
      <formula>0.9</formula>
    </cfRule>
    <cfRule type="cellIs" dxfId="22552" priority="730" operator="greaterThan">
      <formula>0.85</formula>
    </cfRule>
  </conditionalFormatting>
  <conditionalFormatting sqref="N13">
    <cfRule type="cellIs" dxfId="22551" priority="727" operator="greaterThan">
      <formula>0.9</formula>
    </cfRule>
    <cfRule type="cellIs" dxfId="22550" priority="728" operator="greaterThan">
      <formula>0.85</formula>
    </cfRule>
  </conditionalFormatting>
  <conditionalFormatting sqref="E13">
    <cfRule type="expression" dxfId="22549" priority="723">
      <formula>AND(IF(OR($Q13=1,$Q13=2),1,0),IF($X13&lt;=20,1,0))</formula>
    </cfRule>
    <cfRule type="expression" dxfId="22548" priority="724">
      <formula>AND(IF($Q13=2,1,0),IF($X13&lt;30,1,0))</formula>
    </cfRule>
    <cfRule type="expression" dxfId="22547" priority="725">
      <formula>AND(IF($Q13=3,1,0),IF($X13&lt;30,1,0))</formula>
    </cfRule>
    <cfRule type="expression" dxfId="22546" priority="726">
      <formula>AND(IF($Q13=3,1,IF($Q13=4,1,0)),IF($F13&lt;=85,1,0))</formula>
    </cfRule>
  </conditionalFormatting>
  <conditionalFormatting sqref="X13">
    <cfRule type="expression" dxfId="22545" priority="719">
      <formula>AND(IF(OR($Q13=1,$Q13=2),1,0),IF($X13&lt;=20,1,0))</formula>
    </cfRule>
    <cfRule type="expression" dxfId="22544" priority="720">
      <formula>AND(IF($Q13=2,1,0),IF($X13&lt;30,1,0))</formula>
    </cfRule>
    <cfRule type="expression" dxfId="22543" priority="721">
      <formula>AND(IF($Q13=3,1,0),IF($X13&lt;30,1,0))</formula>
    </cfRule>
    <cfRule type="expression" dxfId="22542" priority="722">
      <formula>AND(IF($Q13=3,1,IF($Q13=4,1,0)),IF($F13&lt;=85,1,0))</formula>
    </cfRule>
  </conditionalFormatting>
  <conditionalFormatting sqref="AI13">
    <cfRule type="expression" dxfId="22541" priority="715">
      <formula>AND(IF(OR($Q13=1,$Q13=2),1,0),IF($X13&lt;=20,1,0))</formula>
    </cfRule>
    <cfRule type="expression" dxfId="22540" priority="716">
      <formula>AND(IF($Q13=2,1,0),IF($X13&lt;30,1,0))</formula>
    </cfRule>
    <cfRule type="expression" dxfId="22539" priority="717">
      <formula>AND(IF($Q13=3,1,0),IF($X13&lt;30,1,0))</formula>
    </cfRule>
    <cfRule type="expression" dxfId="22538" priority="718">
      <formula>AND(IF($Q13=3,1,IF($Q13=4,1,0)),IF($F13&lt;=85,1,0))</formula>
    </cfRule>
  </conditionalFormatting>
  <conditionalFormatting sqref="AV14">
    <cfRule type="expression" dxfId="22537" priority="713">
      <formula>AV14="X"</formula>
    </cfRule>
    <cfRule type="expression" dxfId="22536" priority="714">
      <formula>AV14="후보"</formula>
    </cfRule>
  </conditionalFormatting>
  <conditionalFormatting sqref="AC14">
    <cfRule type="cellIs" dxfId="22535" priority="710" operator="greaterThan">
      <formula>0.9</formula>
    </cfRule>
    <cfRule type="cellIs" dxfId="22534" priority="711" operator="greaterThan">
      <formula>0.85</formula>
    </cfRule>
  </conditionalFormatting>
  <conditionalFormatting sqref="N14">
    <cfRule type="cellIs" dxfId="22533" priority="708" operator="greaterThan">
      <formula>0.9</formula>
    </cfRule>
    <cfRule type="cellIs" dxfId="22532" priority="709" operator="greaterThan">
      <formula>0.85</formula>
    </cfRule>
  </conditionalFormatting>
  <conditionalFormatting sqref="E14">
    <cfRule type="expression" dxfId="22531" priority="704">
      <formula>AND(IF(OR($Q14=1,$Q14=2),1,0),IF($X14&lt;=20,1,0))</formula>
    </cfRule>
    <cfRule type="expression" dxfId="22530" priority="705">
      <formula>AND(IF($Q14=2,1,0),IF($X14&lt;30,1,0))</formula>
    </cfRule>
    <cfRule type="expression" dxfId="22529" priority="706">
      <formula>AND(IF($Q14=3,1,0),IF($X14&lt;30,1,0))</formula>
    </cfRule>
    <cfRule type="expression" dxfId="22528" priority="707">
      <formula>AND(IF($Q14=3,1,IF($Q14=4,1,0)),IF($F14&lt;=85,1,0))</formula>
    </cfRule>
  </conditionalFormatting>
  <conditionalFormatting sqref="X14">
    <cfRule type="expression" dxfId="22527" priority="700">
      <formula>AND(IF(OR($Q14=1,$Q14=2),1,0),IF($X14&lt;=20,1,0))</formula>
    </cfRule>
    <cfRule type="expression" dxfId="22526" priority="701">
      <formula>AND(IF($Q14=2,1,0),IF($X14&lt;30,1,0))</formula>
    </cfRule>
    <cfRule type="expression" dxfId="22525" priority="702">
      <formula>AND(IF($Q14=3,1,0),IF($X14&lt;30,1,0))</formula>
    </cfRule>
    <cfRule type="expression" dxfId="22524" priority="703">
      <formula>AND(IF($Q14=3,1,IF($Q14=4,1,0)),IF($F14&lt;=85,1,0))</formula>
    </cfRule>
  </conditionalFormatting>
  <conditionalFormatting sqref="AI14">
    <cfRule type="expression" dxfId="22523" priority="696">
      <formula>AND(IF(OR($Q14=1,$Q14=2),1,0),IF($X14&lt;=20,1,0))</formula>
    </cfRule>
    <cfRule type="expression" dxfId="22522" priority="697">
      <formula>AND(IF($Q14=2,1,0),IF($X14&lt;30,1,0))</formula>
    </cfRule>
    <cfRule type="expression" dxfId="22521" priority="698">
      <formula>AND(IF($Q14=3,1,0),IF($X14&lt;30,1,0))</formula>
    </cfRule>
    <cfRule type="expression" dxfId="22520" priority="699">
      <formula>AND(IF($Q14=3,1,IF($Q14=4,1,0)),IF($F14&lt;=85,1,0))</formula>
    </cfRule>
  </conditionalFormatting>
  <conditionalFormatting sqref="AV15">
    <cfRule type="expression" dxfId="22519" priority="694">
      <formula>AV15="X"</formula>
    </cfRule>
    <cfRule type="expression" dxfId="22518" priority="695">
      <formula>AV15="후보"</formula>
    </cfRule>
  </conditionalFormatting>
  <conditionalFormatting sqref="AC15">
    <cfRule type="cellIs" dxfId="22517" priority="691" operator="greaterThan">
      <formula>0.9</formula>
    </cfRule>
    <cfRule type="cellIs" dxfId="22516" priority="692" operator="greaterThan">
      <formula>0.85</formula>
    </cfRule>
  </conditionalFormatting>
  <conditionalFormatting sqref="N15">
    <cfRule type="cellIs" dxfId="22515" priority="689" operator="greaterThan">
      <formula>0.9</formula>
    </cfRule>
    <cfRule type="cellIs" dxfId="22514" priority="690" operator="greaterThan">
      <formula>0.85</formula>
    </cfRule>
  </conditionalFormatting>
  <conditionalFormatting sqref="E15">
    <cfRule type="expression" dxfId="22513" priority="685">
      <formula>AND(IF(OR($Q15=1,$Q15=2),1,0),IF($X15&lt;=20,1,0))</formula>
    </cfRule>
    <cfRule type="expression" dxfId="22512" priority="686">
      <formula>AND(IF($Q15=2,1,0),IF($X15&lt;30,1,0))</formula>
    </cfRule>
    <cfRule type="expression" dxfId="22511" priority="687">
      <formula>AND(IF($Q15=3,1,0),IF($X15&lt;30,1,0))</formula>
    </cfRule>
    <cfRule type="expression" dxfId="22510" priority="688">
      <formula>AND(IF($Q15=3,1,IF($Q15=4,1,0)),IF($F15&lt;=85,1,0))</formula>
    </cfRule>
  </conditionalFormatting>
  <conditionalFormatting sqref="X15">
    <cfRule type="expression" dxfId="22509" priority="681">
      <formula>AND(IF(OR($Q15=1,$Q15=2),1,0),IF($X15&lt;=20,1,0))</formula>
    </cfRule>
    <cfRule type="expression" dxfId="22508" priority="682">
      <formula>AND(IF($Q15=2,1,0),IF($X15&lt;30,1,0))</formula>
    </cfRule>
    <cfRule type="expression" dxfId="22507" priority="683">
      <formula>AND(IF($Q15=3,1,0),IF($X15&lt;30,1,0))</formula>
    </cfRule>
    <cfRule type="expression" dxfId="22506" priority="684">
      <formula>AND(IF($Q15=3,1,IF($Q15=4,1,0)),IF($F15&lt;=85,1,0))</formula>
    </cfRule>
  </conditionalFormatting>
  <conditionalFormatting sqref="AI15">
    <cfRule type="expression" dxfId="22505" priority="677">
      <formula>AND(IF(OR($Q15=1,$Q15=2),1,0),IF($X15&lt;=20,1,0))</formula>
    </cfRule>
    <cfRule type="expression" dxfId="22504" priority="678">
      <formula>AND(IF($Q15=2,1,0),IF($X15&lt;30,1,0))</formula>
    </cfRule>
    <cfRule type="expression" dxfId="22503" priority="679">
      <formula>AND(IF($Q15=3,1,0),IF($X15&lt;30,1,0))</formula>
    </cfRule>
    <cfRule type="expression" dxfId="22502" priority="680">
      <formula>AND(IF($Q15=3,1,IF($Q15=4,1,0)),IF($F15&lt;=85,1,0))</formula>
    </cfRule>
  </conditionalFormatting>
  <conditionalFormatting sqref="AV16">
    <cfRule type="expression" dxfId="22501" priority="675">
      <formula>AV16="X"</formula>
    </cfRule>
    <cfRule type="expression" dxfId="22500" priority="676">
      <formula>AV16="후보"</formula>
    </cfRule>
  </conditionalFormatting>
  <conditionalFormatting sqref="AC16">
    <cfRule type="cellIs" dxfId="22499" priority="672" operator="greaterThan">
      <formula>0.9</formula>
    </cfRule>
    <cfRule type="cellIs" dxfId="22498" priority="673" operator="greaterThan">
      <formula>0.85</formula>
    </cfRule>
  </conditionalFormatting>
  <conditionalFormatting sqref="N16">
    <cfRule type="cellIs" dxfId="22497" priority="670" operator="greaterThan">
      <formula>0.9</formula>
    </cfRule>
    <cfRule type="cellIs" dxfId="22496" priority="671" operator="greaterThan">
      <formula>0.85</formula>
    </cfRule>
  </conditionalFormatting>
  <conditionalFormatting sqref="E16">
    <cfRule type="expression" dxfId="22495" priority="666">
      <formula>AND(IF(OR($Q16=1,$Q16=2),1,0),IF($X16&lt;=20,1,0))</formula>
    </cfRule>
    <cfRule type="expression" dxfId="22494" priority="667">
      <formula>AND(IF($Q16=2,1,0),IF($X16&lt;30,1,0))</formula>
    </cfRule>
    <cfRule type="expression" dxfId="22493" priority="668">
      <formula>AND(IF($Q16=3,1,0),IF($X16&lt;30,1,0))</formula>
    </cfRule>
    <cfRule type="expression" dxfId="22492" priority="669">
      <formula>AND(IF($Q16=3,1,IF($Q16=4,1,0)),IF($F16&lt;=85,1,0))</formula>
    </cfRule>
  </conditionalFormatting>
  <conditionalFormatting sqref="X16">
    <cfRule type="expression" dxfId="22491" priority="662">
      <formula>AND(IF(OR($Q16=1,$Q16=2),1,0),IF($X16&lt;=20,1,0))</formula>
    </cfRule>
    <cfRule type="expression" dxfId="22490" priority="663">
      <formula>AND(IF($Q16=2,1,0),IF($X16&lt;30,1,0))</formula>
    </cfRule>
    <cfRule type="expression" dxfId="22489" priority="664">
      <formula>AND(IF($Q16=3,1,0),IF($X16&lt;30,1,0))</formula>
    </cfRule>
    <cfRule type="expression" dxfId="22488" priority="665">
      <formula>AND(IF($Q16=3,1,IF($Q16=4,1,0)),IF($F16&lt;=85,1,0))</formula>
    </cfRule>
  </conditionalFormatting>
  <conditionalFormatting sqref="AI16">
    <cfRule type="expression" dxfId="22487" priority="658">
      <formula>AND(IF(OR($Q16=1,$Q16=2),1,0),IF($X16&lt;=20,1,0))</formula>
    </cfRule>
    <cfRule type="expression" dxfId="22486" priority="659">
      <formula>AND(IF($Q16=2,1,0),IF($X16&lt;30,1,0))</formula>
    </cfRule>
    <cfRule type="expression" dxfId="22485" priority="660">
      <formula>AND(IF($Q16=3,1,0),IF($X16&lt;30,1,0))</formula>
    </cfRule>
    <cfRule type="expression" dxfId="22484" priority="661">
      <formula>AND(IF($Q16=3,1,IF($Q16=4,1,0)),IF($F16&lt;=85,1,0))</formula>
    </cfRule>
  </conditionalFormatting>
  <conditionalFormatting sqref="AV17">
    <cfRule type="expression" dxfId="22483" priority="656">
      <formula>AV17="X"</formula>
    </cfRule>
    <cfRule type="expression" dxfId="22482" priority="657">
      <formula>AV17="후보"</formula>
    </cfRule>
  </conditionalFormatting>
  <conditionalFormatting sqref="AC17">
    <cfRule type="cellIs" dxfId="22481" priority="653" operator="greaterThan">
      <formula>0.9</formula>
    </cfRule>
    <cfRule type="cellIs" dxfId="22480" priority="654" operator="greaterThan">
      <formula>0.85</formula>
    </cfRule>
  </conditionalFormatting>
  <conditionalFormatting sqref="N17">
    <cfRule type="cellIs" dxfId="22479" priority="651" operator="greaterThan">
      <formula>0.9</formula>
    </cfRule>
    <cfRule type="cellIs" dxfId="22478" priority="652" operator="greaterThan">
      <formula>0.85</formula>
    </cfRule>
  </conditionalFormatting>
  <conditionalFormatting sqref="E17">
    <cfRule type="expression" dxfId="22477" priority="647">
      <formula>AND(IF(OR($Q17=1,$Q17=2),1,0),IF($X17&lt;=20,1,0))</formula>
    </cfRule>
    <cfRule type="expression" dxfId="22476" priority="648">
      <formula>AND(IF($Q17=2,1,0),IF($X17&lt;30,1,0))</formula>
    </cfRule>
    <cfRule type="expression" dxfId="22475" priority="649">
      <formula>AND(IF($Q17=3,1,0),IF($X17&lt;30,1,0))</formula>
    </cfRule>
    <cfRule type="expression" dxfId="22474" priority="650">
      <formula>AND(IF($Q17=3,1,IF($Q17=4,1,0)),IF($F17&lt;=85,1,0))</formula>
    </cfRule>
  </conditionalFormatting>
  <conditionalFormatting sqref="X17">
    <cfRule type="expression" dxfId="22473" priority="643">
      <formula>AND(IF(OR($Q17=1,$Q17=2),1,0),IF($X17&lt;=20,1,0))</formula>
    </cfRule>
    <cfRule type="expression" dxfId="22472" priority="644">
      <formula>AND(IF($Q17=2,1,0),IF($X17&lt;30,1,0))</formula>
    </cfRule>
    <cfRule type="expression" dxfId="22471" priority="645">
      <formula>AND(IF($Q17=3,1,0),IF($X17&lt;30,1,0))</formula>
    </cfRule>
    <cfRule type="expression" dxfId="22470" priority="646">
      <formula>AND(IF($Q17=3,1,IF($Q17=4,1,0)),IF($F17&lt;=85,1,0))</formula>
    </cfRule>
  </conditionalFormatting>
  <conditionalFormatting sqref="AI17">
    <cfRule type="expression" dxfId="22469" priority="639">
      <formula>AND(IF(OR($Q17=1,$Q17=2),1,0),IF($X17&lt;=20,1,0))</formula>
    </cfRule>
    <cfRule type="expression" dxfId="22468" priority="640">
      <formula>AND(IF($Q17=2,1,0),IF($X17&lt;30,1,0))</formula>
    </cfRule>
    <cfRule type="expression" dxfId="22467" priority="641">
      <formula>AND(IF($Q17=3,1,0),IF($X17&lt;30,1,0))</formula>
    </cfRule>
    <cfRule type="expression" dxfId="22466" priority="642">
      <formula>AND(IF($Q17=3,1,IF($Q17=4,1,0)),IF($F17&lt;=85,1,0))</formula>
    </cfRule>
  </conditionalFormatting>
  <conditionalFormatting sqref="AV18">
    <cfRule type="expression" dxfId="22465" priority="637">
      <formula>AV18="X"</formula>
    </cfRule>
    <cfRule type="expression" dxfId="22464" priority="638">
      <formula>AV18="후보"</formula>
    </cfRule>
  </conditionalFormatting>
  <conditionalFormatting sqref="AC18">
    <cfRule type="cellIs" dxfId="22463" priority="634" operator="greaterThan">
      <formula>0.9</formula>
    </cfRule>
    <cfRule type="cellIs" dxfId="22462" priority="635" operator="greaterThan">
      <formula>0.85</formula>
    </cfRule>
  </conditionalFormatting>
  <conditionalFormatting sqref="N18">
    <cfRule type="cellIs" dxfId="22461" priority="632" operator="greaterThan">
      <formula>0.9</formula>
    </cfRule>
    <cfRule type="cellIs" dxfId="22460" priority="633" operator="greaterThan">
      <formula>0.85</formula>
    </cfRule>
  </conditionalFormatting>
  <conditionalFormatting sqref="E18">
    <cfRule type="expression" dxfId="22459" priority="628">
      <formula>AND(IF(OR($Q18=1,$Q18=2),1,0),IF($X18&lt;=20,1,0))</formula>
    </cfRule>
    <cfRule type="expression" dxfId="22458" priority="629">
      <formula>AND(IF($Q18=2,1,0),IF($X18&lt;30,1,0))</formula>
    </cfRule>
    <cfRule type="expression" dxfId="22457" priority="630">
      <formula>AND(IF($Q18=3,1,0),IF($X18&lt;30,1,0))</formula>
    </cfRule>
    <cfRule type="expression" dxfId="22456" priority="631">
      <formula>AND(IF($Q18=3,1,IF($Q18=4,1,0)),IF($F18&lt;=85,1,0))</formula>
    </cfRule>
  </conditionalFormatting>
  <conditionalFormatting sqref="X18">
    <cfRule type="expression" dxfId="22455" priority="624">
      <formula>AND(IF(OR($Q18=1,$Q18=2),1,0),IF($X18&lt;=20,1,0))</formula>
    </cfRule>
    <cfRule type="expression" dxfId="22454" priority="625">
      <formula>AND(IF($Q18=2,1,0),IF($X18&lt;30,1,0))</formula>
    </cfRule>
    <cfRule type="expression" dxfId="22453" priority="626">
      <formula>AND(IF($Q18=3,1,0),IF($X18&lt;30,1,0))</formula>
    </cfRule>
    <cfRule type="expression" dxfId="22452" priority="627">
      <formula>AND(IF($Q18=3,1,IF($Q18=4,1,0)),IF($F18&lt;=85,1,0))</formula>
    </cfRule>
  </conditionalFormatting>
  <conditionalFormatting sqref="AI18">
    <cfRule type="expression" dxfId="22451" priority="620">
      <formula>AND(IF(OR($Q18=1,$Q18=2),1,0),IF($X18&lt;=20,1,0))</formula>
    </cfRule>
    <cfRule type="expression" dxfId="22450" priority="621">
      <formula>AND(IF($Q18=2,1,0),IF($X18&lt;30,1,0))</formula>
    </cfRule>
    <cfRule type="expression" dxfId="22449" priority="622">
      <formula>AND(IF($Q18=3,1,0),IF($X18&lt;30,1,0))</formula>
    </cfRule>
    <cfRule type="expression" dxfId="22448" priority="623">
      <formula>AND(IF($Q18=3,1,IF($Q18=4,1,0)),IF($F18&lt;=85,1,0))</formula>
    </cfRule>
  </conditionalFormatting>
  <conditionalFormatting sqref="AV19">
    <cfRule type="expression" dxfId="22447" priority="618">
      <formula>AV19="X"</formula>
    </cfRule>
    <cfRule type="expression" dxfId="22446" priority="619">
      <formula>AV19="후보"</formula>
    </cfRule>
  </conditionalFormatting>
  <conditionalFormatting sqref="AC19">
    <cfRule type="cellIs" dxfId="22445" priority="615" operator="greaterThan">
      <formula>0.9</formula>
    </cfRule>
    <cfRule type="cellIs" dxfId="22444" priority="616" operator="greaterThan">
      <formula>0.85</formula>
    </cfRule>
  </conditionalFormatting>
  <conditionalFormatting sqref="N19">
    <cfRule type="cellIs" dxfId="22443" priority="613" operator="greaterThan">
      <formula>0.9</formula>
    </cfRule>
    <cfRule type="cellIs" dxfId="22442" priority="614" operator="greaterThan">
      <formula>0.85</formula>
    </cfRule>
  </conditionalFormatting>
  <conditionalFormatting sqref="E19">
    <cfRule type="expression" dxfId="22441" priority="609">
      <formula>AND(IF(OR($Q19=1,$Q19=2),1,0),IF($X19&lt;=20,1,0))</formula>
    </cfRule>
    <cfRule type="expression" dxfId="22440" priority="610">
      <formula>AND(IF($Q19=2,1,0),IF($X19&lt;30,1,0))</formula>
    </cfRule>
    <cfRule type="expression" dxfId="22439" priority="611">
      <formula>AND(IF($Q19=3,1,0),IF($X19&lt;30,1,0))</formula>
    </cfRule>
    <cfRule type="expression" dxfId="22438" priority="612">
      <formula>AND(IF($Q19=3,1,IF($Q19=4,1,0)),IF($F19&lt;=85,1,0))</formula>
    </cfRule>
  </conditionalFormatting>
  <conditionalFormatting sqref="X19">
    <cfRule type="expression" dxfId="22437" priority="605">
      <formula>AND(IF(OR($Q19=1,$Q19=2),1,0),IF($X19&lt;=20,1,0))</formula>
    </cfRule>
    <cfRule type="expression" dxfId="22436" priority="606">
      <formula>AND(IF($Q19=2,1,0),IF($X19&lt;30,1,0))</formula>
    </cfRule>
    <cfRule type="expression" dxfId="22435" priority="607">
      <formula>AND(IF($Q19=3,1,0),IF($X19&lt;30,1,0))</formula>
    </cfRule>
    <cfRule type="expression" dxfId="22434" priority="608">
      <formula>AND(IF($Q19=3,1,IF($Q19=4,1,0)),IF($F19&lt;=85,1,0))</formula>
    </cfRule>
  </conditionalFormatting>
  <conditionalFormatting sqref="AI19">
    <cfRule type="expression" dxfId="22433" priority="601">
      <formula>AND(IF(OR($Q19=1,$Q19=2),1,0),IF($X19&lt;=20,1,0))</formula>
    </cfRule>
    <cfRule type="expression" dxfId="22432" priority="602">
      <formula>AND(IF($Q19=2,1,0),IF($X19&lt;30,1,0))</formula>
    </cfRule>
    <cfRule type="expression" dxfId="22431" priority="603">
      <formula>AND(IF($Q19=3,1,0),IF($X19&lt;30,1,0))</formula>
    </cfRule>
    <cfRule type="expression" dxfId="22430" priority="604">
      <formula>AND(IF($Q19=3,1,IF($Q19=4,1,0)),IF($F19&lt;=85,1,0))</formula>
    </cfRule>
  </conditionalFormatting>
  <conditionalFormatting sqref="AV20">
    <cfRule type="expression" dxfId="22429" priority="599">
      <formula>AV20="X"</formula>
    </cfRule>
    <cfRule type="expression" dxfId="22428" priority="600">
      <formula>AV20="후보"</formula>
    </cfRule>
  </conditionalFormatting>
  <conditionalFormatting sqref="AC20 N20">
    <cfRule type="cellIs" dxfId="22427" priority="596" operator="greaterThan">
      <formula>0.9</formula>
    </cfRule>
    <cfRule type="cellIs" dxfId="22426" priority="597" operator="greaterThan">
      <formula>0.85</formula>
    </cfRule>
  </conditionalFormatting>
  <conditionalFormatting sqref="AV21">
    <cfRule type="expression" dxfId="22425" priority="594">
      <formula>AV21="X"</formula>
    </cfRule>
    <cfRule type="expression" dxfId="22424" priority="595">
      <formula>AV21="후보"</formula>
    </cfRule>
  </conditionalFormatting>
  <conditionalFormatting sqref="AC21">
    <cfRule type="cellIs" dxfId="22423" priority="591" operator="greaterThan">
      <formula>0.9</formula>
    </cfRule>
    <cfRule type="cellIs" dxfId="22422" priority="592" operator="greaterThan">
      <formula>0.85</formula>
    </cfRule>
  </conditionalFormatting>
  <conditionalFormatting sqref="N21">
    <cfRule type="cellIs" dxfId="22421" priority="589" operator="greaterThan">
      <formula>0.9</formula>
    </cfRule>
    <cfRule type="cellIs" dxfId="22420" priority="590" operator="greaterThan">
      <formula>0.85</formula>
    </cfRule>
  </conditionalFormatting>
  <conditionalFormatting sqref="E21">
    <cfRule type="expression" dxfId="22419" priority="585">
      <formula>AND(IF(OR($Q21=1,$Q21=2),1,0),IF($X21&lt;=20,1,0))</formula>
    </cfRule>
    <cfRule type="expression" dxfId="22418" priority="586">
      <formula>AND(IF($Q21=2,1,0),IF($X21&lt;30,1,0))</formula>
    </cfRule>
    <cfRule type="expression" dxfId="22417" priority="587">
      <formula>AND(IF($Q21=3,1,0),IF($X21&lt;30,1,0))</formula>
    </cfRule>
    <cfRule type="expression" dxfId="22416" priority="588">
      <formula>AND(IF($Q21=3,1,IF($Q21=4,1,0)),IF($F21&lt;=85,1,0))</formula>
    </cfRule>
  </conditionalFormatting>
  <conditionalFormatting sqref="X21">
    <cfRule type="expression" dxfId="22415" priority="581">
      <formula>AND(IF(OR($Q21=1,$Q21=2),1,0),IF($X21&lt;=20,1,0))</formula>
    </cfRule>
    <cfRule type="expression" dxfId="22414" priority="582">
      <formula>AND(IF($Q21=2,1,0),IF($X21&lt;30,1,0))</formula>
    </cfRule>
    <cfRule type="expression" dxfId="22413" priority="583">
      <formula>AND(IF($Q21=3,1,0),IF($X21&lt;30,1,0))</formula>
    </cfRule>
    <cfRule type="expression" dxfId="22412" priority="584">
      <formula>AND(IF($Q21=3,1,IF($Q21=4,1,0)),IF($F21&lt;=85,1,0))</formula>
    </cfRule>
  </conditionalFormatting>
  <conditionalFormatting sqref="AI21">
    <cfRule type="expression" dxfId="22411" priority="577">
      <formula>AND(IF(OR($Q21=1,$Q21=2),1,0),IF($X21&lt;=20,1,0))</formula>
    </cfRule>
    <cfRule type="expression" dxfId="22410" priority="578">
      <formula>AND(IF($Q21=2,1,0),IF($X21&lt;30,1,0))</formula>
    </cfRule>
    <cfRule type="expression" dxfId="22409" priority="579">
      <formula>AND(IF($Q21=3,1,0),IF($X21&lt;30,1,0))</formula>
    </cfRule>
    <cfRule type="expression" dxfId="22408" priority="580">
      <formula>AND(IF($Q21=3,1,IF($Q21=4,1,0)),IF($F21&lt;=85,1,0))</formula>
    </cfRule>
  </conditionalFormatting>
  <conditionalFormatting sqref="AV22">
    <cfRule type="expression" dxfId="22407" priority="575">
      <formula>AV22="X"</formula>
    </cfRule>
    <cfRule type="expression" dxfId="22406" priority="576">
      <formula>AV22="후보"</formula>
    </cfRule>
  </conditionalFormatting>
  <conditionalFormatting sqref="AC22">
    <cfRule type="cellIs" dxfId="22405" priority="572" operator="greaterThan">
      <formula>0.9</formula>
    </cfRule>
    <cfRule type="cellIs" dxfId="22404" priority="573" operator="greaterThan">
      <formula>0.85</formula>
    </cfRule>
  </conditionalFormatting>
  <conditionalFormatting sqref="N22">
    <cfRule type="cellIs" dxfId="22403" priority="570" operator="greaterThan">
      <formula>0.9</formula>
    </cfRule>
    <cfRule type="cellIs" dxfId="22402" priority="571" operator="greaterThan">
      <formula>0.85</formula>
    </cfRule>
  </conditionalFormatting>
  <conditionalFormatting sqref="E22">
    <cfRule type="expression" dxfId="22401" priority="566">
      <formula>AND(IF(OR($Q22=1,$Q22=2),1,0),IF($X22&lt;=20,1,0))</formula>
    </cfRule>
    <cfRule type="expression" dxfId="22400" priority="567">
      <formula>AND(IF($Q22=2,1,0),IF($X22&lt;30,1,0))</formula>
    </cfRule>
    <cfRule type="expression" dxfId="22399" priority="568">
      <formula>AND(IF($Q22=3,1,0),IF($X22&lt;30,1,0))</formula>
    </cfRule>
    <cfRule type="expression" dxfId="22398" priority="569">
      <formula>AND(IF($Q22=3,1,IF($Q22=4,1,0)),IF($F22&lt;=85,1,0))</formula>
    </cfRule>
  </conditionalFormatting>
  <conditionalFormatting sqref="X22">
    <cfRule type="expression" dxfId="22397" priority="562">
      <formula>AND(IF(OR($Q22=1,$Q22=2),1,0),IF($X22&lt;=20,1,0))</formula>
    </cfRule>
    <cfRule type="expression" dxfId="22396" priority="563">
      <formula>AND(IF($Q22=2,1,0),IF($X22&lt;30,1,0))</formula>
    </cfRule>
    <cfRule type="expression" dxfId="22395" priority="564">
      <formula>AND(IF($Q22=3,1,0),IF($X22&lt;30,1,0))</formula>
    </cfRule>
    <cfRule type="expression" dxfId="22394" priority="565">
      <formula>AND(IF($Q22=3,1,IF($Q22=4,1,0)),IF($F22&lt;=85,1,0))</formula>
    </cfRule>
  </conditionalFormatting>
  <conditionalFormatting sqref="AI22">
    <cfRule type="expression" dxfId="22393" priority="558">
      <formula>AND(IF(OR($Q22=1,$Q22=2),1,0),IF($X22&lt;=20,1,0))</formula>
    </cfRule>
    <cfRule type="expression" dxfId="22392" priority="559">
      <formula>AND(IF($Q22=2,1,0),IF($X22&lt;30,1,0))</formula>
    </cfRule>
    <cfRule type="expression" dxfId="22391" priority="560">
      <formula>AND(IF($Q22=3,1,0),IF($X22&lt;30,1,0))</formula>
    </cfRule>
    <cfRule type="expression" dxfId="22390" priority="561">
      <formula>AND(IF($Q22=3,1,IF($Q22=4,1,0)),IF($F22&lt;=85,1,0))</formula>
    </cfRule>
  </conditionalFormatting>
  <conditionalFormatting sqref="AV23">
    <cfRule type="expression" dxfId="22389" priority="556">
      <formula>AV23="X"</formula>
    </cfRule>
    <cfRule type="expression" dxfId="22388" priority="557">
      <formula>AV23="후보"</formula>
    </cfRule>
  </conditionalFormatting>
  <conditionalFormatting sqref="AC23">
    <cfRule type="cellIs" dxfId="22387" priority="553" operator="greaterThan">
      <formula>0.9</formula>
    </cfRule>
    <cfRule type="cellIs" dxfId="22386" priority="554" operator="greaterThan">
      <formula>0.85</formula>
    </cfRule>
  </conditionalFormatting>
  <conditionalFormatting sqref="N23">
    <cfRule type="cellIs" dxfId="22385" priority="551" operator="greaterThan">
      <formula>0.9</formula>
    </cfRule>
    <cfRule type="cellIs" dxfId="22384" priority="552" operator="greaterThan">
      <formula>0.85</formula>
    </cfRule>
  </conditionalFormatting>
  <conditionalFormatting sqref="E23">
    <cfRule type="expression" dxfId="22383" priority="547">
      <formula>AND(IF(OR($Q23=1,$Q23=2),1,0),IF($X23&lt;=20,1,0))</formula>
    </cfRule>
    <cfRule type="expression" dxfId="22382" priority="548">
      <formula>AND(IF($Q23=2,1,0),IF($X23&lt;30,1,0))</formula>
    </cfRule>
    <cfRule type="expression" dxfId="22381" priority="549">
      <formula>AND(IF($Q23=3,1,0),IF($X23&lt;30,1,0))</formula>
    </cfRule>
    <cfRule type="expression" dxfId="22380" priority="550">
      <formula>AND(IF($Q23=3,1,IF($Q23=4,1,0)),IF($F23&lt;=85,1,0))</formula>
    </cfRule>
  </conditionalFormatting>
  <conditionalFormatting sqref="X23">
    <cfRule type="expression" dxfId="22379" priority="543">
      <formula>AND(IF(OR($Q23=1,$Q23=2),1,0),IF($X23&lt;=20,1,0))</formula>
    </cfRule>
    <cfRule type="expression" dxfId="22378" priority="544">
      <formula>AND(IF($Q23=2,1,0),IF($X23&lt;30,1,0))</formula>
    </cfRule>
    <cfRule type="expression" dxfId="22377" priority="545">
      <formula>AND(IF($Q23=3,1,0),IF($X23&lt;30,1,0))</formula>
    </cfRule>
    <cfRule type="expression" dxfId="22376" priority="546">
      <formula>AND(IF($Q23=3,1,IF($Q23=4,1,0)),IF($F23&lt;=85,1,0))</formula>
    </cfRule>
  </conditionalFormatting>
  <conditionalFormatting sqref="AI23">
    <cfRule type="expression" dxfId="22375" priority="539">
      <formula>AND(IF(OR($Q23=1,$Q23=2),1,0),IF($X23&lt;=20,1,0))</formula>
    </cfRule>
    <cfRule type="expression" dxfId="22374" priority="540">
      <formula>AND(IF($Q23=2,1,0),IF($X23&lt;30,1,0))</formula>
    </cfRule>
    <cfRule type="expression" dxfId="22373" priority="541">
      <formula>AND(IF($Q23=3,1,0),IF($X23&lt;30,1,0))</formula>
    </cfRule>
    <cfRule type="expression" dxfId="22372" priority="542">
      <formula>AND(IF($Q23=3,1,IF($Q23=4,1,0)),IF($F23&lt;=85,1,0))</formula>
    </cfRule>
  </conditionalFormatting>
  <conditionalFormatting sqref="AV24">
    <cfRule type="expression" dxfId="22371" priority="537">
      <formula>AV24="X"</formula>
    </cfRule>
    <cfRule type="expression" dxfId="22370" priority="538">
      <formula>AV24="후보"</formula>
    </cfRule>
  </conditionalFormatting>
  <conditionalFormatting sqref="AC24">
    <cfRule type="cellIs" dxfId="22369" priority="534" operator="greaterThan">
      <formula>0.9</formula>
    </cfRule>
    <cfRule type="cellIs" dxfId="22368" priority="535" operator="greaterThan">
      <formula>0.85</formula>
    </cfRule>
  </conditionalFormatting>
  <conditionalFormatting sqref="N24">
    <cfRule type="cellIs" dxfId="22367" priority="532" operator="greaterThan">
      <formula>0.9</formula>
    </cfRule>
    <cfRule type="cellIs" dxfId="22366" priority="533" operator="greaterThan">
      <formula>0.85</formula>
    </cfRule>
  </conditionalFormatting>
  <conditionalFormatting sqref="E24">
    <cfRule type="expression" dxfId="22365" priority="528">
      <formula>AND(IF(OR($Q24=1,$Q24=2),1,0),IF($X24&lt;=20,1,0))</formula>
    </cfRule>
    <cfRule type="expression" dxfId="22364" priority="529">
      <formula>AND(IF($Q24=2,1,0),IF($X24&lt;30,1,0))</formula>
    </cfRule>
    <cfRule type="expression" dxfId="22363" priority="530">
      <formula>AND(IF($Q24=3,1,0),IF($X24&lt;30,1,0))</formula>
    </cfRule>
    <cfRule type="expression" dxfId="22362" priority="531">
      <formula>AND(IF($Q24=3,1,IF($Q24=4,1,0)),IF($F24&lt;=85,1,0))</formula>
    </cfRule>
  </conditionalFormatting>
  <conditionalFormatting sqref="X24">
    <cfRule type="expression" dxfId="22361" priority="524">
      <formula>AND(IF(OR($Q24=1,$Q24=2),1,0),IF($X24&lt;=20,1,0))</formula>
    </cfRule>
    <cfRule type="expression" dxfId="22360" priority="525">
      <formula>AND(IF($Q24=2,1,0),IF($X24&lt;30,1,0))</formula>
    </cfRule>
    <cfRule type="expression" dxfId="22359" priority="526">
      <formula>AND(IF($Q24=3,1,0),IF($X24&lt;30,1,0))</formula>
    </cfRule>
    <cfRule type="expression" dxfId="22358" priority="527">
      <formula>AND(IF($Q24=3,1,IF($Q24=4,1,0)),IF($F24&lt;=85,1,0))</formula>
    </cfRule>
  </conditionalFormatting>
  <conditionalFormatting sqref="AI24">
    <cfRule type="expression" dxfId="22357" priority="520">
      <formula>AND(IF(OR($Q24=1,$Q24=2),1,0),IF($X24&lt;=20,1,0))</formula>
    </cfRule>
    <cfRule type="expression" dxfId="22356" priority="521">
      <formula>AND(IF($Q24=2,1,0),IF($X24&lt;30,1,0))</formula>
    </cfRule>
    <cfRule type="expression" dxfId="22355" priority="522">
      <formula>AND(IF($Q24=3,1,0),IF($X24&lt;30,1,0))</formula>
    </cfRule>
    <cfRule type="expression" dxfId="22354" priority="523">
      <formula>AND(IF($Q24=3,1,IF($Q24=4,1,0)),IF($F24&lt;=85,1,0))</formula>
    </cfRule>
  </conditionalFormatting>
  <conditionalFormatting sqref="AV25">
    <cfRule type="expression" dxfId="22353" priority="518">
      <formula>AV25="X"</formula>
    </cfRule>
    <cfRule type="expression" dxfId="22352" priority="519">
      <formula>AV25="후보"</formula>
    </cfRule>
  </conditionalFormatting>
  <conditionalFormatting sqref="AC25 N25">
    <cfRule type="cellIs" dxfId="22351" priority="515" operator="greaterThan">
      <formula>0.9</formula>
    </cfRule>
    <cfRule type="cellIs" dxfId="22350" priority="516" operator="greaterThan">
      <formula>0.85</formula>
    </cfRule>
  </conditionalFormatting>
  <conditionalFormatting sqref="AV26">
    <cfRule type="expression" dxfId="22349" priority="513">
      <formula>AV26="X"</formula>
    </cfRule>
    <cfRule type="expression" dxfId="22348" priority="514">
      <formula>AV26="후보"</formula>
    </cfRule>
  </conditionalFormatting>
  <conditionalFormatting sqref="AC26">
    <cfRule type="cellIs" dxfId="22347" priority="510" operator="greaterThan">
      <formula>0.9</formula>
    </cfRule>
    <cfRule type="cellIs" dxfId="22346" priority="511" operator="greaterThan">
      <formula>0.85</formula>
    </cfRule>
  </conditionalFormatting>
  <conditionalFormatting sqref="N26">
    <cfRule type="cellIs" dxfId="22345" priority="508" operator="greaterThan">
      <formula>0.9</formula>
    </cfRule>
    <cfRule type="cellIs" dxfId="22344" priority="509" operator="greaterThan">
      <formula>0.85</formula>
    </cfRule>
  </conditionalFormatting>
  <conditionalFormatting sqref="E26">
    <cfRule type="expression" dxfId="22343" priority="504">
      <formula>AND(IF(OR($Q26=1,$Q26=2),1,0),IF($X26&lt;=20,1,0))</formula>
    </cfRule>
    <cfRule type="expression" dxfId="22342" priority="505">
      <formula>AND(IF($Q26=2,1,0),IF($X26&lt;30,1,0))</formula>
    </cfRule>
    <cfRule type="expression" dxfId="22341" priority="506">
      <formula>AND(IF($Q26=3,1,0),IF($X26&lt;30,1,0))</formula>
    </cfRule>
    <cfRule type="expression" dxfId="22340" priority="507">
      <formula>AND(IF($Q26=3,1,IF($Q26=4,1,0)),IF($F26&lt;=85,1,0))</formula>
    </cfRule>
  </conditionalFormatting>
  <conditionalFormatting sqref="X26">
    <cfRule type="expression" dxfId="22339" priority="500">
      <formula>AND(IF(OR($Q26=1,$Q26=2),1,0),IF($X26&lt;=20,1,0))</formula>
    </cfRule>
    <cfRule type="expression" dxfId="22338" priority="501">
      <formula>AND(IF($Q26=2,1,0),IF($X26&lt;30,1,0))</formula>
    </cfRule>
    <cfRule type="expression" dxfId="22337" priority="502">
      <formula>AND(IF($Q26=3,1,0),IF($X26&lt;30,1,0))</formula>
    </cfRule>
    <cfRule type="expression" dxfId="22336" priority="503">
      <formula>AND(IF($Q26=3,1,IF($Q26=4,1,0)),IF($F26&lt;=85,1,0))</formula>
    </cfRule>
  </conditionalFormatting>
  <conditionalFormatting sqref="AI26">
    <cfRule type="expression" dxfId="22335" priority="496">
      <formula>AND(IF(OR($Q26=1,$Q26=2),1,0),IF($X26&lt;=20,1,0))</formula>
    </cfRule>
    <cfRule type="expression" dxfId="22334" priority="497">
      <formula>AND(IF($Q26=2,1,0),IF($X26&lt;30,1,0))</formula>
    </cfRule>
    <cfRule type="expression" dxfId="22333" priority="498">
      <formula>AND(IF($Q26=3,1,0),IF($X26&lt;30,1,0))</formula>
    </cfRule>
    <cfRule type="expression" dxfId="22332" priority="499">
      <formula>AND(IF($Q26=3,1,IF($Q26=4,1,0)),IF($F26&lt;=85,1,0))</formula>
    </cfRule>
  </conditionalFormatting>
  <conditionalFormatting sqref="AV27">
    <cfRule type="expression" dxfId="22331" priority="494">
      <formula>AV27="X"</formula>
    </cfRule>
    <cfRule type="expression" dxfId="22330" priority="495">
      <formula>AV27="후보"</formula>
    </cfRule>
  </conditionalFormatting>
  <conditionalFormatting sqref="AC27">
    <cfRule type="cellIs" dxfId="22329" priority="491" operator="greaterThan">
      <formula>0.9</formula>
    </cfRule>
    <cfRule type="cellIs" dxfId="22328" priority="492" operator="greaterThan">
      <formula>0.85</formula>
    </cfRule>
  </conditionalFormatting>
  <conditionalFormatting sqref="N27">
    <cfRule type="cellIs" dxfId="22327" priority="489" operator="greaterThan">
      <formula>0.9</formula>
    </cfRule>
    <cfRule type="cellIs" dxfId="22326" priority="490" operator="greaterThan">
      <formula>0.85</formula>
    </cfRule>
  </conditionalFormatting>
  <conditionalFormatting sqref="E27">
    <cfRule type="expression" dxfId="22325" priority="485">
      <formula>AND(IF(OR($Q27=1,$Q27=2),1,0),IF($X27&lt;=20,1,0))</formula>
    </cfRule>
    <cfRule type="expression" dxfId="22324" priority="486">
      <formula>AND(IF($Q27=2,1,0),IF($X27&lt;30,1,0))</formula>
    </cfRule>
    <cfRule type="expression" dxfId="22323" priority="487">
      <formula>AND(IF($Q27=3,1,0),IF($X27&lt;30,1,0))</formula>
    </cfRule>
    <cfRule type="expression" dxfId="22322" priority="488">
      <formula>AND(IF($Q27=3,1,IF($Q27=4,1,0)),IF($F27&lt;=85,1,0))</formula>
    </cfRule>
  </conditionalFormatting>
  <conditionalFormatting sqref="X27">
    <cfRule type="expression" dxfId="22321" priority="481">
      <formula>AND(IF(OR($Q27=1,$Q27=2),1,0),IF($X27&lt;=20,1,0))</formula>
    </cfRule>
    <cfRule type="expression" dxfId="22320" priority="482">
      <formula>AND(IF($Q27=2,1,0),IF($X27&lt;30,1,0))</formula>
    </cfRule>
    <cfRule type="expression" dxfId="22319" priority="483">
      <formula>AND(IF($Q27=3,1,0),IF($X27&lt;30,1,0))</formula>
    </cfRule>
    <cfRule type="expression" dxfId="22318" priority="484">
      <formula>AND(IF($Q27=3,1,IF($Q27=4,1,0)),IF($F27&lt;=85,1,0))</formula>
    </cfRule>
  </conditionalFormatting>
  <conditionalFormatting sqref="AI27">
    <cfRule type="expression" dxfId="22317" priority="477">
      <formula>AND(IF(OR($Q27=1,$Q27=2),1,0),IF($X27&lt;=20,1,0))</formula>
    </cfRule>
    <cfRule type="expression" dxfId="22316" priority="478">
      <formula>AND(IF($Q27=2,1,0),IF($X27&lt;30,1,0))</formula>
    </cfRule>
    <cfRule type="expression" dxfId="22315" priority="479">
      <formula>AND(IF($Q27=3,1,0),IF($X27&lt;30,1,0))</formula>
    </cfRule>
    <cfRule type="expression" dxfId="22314" priority="480">
      <formula>AND(IF($Q27=3,1,IF($Q27=4,1,0)),IF($F27&lt;=85,1,0))</formula>
    </cfRule>
  </conditionalFormatting>
  <conditionalFormatting sqref="AV28">
    <cfRule type="expression" dxfId="22313" priority="475">
      <formula>AV28="X"</formula>
    </cfRule>
    <cfRule type="expression" dxfId="22312" priority="476">
      <formula>AV28="후보"</formula>
    </cfRule>
  </conditionalFormatting>
  <conditionalFormatting sqref="AC28">
    <cfRule type="cellIs" dxfId="22311" priority="472" operator="greaterThan">
      <formula>0.9</formula>
    </cfRule>
    <cfRule type="cellIs" dxfId="22310" priority="473" operator="greaterThan">
      <formula>0.85</formula>
    </cfRule>
  </conditionalFormatting>
  <conditionalFormatting sqref="N28">
    <cfRule type="cellIs" dxfId="22309" priority="470" operator="greaterThan">
      <formula>0.9</formula>
    </cfRule>
    <cfRule type="cellIs" dxfId="22308" priority="471" operator="greaterThan">
      <formula>0.85</formula>
    </cfRule>
  </conditionalFormatting>
  <conditionalFormatting sqref="E28">
    <cfRule type="expression" dxfId="22307" priority="466">
      <formula>AND(IF(OR($Q28=1,$Q28=2),1,0),IF($X28&lt;=20,1,0))</formula>
    </cfRule>
    <cfRule type="expression" dxfId="22306" priority="467">
      <formula>AND(IF($Q28=2,1,0),IF($X28&lt;30,1,0))</formula>
    </cfRule>
    <cfRule type="expression" dxfId="22305" priority="468">
      <formula>AND(IF($Q28=3,1,0),IF($X28&lt;30,1,0))</formula>
    </cfRule>
    <cfRule type="expression" dxfId="22304" priority="469">
      <formula>AND(IF($Q28=3,1,IF($Q28=4,1,0)),IF($F28&lt;=85,1,0))</formula>
    </cfRule>
  </conditionalFormatting>
  <conditionalFormatting sqref="X28">
    <cfRule type="expression" dxfId="22303" priority="462">
      <formula>AND(IF(OR($Q28=1,$Q28=2),1,0),IF($X28&lt;=20,1,0))</formula>
    </cfRule>
    <cfRule type="expression" dxfId="22302" priority="463">
      <formula>AND(IF($Q28=2,1,0),IF($X28&lt;30,1,0))</formula>
    </cfRule>
    <cfRule type="expression" dxfId="22301" priority="464">
      <formula>AND(IF($Q28=3,1,0),IF($X28&lt;30,1,0))</formula>
    </cfRule>
    <cfRule type="expression" dxfId="22300" priority="465">
      <formula>AND(IF($Q28=3,1,IF($Q28=4,1,0)),IF($F28&lt;=85,1,0))</formula>
    </cfRule>
  </conditionalFormatting>
  <conditionalFormatting sqref="AI28">
    <cfRule type="expression" dxfId="22299" priority="458">
      <formula>AND(IF(OR($Q28=1,$Q28=2),1,0),IF($X28&lt;=20,1,0))</formula>
    </cfRule>
    <cfRule type="expression" dxfId="22298" priority="459">
      <formula>AND(IF($Q28=2,1,0),IF($X28&lt;30,1,0))</formula>
    </cfRule>
    <cfRule type="expression" dxfId="22297" priority="460">
      <formula>AND(IF($Q28=3,1,0),IF($X28&lt;30,1,0))</formula>
    </cfRule>
    <cfRule type="expression" dxfId="22296" priority="461">
      <formula>AND(IF($Q28=3,1,IF($Q28=4,1,0)),IF($F28&lt;=85,1,0))</formula>
    </cfRule>
  </conditionalFormatting>
  <conditionalFormatting sqref="AV29">
    <cfRule type="expression" dxfId="22295" priority="456">
      <formula>AV29="X"</formula>
    </cfRule>
    <cfRule type="expression" dxfId="22294" priority="457">
      <formula>AV29="후보"</formula>
    </cfRule>
  </conditionalFormatting>
  <conditionalFormatting sqref="AC29">
    <cfRule type="cellIs" dxfId="22293" priority="453" operator="greaterThan">
      <formula>0.9</formula>
    </cfRule>
    <cfRule type="cellIs" dxfId="22292" priority="454" operator="greaterThan">
      <formula>0.85</formula>
    </cfRule>
  </conditionalFormatting>
  <conditionalFormatting sqref="N29">
    <cfRule type="cellIs" dxfId="22291" priority="451" operator="greaterThan">
      <formula>0.9</formula>
    </cfRule>
    <cfRule type="cellIs" dxfId="22290" priority="452" operator="greaterThan">
      <formula>0.85</formula>
    </cfRule>
  </conditionalFormatting>
  <conditionalFormatting sqref="E29">
    <cfRule type="expression" dxfId="22289" priority="447">
      <formula>AND(IF(OR($Q29=1,$Q29=2),1,0),IF($X29&lt;=20,1,0))</formula>
    </cfRule>
    <cfRule type="expression" dxfId="22288" priority="448">
      <formula>AND(IF($Q29=2,1,0),IF($X29&lt;30,1,0))</formula>
    </cfRule>
    <cfRule type="expression" dxfId="22287" priority="449">
      <formula>AND(IF($Q29=3,1,0),IF($X29&lt;30,1,0))</formula>
    </cfRule>
    <cfRule type="expression" dxfId="22286" priority="450">
      <formula>AND(IF($Q29=3,1,IF($Q29=4,1,0)),IF($F29&lt;=85,1,0))</formula>
    </cfRule>
  </conditionalFormatting>
  <conditionalFormatting sqref="X29">
    <cfRule type="expression" dxfId="22285" priority="443">
      <formula>AND(IF(OR($Q29=1,$Q29=2),1,0),IF($X29&lt;=20,1,0))</formula>
    </cfRule>
    <cfRule type="expression" dxfId="22284" priority="444">
      <formula>AND(IF($Q29=2,1,0),IF($X29&lt;30,1,0))</formula>
    </cfRule>
    <cfRule type="expression" dxfId="22283" priority="445">
      <formula>AND(IF($Q29=3,1,0),IF($X29&lt;30,1,0))</formula>
    </cfRule>
    <cfRule type="expression" dxfId="22282" priority="446">
      <formula>AND(IF($Q29=3,1,IF($Q29=4,1,0)),IF($F29&lt;=85,1,0))</formula>
    </cfRule>
  </conditionalFormatting>
  <conditionalFormatting sqref="AI29">
    <cfRule type="expression" dxfId="22281" priority="439">
      <formula>AND(IF(OR($Q29=1,$Q29=2),1,0),IF($X29&lt;=20,1,0))</formula>
    </cfRule>
    <cfRule type="expression" dxfId="22280" priority="440">
      <formula>AND(IF($Q29=2,1,0),IF($X29&lt;30,1,0))</formula>
    </cfRule>
    <cfRule type="expression" dxfId="22279" priority="441">
      <formula>AND(IF($Q29=3,1,0),IF($X29&lt;30,1,0))</formula>
    </cfRule>
    <cfRule type="expression" dxfId="22278" priority="442">
      <formula>AND(IF($Q29=3,1,IF($Q29=4,1,0)),IF($F29&lt;=85,1,0))</formula>
    </cfRule>
  </conditionalFormatting>
  <conditionalFormatting sqref="AV30">
    <cfRule type="expression" dxfId="22277" priority="437">
      <formula>AV30="X"</formula>
    </cfRule>
    <cfRule type="expression" dxfId="22276" priority="438">
      <formula>AV30="후보"</formula>
    </cfRule>
  </conditionalFormatting>
  <conditionalFormatting sqref="AC30">
    <cfRule type="cellIs" dxfId="22275" priority="434" operator="greaterThan">
      <formula>0.9</formula>
    </cfRule>
    <cfRule type="cellIs" dxfId="22274" priority="435" operator="greaterThan">
      <formula>0.85</formula>
    </cfRule>
  </conditionalFormatting>
  <conditionalFormatting sqref="N30">
    <cfRule type="cellIs" dxfId="22273" priority="432" operator="greaterThan">
      <formula>0.9</formula>
    </cfRule>
    <cfRule type="cellIs" dxfId="22272" priority="433" operator="greaterThan">
      <formula>0.85</formula>
    </cfRule>
  </conditionalFormatting>
  <conditionalFormatting sqref="E30">
    <cfRule type="expression" dxfId="22271" priority="428">
      <formula>AND(IF(OR($Q30=1,$Q30=2),1,0),IF($X30&lt;=20,1,0))</formula>
    </cfRule>
    <cfRule type="expression" dxfId="22270" priority="429">
      <formula>AND(IF($Q30=2,1,0),IF($X30&lt;30,1,0))</formula>
    </cfRule>
    <cfRule type="expression" dxfId="22269" priority="430">
      <formula>AND(IF($Q30=3,1,0),IF($X30&lt;30,1,0))</formula>
    </cfRule>
    <cfRule type="expression" dxfId="22268" priority="431">
      <formula>AND(IF($Q30=3,1,IF($Q30=4,1,0)),IF($F30&lt;=85,1,0))</formula>
    </cfRule>
  </conditionalFormatting>
  <conditionalFormatting sqref="X30">
    <cfRule type="expression" dxfId="22267" priority="424">
      <formula>AND(IF(OR($Q30=1,$Q30=2),1,0),IF($X30&lt;=20,1,0))</formula>
    </cfRule>
    <cfRule type="expression" dxfId="22266" priority="425">
      <formula>AND(IF($Q30=2,1,0),IF($X30&lt;30,1,0))</formula>
    </cfRule>
    <cfRule type="expression" dxfId="22265" priority="426">
      <formula>AND(IF($Q30=3,1,0),IF($X30&lt;30,1,0))</formula>
    </cfRule>
    <cfRule type="expression" dxfId="22264" priority="427">
      <formula>AND(IF($Q30=3,1,IF($Q30=4,1,0)),IF($F30&lt;=85,1,0))</formula>
    </cfRule>
  </conditionalFormatting>
  <conditionalFormatting sqref="AI30">
    <cfRule type="expression" dxfId="22263" priority="420">
      <formula>AND(IF(OR($Q30=1,$Q30=2),1,0),IF($X30&lt;=20,1,0))</formula>
    </cfRule>
    <cfRule type="expression" dxfId="22262" priority="421">
      <formula>AND(IF($Q30=2,1,0),IF($X30&lt;30,1,0))</formula>
    </cfRule>
    <cfRule type="expression" dxfId="22261" priority="422">
      <formula>AND(IF($Q30=3,1,0),IF($X30&lt;30,1,0))</formula>
    </cfRule>
    <cfRule type="expression" dxfId="22260" priority="423">
      <formula>AND(IF($Q30=3,1,IF($Q30=4,1,0)),IF($F30&lt;=85,1,0))</formula>
    </cfRule>
  </conditionalFormatting>
  <conditionalFormatting sqref="AV31">
    <cfRule type="expression" dxfId="22259" priority="418">
      <formula>AV31="X"</formula>
    </cfRule>
    <cfRule type="expression" dxfId="22258" priority="419">
      <formula>AV31="후보"</formula>
    </cfRule>
  </conditionalFormatting>
  <conditionalFormatting sqref="AC31">
    <cfRule type="cellIs" dxfId="22257" priority="415" operator="greaterThan">
      <formula>0.9</formula>
    </cfRule>
    <cfRule type="cellIs" dxfId="22256" priority="416" operator="greaterThan">
      <formula>0.85</formula>
    </cfRule>
  </conditionalFormatting>
  <conditionalFormatting sqref="N31">
    <cfRule type="cellIs" dxfId="22255" priority="413" operator="greaterThan">
      <formula>0.9</formula>
    </cfRule>
    <cfRule type="cellIs" dxfId="22254" priority="414" operator="greaterThan">
      <formula>0.85</formula>
    </cfRule>
  </conditionalFormatting>
  <conditionalFormatting sqref="E31">
    <cfRule type="expression" dxfId="22253" priority="409">
      <formula>AND(IF(OR($Q31=1,$Q31=2),1,0),IF($X31&lt;=20,1,0))</formula>
    </cfRule>
    <cfRule type="expression" dxfId="22252" priority="410">
      <formula>AND(IF($Q31=2,1,0),IF($X31&lt;30,1,0))</formula>
    </cfRule>
    <cfRule type="expression" dxfId="22251" priority="411">
      <formula>AND(IF($Q31=3,1,0),IF($X31&lt;30,1,0))</formula>
    </cfRule>
    <cfRule type="expression" dxfId="22250" priority="412">
      <formula>AND(IF($Q31=3,1,IF($Q31=4,1,0)),IF($F31&lt;=85,1,0))</formula>
    </cfRule>
  </conditionalFormatting>
  <conditionalFormatting sqref="X31">
    <cfRule type="expression" dxfId="22249" priority="405">
      <formula>AND(IF(OR($Q31=1,$Q31=2),1,0),IF($X31&lt;=20,1,0))</formula>
    </cfRule>
    <cfRule type="expression" dxfId="22248" priority="406">
      <formula>AND(IF($Q31=2,1,0),IF($X31&lt;30,1,0))</formula>
    </cfRule>
    <cfRule type="expression" dxfId="22247" priority="407">
      <formula>AND(IF($Q31=3,1,0),IF($X31&lt;30,1,0))</formula>
    </cfRule>
    <cfRule type="expression" dxfId="22246" priority="408">
      <formula>AND(IF($Q31=3,1,IF($Q31=4,1,0)),IF($F31&lt;=85,1,0))</formula>
    </cfRule>
  </conditionalFormatting>
  <conditionalFormatting sqref="AI31">
    <cfRule type="expression" dxfId="22245" priority="401">
      <formula>AND(IF(OR($Q31=1,$Q31=2),1,0),IF($X31&lt;=20,1,0))</formula>
    </cfRule>
    <cfRule type="expression" dxfId="22244" priority="402">
      <formula>AND(IF($Q31=2,1,0),IF($X31&lt;30,1,0))</formula>
    </cfRule>
    <cfRule type="expression" dxfId="22243" priority="403">
      <formula>AND(IF($Q31=3,1,0),IF($X31&lt;30,1,0))</formula>
    </cfRule>
    <cfRule type="expression" dxfId="22242" priority="404">
      <formula>AND(IF($Q31=3,1,IF($Q31=4,1,0)),IF($F31&lt;=85,1,0))</formula>
    </cfRule>
  </conditionalFormatting>
  <conditionalFormatting sqref="AV32">
    <cfRule type="expression" dxfId="22241" priority="399">
      <formula>AV32="X"</formula>
    </cfRule>
    <cfRule type="expression" dxfId="22240" priority="400">
      <formula>AV32="후보"</formula>
    </cfRule>
  </conditionalFormatting>
  <conditionalFormatting sqref="AC32 N32">
    <cfRule type="cellIs" dxfId="22239" priority="396" operator="greaterThan">
      <formula>0.9</formula>
    </cfRule>
    <cfRule type="cellIs" dxfId="22238" priority="397" operator="greaterThan">
      <formula>0.85</formula>
    </cfRule>
  </conditionalFormatting>
  <conditionalFormatting sqref="AV33">
    <cfRule type="expression" dxfId="22237" priority="394">
      <formula>AV33="X"</formula>
    </cfRule>
    <cfRule type="expression" dxfId="22236" priority="395">
      <formula>AV33="후보"</formula>
    </cfRule>
  </conditionalFormatting>
  <conditionalFormatting sqref="AC33">
    <cfRule type="cellIs" dxfId="22235" priority="391" operator="greaterThan">
      <formula>0.9</formula>
    </cfRule>
    <cfRule type="cellIs" dxfId="22234" priority="392" operator="greaterThan">
      <formula>0.85</formula>
    </cfRule>
  </conditionalFormatting>
  <conditionalFormatting sqref="N33">
    <cfRule type="cellIs" dxfId="22233" priority="389" operator="greaterThan">
      <formula>0.9</formula>
    </cfRule>
    <cfRule type="cellIs" dxfId="22232" priority="390" operator="greaterThan">
      <formula>0.85</formula>
    </cfRule>
  </conditionalFormatting>
  <conditionalFormatting sqref="E33">
    <cfRule type="expression" dxfId="22231" priority="385">
      <formula>AND(IF(OR($Q33=1,$Q33=2),1,0),IF($X33&lt;=20,1,0))</formula>
    </cfRule>
    <cfRule type="expression" dxfId="22230" priority="386">
      <formula>AND(IF($Q33=2,1,0),IF($X33&lt;30,1,0))</formula>
    </cfRule>
    <cfRule type="expression" dxfId="22229" priority="387">
      <formula>AND(IF($Q33=3,1,0),IF($X33&lt;30,1,0))</formula>
    </cfRule>
    <cfRule type="expression" dxfId="22228" priority="388">
      <formula>AND(IF($Q33=3,1,IF($Q33=4,1,0)),IF($F33&lt;=85,1,0))</formula>
    </cfRule>
  </conditionalFormatting>
  <conditionalFormatting sqref="X33">
    <cfRule type="expression" dxfId="22227" priority="381">
      <formula>AND(IF(OR($Q33=1,$Q33=2),1,0),IF($X33&lt;=20,1,0))</formula>
    </cfRule>
    <cfRule type="expression" dxfId="22226" priority="382">
      <formula>AND(IF($Q33=2,1,0),IF($X33&lt;30,1,0))</formula>
    </cfRule>
    <cfRule type="expression" dxfId="22225" priority="383">
      <formula>AND(IF($Q33=3,1,0),IF($X33&lt;30,1,0))</formula>
    </cfRule>
    <cfRule type="expression" dxfId="22224" priority="384">
      <formula>AND(IF($Q33=3,1,IF($Q33=4,1,0)),IF($F33&lt;=85,1,0))</formula>
    </cfRule>
  </conditionalFormatting>
  <conditionalFormatting sqref="AI33">
    <cfRule type="expression" dxfId="22223" priority="377">
      <formula>AND(IF(OR($Q33=1,$Q33=2),1,0),IF($X33&lt;=20,1,0))</formula>
    </cfRule>
    <cfRule type="expression" dxfId="22222" priority="378">
      <formula>AND(IF($Q33=2,1,0),IF($X33&lt;30,1,0))</formula>
    </cfRule>
    <cfRule type="expression" dxfId="22221" priority="379">
      <formula>AND(IF($Q33=3,1,0),IF($X33&lt;30,1,0))</formula>
    </cfRule>
    <cfRule type="expression" dxfId="22220" priority="380">
      <formula>AND(IF($Q33=3,1,IF($Q33=4,1,0)),IF($F33&lt;=85,1,0))</formula>
    </cfRule>
  </conditionalFormatting>
  <conditionalFormatting sqref="AV34">
    <cfRule type="expression" dxfId="22219" priority="375">
      <formula>AV34="X"</formula>
    </cfRule>
    <cfRule type="expression" dxfId="22218" priority="376">
      <formula>AV34="후보"</formula>
    </cfRule>
  </conditionalFormatting>
  <conditionalFormatting sqref="AC34">
    <cfRule type="cellIs" dxfId="22217" priority="372" operator="greaterThan">
      <formula>0.9</formula>
    </cfRule>
    <cfRule type="cellIs" dxfId="22216" priority="373" operator="greaterThan">
      <formula>0.85</formula>
    </cfRule>
  </conditionalFormatting>
  <conditionalFormatting sqref="N34">
    <cfRule type="cellIs" dxfId="22215" priority="370" operator="greaterThan">
      <formula>0.9</formula>
    </cfRule>
    <cfRule type="cellIs" dxfId="22214" priority="371" operator="greaterThan">
      <formula>0.85</formula>
    </cfRule>
  </conditionalFormatting>
  <conditionalFormatting sqref="E34">
    <cfRule type="expression" dxfId="22213" priority="366">
      <formula>AND(IF(OR($Q34=1,$Q34=2),1,0),IF($X34&lt;=20,1,0))</formula>
    </cfRule>
    <cfRule type="expression" dxfId="22212" priority="367">
      <formula>AND(IF($Q34=2,1,0),IF($X34&lt;30,1,0))</formula>
    </cfRule>
    <cfRule type="expression" dxfId="22211" priority="368">
      <formula>AND(IF($Q34=3,1,0),IF($X34&lt;30,1,0))</formula>
    </cfRule>
    <cfRule type="expression" dxfId="22210" priority="369">
      <formula>AND(IF($Q34=3,1,IF($Q34=4,1,0)),IF($F34&lt;=85,1,0))</formula>
    </cfRule>
  </conditionalFormatting>
  <conditionalFormatting sqref="X34">
    <cfRule type="expression" dxfId="22209" priority="362">
      <formula>AND(IF(OR($Q34=1,$Q34=2),1,0),IF($X34&lt;=20,1,0))</formula>
    </cfRule>
    <cfRule type="expression" dxfId="22208" priority="363">
      <formula>AND(IF($Q34=2,1,0),IF($X34&lt;30,1,0))</formula>
    </cfRule>
    <cfRule type="expression" dxfId="22207" priority="364">
      <formula>AND(IF($Q34=3,1,0),IF($X34&lt;30,1,0))</formula>
    </cfRule>
    <cfRule type="expression" dxfId="22206" priority="365">
      <formula>AND(IF($Q34=3,1,IF($Q34=4,1,0)),IF($F34&lt;=85,1,0))</formula>
    </cfRule>
  </conditionalFormatting>
  <conditionalFormatting sqref="AI34">
    <cfRule type="expression" dxfId="22205" priority="358">
      <formula>AND(IF(OR($Q34=1,$Q34=2),1,0),IF($X34&lt;=20,1,0))</formula>
    </cfRule>
    <cfRule type="expression" dxfId="22204" priority="359">
      <formula>AND(IF($Q34=2,1,0),IF($X34&lt;30,1,0))</formula>
    </cfRule>
    <cfRule type="expression" dxfId="22203" priority="360">
      <formula>AND(IF($Q34=3,1,0),IF($X34&lt;30,1,0))</formula>
    </cfRule>
    <cfRule type="expression" dxfId="22202" priority="361">
      <formula>AND(IF($Q34=3,1,IF($Q34=4,1,0)),IF($F34&lt;=85,1,0))</formula>
    </cfRule>
  </conditionalFormatting>
  <conditionalFormatting sqref="AV35">
    <cfRule type="expression" dxfId="22201" priority="356">
      <formula>AV35="X"</formula>
    </cfRule>
    <cfRule type="expression" dxfId="22200" priority="357">
      <formula>AV35="후보"</formula>
    </cfRule>
  </conditionalFormatting>
  <conditionalFormatting sqref="AC35">
    <cfRule type="cellIs" dxfId="22199" priority="353" operator="greaterThan">
      <formula>0.9</formula>
    </cfRule>
    <cfRule type="cellIs" dxfId="22198" priority="354" operator="greaterThan">
      <formula>0.85</formula>
    </cfRule>
  </conditionalFormatting>
  <conditionalFormatting sqref="N35">
    <cfRule type="cellIs" dxfId="22197" priority="351" operator="greaterThan">
      <formula>0.9</formula>
    </cfRule>
    <cfRule type="cellIs" dxfId="22196" priority="352" operator="greaterThan">
      <formula>0.85</formula>
    </cfRule>
  </conditionalFormatting>
  <conditionalFormatting sqref="E35">
    <cfRule type="expression" dxfId="22195" priority="347">
      <formula>AND(IF(OR($Q35=1,$Q35=2),1,0),IF($X35&lt;=20,1,0))</formula>
    </cfRule>
    <cfRule type="expression" dxfId="22194" priority="348">
      <formula>AND(IF($Q35=2,1,0),IF($X35&lt;30,1,0))</formula>
    </cfRule>
    <cfRule type="expression" dxfId="22193" priority="349">
      <formula>AND(IF($Q35=3,1,0),IF($X35&lt;30,1,0))</formula>
    </cfRule>
    <cfRule type="expression" dxfId="22192" priority="350">
      <formula>AND(IF($Q35=3,1,IF($Q35=4,1,0)),IF($F35&lt;=85,1,0))</formula>
    </cfRule>
  </conditionalFormatting>
  <conditionalFormatting sqref="X35">
    <cfRule type="expression" dxfId="22191" priority="343">
      <formula>AND(IF(OR($Q35=1,$Q35=2),1,0),IF($X35&lt;=20,1,0))</formula>
    </cfRule>
    <cfRule type="expression" dxfId="22190" priority="344">
      <formula>AND(IF($Q35=2,1,0),IF($X35&lt;30,1,0))</formula>
    </cfRule>
    <cfRule type="expression" dxfId="22189" priority="345">
      <formula>AND(IF($Q35=3,1,0),IF($X35&lt;30,1,0))</formula>
    </cfRule>
    <cfRule type="expression" dxfId="22188" priority="346">
      <formula>AND(IF($Q35=3,1,IF($Q35=4,1,0)),IF($F35&lt;=85,1,0))</formula>
    </cfRule>
  </conditionalFormatting>
  <conditionalFormatting sqref="AI35">
    <cfRule type="expression" dxfId="22187" priority="339">
      <formula>AND(IF(OR($Q35=1,$Q35=2),1,0),IF($X35&lt;=20,1,0))</formula>
    </cfRule>
    <cfRule type="expression" dxfId="22186" priority="340">
      <formula>AND(IF($Q35=2,1,0),IF($X35&lt;30,1,0))</formula>
    </cfRule>
    <cfRule type="expression" dxfId="22185" priority="341">
      <formula>AND(IF($Q35=3,1,0),IF($X35&lt;30,1,0))</formula>
    </cfRule>
    <cfRule type="expression" dxfId="22184" priority="342">
      <formula>AND(IF($Q35=3,1,IF($Q35=4,1,0)),IF($F35&lt;=85,1,0))</formula>
    </cfRule>
  </conditionalFormatting>
  <conditionalFormatting sqref="AV36">
    <cfRule type="expression" dxfId="22183" priority="337">
      <formula>AV36="X"</formula>
    </cfRule>
    <cfRule type="expression" dxfId="22182" priority="338">
      <formula>AV36="후보"</formula>
    </cfRule>
  </conditionalFormatting>
  <conditionalFormatting sqref="AC36">
    <cfRule type="cellIs" dxfId="22181" priority="334" operator="greaterThan">
      <formula>0.9</formula>
    </cfRule>
    <cfRule type="cellIs" dxfId="22180" priority="335" operator="greaterThan">
      <formula>0.85</formula>
    </cfRule>
  </conditionalFormatting>
  <conditionalFormatting sqref="N36">
    <cfRule type="cellIs" dxfId="22179" priority="332" operator="greaterThan">
      <formula>0.9</formula>
    </cfRule>
    <cfRule type="cellIs" dxfId="22178" priority="333" operator="greaterThan">
      <formula>0.85</formula>
    </cfRule>
  </conditionalFormatting>
  <conditionalFormatting sqref="E36">
    <cfRule type="expression" dxfId="22177" priority="328">
      <formula>AND(IF(OR($Q36=1,$Q36=2),1,0),IF($X36&lt;=20,1,0))</formula>
    </cfRule>
    <cfRule type="expression" dxfId="22176" priority="329">
      <formula>AND(IF($Q36=2,1,0),IF($X36&lt;30,1,0))</formula>
    </cfRule>
    <cfRule type="expression" dxfId="22175" priority="330">
      <formula>AND(IF($Q36=3,1,0),IF($X36&lt;30,1,0))</formula>
    </cfRule>
    <cfRule type="expression" dxfId="22174" priority="331">
      <formula>AND(IF($Q36=3,1,IF($Q36=4,1,0)),IF($F36&lt;=85,1,0))</formula>
    </cfRule>
  </conditionalFormatting>
  <conditionalFormatting sqref="X36">
    <cfRule type="expression" dxfId="22173" priority="324">
      <formula>AND(IF(OR($Q36=1,$Q36=2),1,0),IF($X36&lt;=20,1,0))</formula>
    </cfRule>
    <cfRule type="expression" dxfId="22172" priority="325">
      <formula>AND(IF($Q36=2,1,0),IF($X36&lt;30,1,0))</formula>
    </cfRule>
    <cfRule type="expression" dxfId="22171" priority="326">
      <formula>AND(IF($Q36=3,1,0),IF($X36&lt;30,1,0))</formula>
    </cfRule>
    <cfRule type="expression" dxfId="22170" priority="327">
      <formula>AND(IF($Q36=3,1,IF($Q36=4,1,0)),IF($F36&lt;=85,1,0))</formula>
    </cfRule>
  </conditionalFormatting>
  <conditionalFormatting sqref="AI36">
    <cfRule type="expression" dxfId="22169" priority="320">
      <formula>AND(IF(OR($Q36=1,$Q36=2),1,0),IF($X36&lt;=20,1,0))</formula>
    </cfRule>
    <cfRule type="expression" dxfId="22168" priority="321">
      <formula>AND(IF($Q36=2,1,0),IF($X36&lt;30,1,0))</formula>
    </cfRule>
    <cfRule type="expression" dxfId="22167" priority="322">
      <formula>AND(IF($Q36=3,1,0),IF($X36&lt;30,1,0))</formula>
    </cfRule>
    <cfRule type="expression" dxfId="22166" priority="323">
      <formula>AND(IF($Q36=3,1,IF($Q36=4,1,0)),IF($F36&lt;=85,1,0))</formula>
    </cfRule>
  </conditionalFormatting>
  <conditionalFormatting sqref="AV37">
    <cfRule type="expression" dxfId="22165" priority="318">
      <formula>AV37="X"</formula>
    </cfRule>
    <cfRule type="expression" dxfId="22164" priority="319">
      <formula>AV37="후보"</formula>
    </cfRule>
  </conditionalFormatting>
  <conditionalFormatting sqref="AC37">
    <cfRule type="cellIs" dxfId="22163" priority="315" operator="greaterThan">
      <formula>0.9</formula>
    </cfRule>
    <cfRule type="cellIs" dxfId="22162" priority="316" operator="greaterThan">
      <formula>0.85</formula>
    </cfRule>
  </conditionalFormatting>
  <conditionalFormatting sqref="N37">
    <cfRule type="cellIs" dxfId="22161" priority="313" operator="greaterThan">
      <formula>0.9</formula>
    </cfRule>
    <cfRule type="cellIs" dxfId="22160" priority="314" operator="greaterThan">
      <formula>0.85</formula>
    </cfRule>
  </conditionalFormatting>
  <conditionalFormatting sqref="E37">
    <cfRule type="expression" dxfId="22159" priority="309">
      <formula>AND(IF(OR($Q37=1,$Q37=2),1,0),IF($X37&lt;=20,1,0))</formula>
    </cfRule>
    <cfRule type="expression" dxfId="22158" priority="310">
      <formula>AND(IF($Q37=2,1,0),IF($X37&lt;30,1,0))</formula>
    </cfRule>
    <cfRule type="expression" dxfId="22157" priority="311">
      <formula>AND(IF($Q37=3,1,0),IF($X37&lt;30,1,0))</formula>
    </cfRule>
    <cfRule type="expression" dxfId="22156" priority="312">
      <formula>AND(IF($Q37=3,1,IF($Q37=4,1,0)),IF($F37&lt;=85,1,0))</formula>
    </cfRule>
  </conditionalFormatting>
  <conditionalFormatting sqref="X37">
    <cfRule type="expression" dxfId="22155" priority="305">
      <formula>AND(IF(OR($Q37=1,$Q37=2),1,0),IF($X37&lt;=20,1,0))</formula>
    </cfRule>
    <cfRule type="expression" dxfId="22154" priority="306">
      <formula>AND(IF($Q37=2,1,0),IF($X37&lt;30,1,0))</formula>
    </cfRule>
    <cfRule type="expression" dxfId="22153" priority="307">
      <formula>AND(IF($Q37=3,1,0),IF($X37&lt;30,1,0))</formula>
    </cfRule>
    <cfRule type="expression" dxfId="22152" priority="308">
      <formula>AND(IF($Q37=3,1,IF($Q37=4,1,0)),IF($F37&lt;=85,1,0))</formula>
    </cfRule>
  </conditionalFormatting>
  <conditionalFormatting sqref="AI37">
    <cfRule type="expression" dxfId="22151" priority="301">
      <formula>AND(IF(OR($Q37=1,$Q37=2),1,0),IF($X37&lt;=20,1,0))</formula>
    </cfRule>
    <cfRule type="expression" dxfId="22150" priority="302">
      <formula>AND(IF($Q37=2,1,0),IF($X37&lt;30,1,0))</formula>
    </cfRule>
    <cfRule type="expression" dxfId="22149" priority="303">
      <formula>AND(IF($Q37=3,1,0),IF($X37&lt;30,1,0))</formula>
    </cfRule>
    <cfRule type="expression" dxfId="22148" priority="304">
      <formula>AND(IF($Q37=3,1,IF($Q37=4,1,0)),IF($F37&lt;=85,1,0))</formula>
    </cfRule>
  </conditionalFormatting>
  <conditionalFormatting sqref="AV38">
    <cfRule type="expression" dxfId="22147" priority="299">
      <formula>AV38="X"</formula>
    </cfRule>
    <cfRule type="expression" dxfId="22146" priority="300">
      <formula>AV38="후보"</formula>
    </cfRule>
  </conditionalFormatting>
  <conditionalFormatting sqref="AC38 N38">
    <cfRule type="cellIs" dxfId="22145" priority="296" operator="greaterThan">
      <formula>0.9</formula>
    </cfRule>
    <cfRule type="cellIs" dxfId="22144" priority="297" operator="greaterThan">
      <formula>0.85</formula>
    </cfRule>
  </conditionalFormatting>
  <conditionalFormatting sqref="AV39">
    <cfRule type="expression" dxfId="22143" priority="294">
      <formula>AV39="X"</formula>
    </cfRule>
    <cfRule type="expression" dxfId="22142" priority="295">
      <formula>AV39="후보"</formula>
    </cfRule>
  </conditionalFormatting>
  <conditionalFormatting sqref="AC39">
    <cfRule type="cellIs" dxfId="22141" priority="291" operator="greaterThan">
      <formula>0.9</formula>
    </cfRule>
    <cfRule type="cellIs" dxfId="22140" priority="292" operator="greaterThan">
      <formula>0.85</formula>
    </cfRule>
  </conditionalFormatting>
  <conditionalFormatting sqref="N39">
    <cfRule type="cellIs" dxfId="22139" priority="289" operator="greaterThan">
      <formula>0.9</formula>
    </cfRule>
    <cfRule type="cellIs" dxfId="22138" priority="290" operator="greaterThan">
      <formula>0.85</formula>
    </cfRule>
  </conditionalFormatting>
  <conditionalFormatting sqref="E39">
    <cfRule type="expression" dxfId="22137" priority="285">
      <formula>AND(IF(OR($Q39=1,$Q39=2),1,0),IF($X39&lt;=20,1,0))</formula>
    </cfRule>
    <cfRule type="expression" dxfId="22136" priority="286">
      <formula>AND(IF($Q39=2,1,0),IF($X39&lt;30,1,0))</formula>
    </cfRule>
    <cfRule type="expression" dxfId="22135" priority="287">
      <formula>AND(IF($Q39=3,1,0),IF($X39&lt;30,1,0))</formula>
    </cfRule>
    <cfRule type="expression" dxfId="22134" priority="288">
      <formula>AND(IF($Q39=3,1,IF($Q39=4,1,0)),IF($F39&lt;=85,1,0))</formula>
    </cfRule>
  </conditionalFormatting>
  <conditionalFormatting sqref="X39">
    <cfRule type="expression" dxfId="22133" priority="281">
      <formula>AND(IF(OR($Q39=1,$Q39=2),1,0),IF($X39&lt;=20,1,0))</formula>
    </cfRule>
    <cfRule type="expression" dxfId="22132" priority="282">
      <formula>AND(IF($Q39=2,1,0),IF($X39&lt;30,1,0))</formula>
    </cfRule>
    <cfRule type="expression" dxfId="22131" priority="283">
      <formula>AND(IF($Q39=3,1,0),IF($X39&lt;30,1,0))</formula>
    </cfRule>
    <cfRule type="expression" dxfId="22130" priority="284">
      <formula>AND(IF($Q39=3,1,IF($Q39=4,1,0)),IF($F39&lt;=85,1,0))</formula>
    </cfRule>
  </conditionalFormatting>
  <conditionalFormatting sqref="AI39">
    <cfRule type="expression" dxfId="22129" priority="277">
      <formula>AND(IF(OR($Q39=1,$Q39=2),1,0),IF($X39&lt;=20,1,0))</formula>
    </cfRule>
    <cfRule type="expression" dxfId="22128" priority="278">
      <formula>AND(IF($Q39=2,1,0),IF($X39&lt;30,1,0))</formula>
    </cfRule>
    <cfRule type="expression" dxfId="22127" priority="279">
      <formula>AND(IF($Q39=3,1,0),IF($X39&lt;30,1,0))</formula>
    </cfRule>
    <cfRule type="expression" dxfId="22126" priority="280">
      <formula>AND(IF($Q39=3,1,IF($Q39=4,1,0)),IF($F39&lt;=85,1,0))</formula>
    </cfRule>
  </conditionalFormatting>
  <conditionalFormatting sqref="AV40">
    <cfRule type="expression" dxfId="22125" priority="275">
      <formula>AV40="X"</formula>
    </cfRule>
    <cfRule type="expression" dxfId="22124" priority="276">
      <formula>AV40="후보"</formula>
    </cfRule>
  </conditionalFormatting>
  <conditionalFormatting sqref="AC40">
    <cfRule type="cellIs" dxfId="22123" priority="272" operator="greaterThan">
      <formula>0.9</formula>
    </cfRule>
    <cfRule type="cellIs" dxfId="22122" priority="273" operator="greaterThan">
      <formula>0.85</formula>
    </cfRule>
  </conditionalFormatting>
  <conditionalFormatting sqref="N40">
    <cfRule type="cellIs" dxfId="22121" priority="270" operator="greaterThan">
      <formula>0.9</formula>
    </cfRule>
    <cfRule type="cellIs" dxfId="22120" priority="271" operator="greaterThan">
      <formula>0.85</formula>
    </cfRule>
  </conditionalFormatting>
  <conditionalFormatting sqref="E40">
    <cfRule type="expression" dxfId="22119" priority="266">
      <formula>AND(IF(OR($Q40=1,$Q40=2),1,0),IF($X40&lt;=20,1,0))</formula>
    </cfRule>
    <cfRule type="expression" dxfId="22118" priority="267">
      <formula>AND(IF($Q40=2,1,0),IF($X40&lt;30,1,0))</formula>
    </cfRule>
    <cfRule type="expression" dxfId="22117" priority="268">
      <formula>AND(IF($Q40=3,1,0),IF($X40&lt;30,1,0))</formula>
    </cfRule>
    <cfRule type="expression" dxfId="22116" priority="269">
      <formula>AND(IF($Q40=3,1,IF($Q40=4,1,0)),IF($F40&lt;=85,1,0))</formula>
    </cfRule>
  </conditionalFormatting>
  <conditionalFormatting sqref="X40">
    <cfRule type="expression" dxfId="22115" priority="262">
      <formula>AND(IF(OR($Q40=1,$Q40=2),1,0),IF($X40&lt;=20,1,0))</formula>
    </cfRule>
    <cfRule type="expression" dxfId="22114" priority="263">
      <formula>AND(IF($Q40=2,1,0),IF($X40&lt;30,1,0))</formula>
    </cfRule>
    <cfRule type="expression" dxfId="22113" priority="264">
      <formula>AND(IF($Q40=3,1,0),IF($X40&lt;30,1,0))</formula>
    </cfRule>
    <cfRule type="expression" dxfId="22112" priority="265">
      <formula>AND(IF($Q40=3,1,IF($Q40=4,1,0)),IF($F40&lt;=85,1,0))</formula>
    </cfRule>
  </conditionalFormatting>
  <conditionalFormatting sqref="AI40">
    <cfRule type="expression" dxfId="22111" priority="258">
      <formula>AND(IF(OR($Q40=1,$Q40=2),1,0),IF($X40&lt;=20,1,0))</formula>
    </cfRule>
    <cfRule type="expression" dxfId="22110" priority="259">
      <formula>AND(IF($Q40=2,1,0),IF($X40&lt;30,1,0))</formula>
    </cfRule>
    <cfRule type="expression" dxfId="22109" priority="260">
      <formula>AND(IF($Q40=3,1,0),IF($X40&lt;30,1,0))</formula>
    </cfRule>
    <cfRule type="expression" dxfId="22108" priority="261">
      <formula>AND(IF($Q40=3,1,IF($Q40=4,1,0)),IF($F40&lt;=85,1,0))</formula>
    </cfRule>
  </conditionalFormatting>
  <conditionalFormatting sqref="AV41">
    <cfRule type="expression" dxfId="22107" priority="256">
      <formula>AV41="X"</formula>
    </cfRule>
    <cfRule type="expression" dxfId="22106" priority="257">
      <formula>AV41="후보"</formula>
    </cfRule>
  </conditionalFormatting>
  <conditionalFormatting sqref="AC41">
    <cfRule type="cellIs" dxfId="22105" priority="253" operator="greaterThan">
      <formula>0.9</formula>
    </cfRule>
    <cfRule type="cellIs" dxfId="22104" priority="254" operator="greaterThan">
      <formula>0.85</formula>
    </cfRule>
  </conditionalFormatting>
  <conditionalFormatting sqref="N41">
    <cfRule type="cellIs" dxfId="22103" priority="251" operator="greaterThan">
      <formula>0.9</formula>
    </cfRule>
    <cfRule type="cellIs" dxfId="22102" priority="252" operator="greaterThan">
      <formula>0.85</formula>
    </cfRule>
  </conditionalFormatting>
  <conditionalFormatting sqref="E41">
    <cfRule type="expression" dxfId="22101" priority="247">
      <formula>AND(IF(OR($Q41=1,$Q41=2),1,0),IF($X41&lt;=20,1,0))</formula>
    </cfRule>
    <cfRule type="expression" dxfId="22100" priority="248">
      <formula>AND(IF($Q41=2,1,0),IF($X41&lt;30,1,0))</formula>
    </cfRule>
    <cfRule type="expression" dxfId="22099" priority="249">
      <formula>AND(IF($Q41=3,1,0),IF($X41&lt;30,1,0))</formula>
    </cfRule>
    <cfRule type="expression" dxfId="22098" priority="250">
      <formula>AND(IF($Q41=3,1,IF($Q41=4,1,0)),IF($F41&lt;=85,1,0))</formula>
    </cfRule>
  </conditionalFormatting>
  <conditionalFormatting sqref="X41">
    <cfRule type="expression" dxfId="22097" priority="243">
      <formula>AND(IF(OR($Q41=1,$Q41=2),1,0),IF($X41&lt;=20,1,0))</formula>
    </cfRule>
    <cfRule type="expression" dxfId="22096" priority="244">
      <formula>AND(IF($Q41=2,1,0),IF($X41&lt;30,1,0))</formula>
    </cfRule>
    <cfRule type="expression" dxfId="22095" priority="245">
      <formula>AND(IF($Q41=3,1,0),IF($X41&lt;30,1,0))</formula>
    </cfRule>
    <cfRule type="expression" dxfId="22094" priority="246">
      <formula>AND(IF($Q41=3,1,IF($Q41=4,1,0)),IF($F41&lt;=85,1,0))</formula>
    </cfRule>
  </conditionalFormatting>
  <conditionalFormatting sqref="AI41">
    <cfRule type="expression" dxfId="22093" priority="239">
      <formula>AND(IF(OR($Q41=1,$Q41=2),1,0),IF($X41&lt;=20,1,0))</formula>
    </cfRule>
    <cfRule type="expression" dxfId="22092" priority="240">
      <formula>AND(IF($Q41=2,1,0),IF($X41&lt;30,1,0))</formula>
    </cfRule>
    <cfRule type="expression" dxfId="22091" priority="241">
      <formula>AND(IF($Q41=3,1,0),IF($X41&lt;30,1,0))</formula>
    </cfRule>
    <cfRule type="expression" dxfId="22090" priority="242">
      <formula>AND(IF($Q41=3,1,IF($Q41=4,1,0)),IF($F41&lt;=85,1,0))</formula>
    </cfRule>
  </conditionalFormatting>
  <conditionalFormatting sqref="AV42">
    <cfRule type="expression" dxfId="22089" priority="237">
      <formula>AV42="X"</formula>
    </cfRule>
    <cfRule type="expression" dxfId="22088" priority="238">
      <formula>AV42="후보"</formula>
    </cfRule>
  </conditionalFormatting>
  <conditionalFormatting sqref="AC42 N42">
    <cfRule type="cellIs" dxfId="22087" priority="234" operator="greaterThan">
      <formula>0.9</formula>
    </cfRule>
    <cfRule type="cellIs" dxfId="22086" priority="235" operator="greaterThan">
      <formula>0.85</formula>
    </cfRule>
  </conditionalFormatting>
  <conditionalFormatting sqref="AV43">
    <cfRule type="expression" dxfId="22085" priority="232">
      <formula>AV43="X"</formula>
    </cfRule>
    <cfRule type="expression" dxfId="22084" priority="233">
      <formula>AV43="후보"</formula>
    </cfRule>
  </conditionalFormatting>
  <conditionalFormatting sqref="AC43">
    <cfRule type="cellIs" dxfId="22083" priority="229" operator="greaterThan">
      <formula>0.9</formula>
    </cfRule>
    <cfRule type="cellIs" dxfId="22082" priority="230" operator="greaterThan">
      <formula>0.85</formula>
    </cfRule>
  </conditionalFormatting>
  <conditionalFormatting sqref="N43">
    <cfRule type="cellIs" dxfId="22081" priority="227" operator="greaterThan">
      <formula>0.9</formula>
    </cfRule>
    <cfRule type="cellIs" dxfId="22080" priority="228" operator="greaterThan">
      <formula>0.85</formula>
    </cfRule>
  </conditionalFormatting>
  <conditionalFormatting sqref="E43">
    <cfRule type="expression" dxfId="22079" priority="223">
      <formula>AND(IF(OR($Q43=1,$Q43=2),1,0),IF($X43&lt;=20,1,0))</formula>
    </cfRule>
    <cfRule type="expression" dxfId="22078" priority="224">
      <formula>AND(IF($Q43=2,1,0),IF($X43&lt;30,1,0))</formula>
    </cfRule>
    <cfRule type="expression" dxfId="22077" priority="225">
      <formula>AND(IF($Q43=3,1,0),IF($X43&lt;30,1,0))</formula>
    </cfRule>
    <cfRule type="expression" dxfId="22076" priority="226">
      <formula>AND(IF($Q43=3,1,IF($Q43=4,1,0)),IF($F43&lt;=85,1,0))</formula>
    </cfRule>
  </conditionalFormatting>
  <conditionalFormatting sqref="X43">
    <cfRule type="expression" dxfId="22075" priority="219">
      <formula>AND(IF(OR($Q43=1,$Q43=2),1,0),IF($X43&lt;=20,1,0))</formula>
    </cfRule>
    <cfRule type="expression" dxfId="22074" priority="220">
      <formula>AND(IF($Q43=2,1,0),IF($X43&lt;30,1,0))</formula>
    </cfRule>
    <cfRule type="expression" dxfId="22073" priority="221">
      <formula>AND(IF($Q43=3,1,0),IF($X43&lt;30,1,0))</formula>
    </cfRule>
    <cfRule type="expression" dxfId="22072" priority="222">
      <formula>AND(IF($Q43=3,1,IF($Q43=4,1,0)),IF($F43&lt;=85,1,0))</formula>
    </cfRule>
  </conditionalFormatting>
  <conditionalFormatting sqref="AI43">
    <cfRule type="expression" dxfId="22071" priority="215">
      <formula>AND(IF(OR($Q43=1,$Q43=2),1,0),IF($X43&lt;=20,1,0))</formula>
    </cfRule>
    <cfRule type="expression" dxfId="22070" priority="216">
      <formula>AND(IF($Q43=2,1,0),IF($X43&lt;30,1,0))</formula>
    </cfRule>
    <cfRule type="expression" dxfId="22069" priority="217">
      <formula>AND(IF($Q43=3,1,0),IF($X43&lt;30,1,0))</formula>
    </cfRule>
    <cfRule type="expression" dxfId="22068" priority="218">
      <formula>AND(IF($Q43=3,1,IF($Q43=4,1,0)),IF($F43&lt;=85,1,0))</formula>
    </cfRule>
  </conditionalFormatting>
  <conditionalFormatting sqref="AV44">
    <cfRule type="expression" dxfId="22067" priority="213">
      <formula>AV44="X"</formula>
    </cfRule>
    <cfRule type="expression" dxfId="22066" priority="214">
      <formula>AV44="후보"</formula>
    </cfRule>
  </conditionalFormatting>
  <conditionalFormatting sqref="AC44">
    <cfRule type="cellIs" dxfId="22065" priority="210" operator="greaterThan">
      <formula>0.9</formula>
    </cfRule>
    <cfRule type="cellIs" dxfId="22064" priority="211" operator="greaterThan">
      <formula>0.85</formula>
    </cfRule>
  </conditionalFormatting>
  <conditionalFormatting sqref="N44">
    <cfRule type="cellIs" dxfId="22063" priority="208" operator="greaterThan">
      <formula>0.9</formula>
    </cfRule>
    <cfRule type="cellIs" dxfId="22062" priority="209" operator="greaterThan">
      <formula>0.85</formula>
    </cfRule>
  </conditionalFormatting>
  <conditionalFormatting sqref="E44">
    <cfRule type="expression" dxfId="22061" priority="204">
      <formula>AND(IF(OR($Q44=1,$Q44=2),1,0),IF($X44&lt;=20,1,0))</formula>
    </cfRule>
    <cfRule type="expression" dxfId="22060" priority="205">
      <formula>AND(IF($Q44=2,1,0),IF($X44&lt;30,1,0))</formula>
    </cfRule>
    <cfRule type="expression" dxfId="22059" priority="206">
      <formula>AND(IF($Q44=3,1,0),IF($X44&lt;30,1,0))</formula>
    </cfRule>
    <cfRule type="expression" dxfId="22058" priority="207">
      <formula>AND(IF($Q44=3,1,IF($Q44=4,1,0)),IF($F44&lt;=85,1,0))</formula>
    </cfRule>
  </conditionalFormatting>
  <conditionalFormatting sqref="X44">
    <cfRule type="expression" dxfId="22057" priority="200">
      <formula>AND(IF(OR($Q44=1,$Q44=2),1,0),IF($X44&lt;=20,1,0))</formula>
    </cfRule>
    <cfRule type="expression" dxfId="22056" priority="201">
      <formula>AND(IF($Q44=2,1,0),IF($X44&lt;30,1,0))</formula>
    </cfRule>
    <cfRule type="expression" dxfId="22055" priority="202">
      <formula>AND(IF($Q44=3,1,0),IF($X44&lt;30,1,0))</formula>
    </cfRule>
    <cfRule type="expression" dxfId="22054" priority="203">
      <formula>AND(IF($Q44=3,1,IF($Q44=4,1,0)),IF($F44&lt;=85,1,0))</formula>
    </cfRule>
  </conditionalFormatting>
  <conditionalFormatting sqref="AI44">
    <cfRule type="expression" dxfId="22053" priority="196">
      <formula>AND(IF(OR($Q44=1,$Q44=2),1,0),IF($X44&lt;=20,1,0))</formula>
    </cfRule>
    <cfRule type="expression" dxfId="22052" priority="197">
      <formula>AND(IF($Q44=2,1,0),IF($X44&lt;30,1,0))</formula>
    </cfRule>
    <cfRule type="expression" dxfId="22051" priority="198">
      <formula>AND(IF($Q44=3,1,0),IF($X44&lt;30,1,0))</formula>
    </cfRule>
    <cfRule type="expression" dxfId="22050" priority="199">
      <formula>AND(IF($Q44=3,1,IF($Q44=4,1,0)),IF($F44&lt;=85,1,0))</formula>
    </cfRule>
  </conditionalFormatting>
  <conditionalFormatting sqref="AV45">
    <cfRule type="expression" dxfId="22049" priority="194">
      <formula>AV45="X"</formula>
    </cfRule>
    <cfRule type="expression" dxfId="22048" priority="195">
      <formula>AV45="후보"</formula>
    </cfRule>
  </conditionalFormatting>
  <conditionalFormatting sqref="AC45">
    <cfRule type="cellIs" dxfId="22047" priority="191" operator="greaterThan">
      <formula>0.9</formula>
    </cfRule>
    <cfRule type="cellIs" dxfId="22046" priority="192" operator="greaterThan">
      <formula>0.85</formula>
    </cfRule>
  </conditionalFormatting>
  <conditionalFormatting sqref="N45">
    <cfRule type="cellIs" dxfId="22045" priority="189" operator="greaterThan">
      <formula>0.9</formula>
    </cfRule>
    <cfRule type="cellIs" dxfId="22044" priority="190" operator="greaterThan">
      <formula>0.85</formula>
    </cfRule>
  </conditionalFormatting>
  <conditionalFormatting sqref="E45">
    <cfRule type="expression" dxfId="22043" priority="185">
      <formula>AND(IF(OR($Q45=1,$Q45=2),1,0),IF($X45&lt;=20,1,0))</formula>
    </cfRule>
    <cfRule type="expression" dxfId="22042" priority="186">
      <formula>AND(IF($Q45=2,1,0),IF($X45&lt;30,1,0))</formula>
    </cfRule>
    <cfRule type="expression" dxfId="22041" priority="187">
      <formula>AND(IF($Q45=3,1,0),IF($X45&lt;30,1,0))</formula>
    </cfRule>
    <cfRule type="expression" dxfId="22040" priority="188">
      <formula>AND(IF($Q45=3,1,IF($Q45=4,1,0)),IF($F45&lt;=85,1,0))</formula>
    </cfRule>
  </conditionalFormatting>
  <conditionalFormatting sqref="X45">
    <cfRule type="expression" dxfId="22039" priority="181">
      <formula>AND(IF(OR($Q45=1,$Q45=2),1,0),IF($X45&lt;=20,1,0))</formula>
    </cfRule>
    <cfRule type="expression" dxfId="22038" priority="182">
      <formula>AND(IF($Q45=2,1,0),IF($X45&lt;30,1,0))</formula>
    </cfRule>
    <cfRule type="expression" dxfId="22037" priority="183">
      <formula>AND(IF($Q45=3,1,0),IF($X45&lt;30,1,0))</formula>
    </cfRule>
    <cfRule type="expression" dxfId="22036" priority="184">
      <formula>AND(IF($Q45=3,1,IF($Q45=4,1,0)),IF($F45&lt;=85,1,0))</formula>
    </cfRule>
  </conditionalFormatting>
  <conditionalFormatting sqref="AI45">
    <cfRule type="expression" dxfId="22035" priority="177">
      <formula>AND(IF(OR($Q45=1,$Q45=2),1,0),IF($X45&lt;=20,1,0))</formula>
    </cfRule>
    <cfRule type="expression" dxfId="22034" priority="178">
      <formula>AND(IF($Q45=2,1,0),IF($X45&lt;30,1,0))</formula>
    </cfRule>
    <cfRule type="expression" dxfId="22033" priority="179">
      <formula>AND(IF($Q45=3,1,0),IF($X45&lt;30,1,0))</formula>
    </cfRule>
    <cfRule type="expression" dxfId="22032" priority="180">
      <formula>AND(IF($Q45=3,1,IF($Q45=4,1,0)),IF($F45&lt;=85,1,0))</formula>
    </cfRule>
  </conditionalFormatting>
  <conditionalFormatting sqref="AV46">
    <cfRule type="expression" dxfId="22031" priority="175">
      <formula>AV46="X"</formula>
    </cfRule>
    <cfRule type="expression" dxfId="22030" priority="176">
      <formula>AV46="후보"</formula>
    </cfRule>
  </conditionalFormatting>
  <conditionalFormatting sqref="AC46">
    <cfRule type="cellIs" dxfId="22029" priority="172" operator="greaterThan">
      <formula>0.9</formula>
    </cfRule>
    <cfRule type="cellIs" dxfId="22028" priority="173" operator="greaterThan">
      <formula>0.85</formula>
    </cfRule>
  </conditionalFormatting>
  <conditionalFormatting sqref="N46">
    <cfRule type="cellIs" dxfId="22027" priority="170" operator="greaterThan">
      <formula>0.9</formula>
    </cfRule>
    <cfRule type="cellIs" dxfId="22026" priority="171" operator="greaterThan">
      <formula>0.85</formula>
    </cfRule>
  </conditionalFormatting>
  <conditionalFormatting sqref="E46">
    <cfRule type="expression" dxfId="22025" priority="166">
      <formula>AND(IF(OR($Q46=1,$Q46=2),1,0),IF($X46&lt;=20,1,0))</formula>
    </cfRule>
    <cfRule type="expression" dxfId="22024" priority="167">
      <formula>AND(IF($Q46=2,1,0),IF($X46&lt;30,1,0))</formula>
    </cfRule>
    <cfRule type="expression" dxfId="22023" priority="168">
      <formula>AND(IF($Q46=3,1,0),IF($X46&lt;30,1,0))</formula>
    </cfRule>
    <cfRule type="expression" dxfId="22022" priority="169">
      <formula>AND(IF($Q46=3,1,IF($Q46=4,1,0)),IF($F46&lt;=85,1,0))</formula>
    </cfRule>
  </conditionalFormatting>
  <conditionalFormatting sqref="X46">
    <cfRule type="expression" dxfId="22021" priority="162">
      <formula>AND(IF(OR($Q46=1,$Q46=2),1,0),IF($X46&lt;=20,1,0))</formula>
    </cfRule>
    <cfRule type="expression" dxfId="22020" priority="163">
      <formula>AND(IF($Q46=2,1,0),IF($X46&lt;30,1,0))</formula>
    </cfRule>
    <cfRule type="expression" dxfId="22019" priority="164">
      <formula>AND(IF($Q46=3,1,0),IF($X46&lt;30,1,0))</formula>
    </cfRule>
    <cfRule type="expression" dxfId="22018" priority="165">
      <formula>AND(IF($Q46=3,1,IF($Q46=4,1,0)),IF($F46&lt;=85,1,0))</formula>
    </cfRule>
  </conditionalFormatting>
  <conditionalFormatting sqref="AI46">
    <cfRule type="expression" dxfId="22017" priority="158">
      <formula>AND(IF(OR($Q46=1,$Q46=2),1,0),IF($X46&lt;=20,1,0))</formula>
    </cfRule>
    <cfRule type="expression" dxfId="22016" priority="159">
      <formula>AND(IF($Q46=2,1,0),IF($X46&lt;30,1,0))</formula>
    </cfRule>
    <cfRule type="expression" dxfId="22015" priority="160">
      <formula>AND(IF($Q46=3,1,0),IF($X46&lt;30,1,0))</formula>
    </cfRule>
    <cfRule type="expression" dxfId="22014" priority="161">
      <formula>AND(IF($Q46=3,1,IF($Q46=4,1,0)),IF($F46&lt;=85,1,0))</formula>
    </cfRule>
  </conditionalFormatting>
  <conditionalFormatting sqref="AV47">
    <cfRule type="expression" dxfId="22013" priority="156">
      <formula>AV47="X"</formula>
    </cfRule>
    <cfRule type="expression" dxfId="22012" priority="157">
      <formula>AV47="후보"</formula>
    </cfRule>
  </conditionalFormatting>
  <conditionalFormatting sqref="AC47">
    <cfRule type="cellIs" dxfId="22011" priority="153" operator="greaterThan">
      <formula>0.9</formula>
    </cfRule>
    <cfRule type="cellIs" dxfId="22010" priority="154" operator="greaterThan">
      <formula>0.85</formula>
    </cfRule>
  </conditionalFormatting>
  <conditionalFormatting sqref="N47">
    <cfRule type="cellIs" dxfId="22009" priority="151" operator="greaterThan">
      <formula>0.9</formula>
    </cfRule>
    <cfRule type="cellIs" dxfId="22008" priority="152" operator="greaterThan">
      <formula>0.85</formula>
    </cfRule>
  </conditionalFormatting>
  <conditionalFormatting sqref="E47">
    <cfRule type="expression" dxfId="22007" priority="147">
      <formula>AND(IF(OR($Q47=1,$Q47=2),1,0),IF($X47&lt;=20,1,0))</formula>
    </cfRule>
    <cfRule type="expression" dxfId="22006" priority="148">
      <formula>AND(IF($Q47=2,1,0),IF($X47&lt;30,1,0))</formula>
    </cfRule>
    <cfRule type="expression" dxfId="22005" priority="149">
      <formula>AND(IF($Q47=3,1,0),IF($X47&lt;30,1,0))</formula>
    </cfRule>
    <cfRule type="expression" dxfId="22004" priority="150">
      <formula>AND(IF($Q47=3,1,IF($Q47=4,1,0)),IF($F47&lt;=85,1,0))</formula>
    </cfRule>
  </conditionalFormatting>
  <conditionalFormatting sqref="X47">
    <cfRule type="expression" dxfId="22003" priority="143">
      <formula>AND(IF(OR($Q47=1,$Q47=2),1,0),IF($X47&lt;=20,1,0))</formula>
    </cfRule>
    <cfRule type="expression" dxfId="22002" priority="144">
      <formula>AND(IF($Q47=2,1,0),IF($X47&lt;30,1,0))</formula>
    </cfRule>
    <cfRule type="expression" dxfId="22001" priority="145">
      <formula>AND(IF($Q47=3,1,0),IF($X47&lt;30,1,0))</formula>
    </cfRule>
    <cfRule type="expression" dxfId="22000" priority="146">
      <formula>AND(IF($Q47=3,1,IF($Q47=4,1,0)),IF($F47&lt;=85,1,0))</formula>
    </cfRule>
  </conditionalFormatting>
  <conditionalFormatting sqref="AI47">
    <cfRule type="expression" dxfId="21999" priority="139">
      <formula>AND(IF(OR($Q47=1,$Q47=2),1,0),IF($X47&lt;=20,1,0))</formula>
    </cfRule>
    <cfRule type="expression" dxfId="21998" priority="140">
      <formula>AND(IF($Q47=2,1,0),IF($X47&lt;30,1,0))</formula>
    </cfRule>
    <cfRule type="expression" dxfId="21997" priority="141">
      <formula>AND(IF($Q47=3,1,0),IF($X47&lt;30,1,0))</formula>
    </cfRule>
    <cfRule type="expression" dxfId="21996" priority="142">
      <formula>AND(IF($Q47=3,1,IF($Q47=4,1,0)),IF($F47&lt;=85,1,0))</formula>
    </cfRule>
  </conditionalFormatting>
  <conditionalFormatting sqref="AV48">
    <cfRule type="expression" dxfId="21995" priority="137">
      <formula>AV48="X"</formula>
    </cfRule>
    <cfRule type="expression" dxfId="21994" priority="138">
      <formula>AV48="후보"</formula>
    </cfRule>
  </conditionalFormatting>
  <conditionalFormatting sqref="AC48">
    <cfRule type="cellIs" dxfId="21993" priority="134" operator="greaterThan">
      <formula>0.9</formula>
    </cfRule>
    <cfRule type="cellIs" dxfId="21992" priority="135" operator="greaterThan">
      <formula>0.85</formula>
    </cfRule>
  </conditionalFormatting>
  <conditionalFormatting sqref="N48">
    <cfRule type="cellIs" dxfId="21991" priority="132" operator="greaterThan">
      <formula>0.9</formula>
    </cfRule>
    <cfRule type="cellIs" dxfId="21990" priority="133" operator="greaterThan">
      <formula>0.85</formula>
    </cfRule>
  </conditionalFormatting>
  <conditionalFormatting sqref="E48">
    <cfRule type="expression" dxfId="21989" priority="128">
      <formula>AND(IF(OR($Q48=1,$Q48=2),1,0),IF($X48&lt;=20,1,0))</formula>
    </cfRule>
    <cfRule type="expression" dxfId="21988" priority="129">
      <formula>AND(IF($Q48=2,1,0),IF($X48&lt;30,1,0))</formula>
    </cfRule>
    <cfRule type="expression" dxfId="21987" priority="130">
      <formula>AND(IF($Q48=3,1,0),IF($X48&lt;30,1,0))</formula>
    </cfRule>
    <cfRule type="expression" dxfId="21986" priority="131">
      <formula>AND(IF($Q48=3,1,IF($Q48=4,1,0)),IF($F48&lt;=85,1,0))</formula>
    </cfRule>
  </conditionalFormatting>
  <conditionalFormatting sqref="X48">
    <cfRule type="expression" dxfId="21985" priority="124">
      <formula>AND(IF(OR($Q48=1,$Q48=2),1,0),IF($X48&lt;=20,1,0))</formula>
    </cfRule>
    <cfRule type="expression" dxfId="21984" priority="125">
      <formula>AND(IF($Q48=2,1,0),IF($X48&lt;30,1,0))</formula>
    </cfRule>
    <cfRule type="expression" dxfId="21983" priority="126">
      <formula>AND(IF($Q48=3,1,0),IF($X48&lt;30,1,0))</formula>
    </cfRule>
    <cfRule type="expression" dxfId="21982" priority="127">
      <formula>AND(IF($Q48=3,1,IF($Q48=4,1,0)),IF($F48&lt;=85,1,0))</formula>
    </cfRule>
  </conditionalFormatting>
  <conditionalFormatting sqref="AI48">
    <cfRule type="expression" dxfId="21981" priority="120">
      <formula>AND(IF(OR($Q48=1,$Q48=2),1,0),IF($X48&lt;=20,1,0))</formula>
    </cfRule>
    <cfRule type="expression" dxfId="21980" priority="121">
      <formula>AND(IF($Q48=2,1,0),IF($X48&lt;30,1,0))</formula>
    </cfRule>
    <cfRule type="expression" dxfId="21979" priority="122">
      <formula>AND(IF($Q48=3,1,0),IF($X48&lt;30,1,0))</formula>
    </cfRule>
    <cfRule type="expression" dxfId="21978" priority="123">
      <formula>AND(IF($Q48=3,1,IF($Q48=4,1,0)),IF($F48&lt;=85,1,0))</formula>
    </cfRule>
  </conditionalFormatting>
  <conditionalFormatting sqref="AV49">
    <cfRule type="expression" dxfId="21977" priority="118">
      <formula>AV49="X"</formula>
    </cfRule>
    <cfRule type="expression" dxfId="21976" priority="119">
      <formula>AV49="후보"</formula>
    </cfRule>
  </conditionalFormatting>
  <conditionalFormatting sqref="AC49">
    <cfRule type="cellIs" dxfId="21975" priority="115" operator="greaterThan">
      <formula>0.9</formula>
    </cfRule>
    <cfRule type="cellIs" dxfId="21974" priority="116" operator="greaterThan">
      <formula>0.85</formula>
    </cfRule>
  </conditionalFormatting>
  <conditionalFormatting sqref="N49">
    <cfRule type="cellIs" dxfId="21973" priority="113" operator="greaterThan">
      <formula>0.9</formula>
    </cfRule>
    <cfRule type="cellIs" dxfId="21972" priority="114" operator="greaterThan">
      <formula>0.85</formula>
    </cfRule>
  </conditionalFormatting>
  <conditionalFormatting sqref="E49">
    <cfRule type="expression" dxfId="21971" priority="109">
      <formula>AND(IF(OR($Q49=1,$Q49=2),1,0),IF($X49&lt;=20,1,0))</formula>
    </cfRule>
    <cfRule type="expression" dxfId="21970" priority="110">
      <formula>AND(IF($Q49=2,1,0),IF($X49&lt;30,1,0))</formula>
    </cfRule>
    <cfRule type="expression" dxfId="21969" priority="111">
      <formula>AND(IF($Q49=3,1,0),IF($X49&lt;30,1,0))</formula>
    </cfRule>
    <cfRule type="expression" dxfId="21968" priority="112">
      <formula>AND(IF($Q49=3,1,IF($Q49=4,1,0)),IF($F49&lt;=85,1,0))</formula>
    </cfRule>
  </conditionalFormatting>
  <conditionalFormatting sqref="X49">
    <cfRule type="expression" dxfId="21967" priority="105">
      <formula>AND(IF(OR($Q49=1,$Q49=2),1,0),IF($X49&lt;=20,1,0))</formula>
    </cfRule>
    <cfRule type="expression" dxfId="21966" priority="106">
      <formula>AND(IF($Q49=2,1,0),IF($X49&lt;30,1,0))</formula>
    </cfRule>
    <cfRule type="expression" dxfId="21965" priority="107">
      <formula>AND(IF($Q49=3,1,0),IF($X49&lt;30,1,0))</formula>
    </cfRule>
    <cfRule type="expression" dxfId="21964" priority="108">
      <formula>AND(IF($Q49=3,1,IF($Q49=4,1,0)),IF($F49&lt;=85,1,0))</formula>
    </cfRule>
  </conditionalFormatting>
  <conditionalFormatting sqref="AI49">
    <cfRule type="expression" dxfId="21963" priority="101">
      <formula>AND(IF(OR($Q49=1,$Q49=2),1,0),IF($X49&lt;=20,1,0))</formula>
    </cfRule>
    <cfRule type="expression" dxfId="21962" priority="102">
      <formula>AND(IF($Q49=2,1,0),IF($X49&lt;30,1,0))</formula>
    </cfRule>
    <cfRule type="expression" dxfId="21961" priority="103">
      <formula>AND(IF($Q49=3,1,0),IF($X49&lt;30,1,0))</formula>
    </cfRule>
    <cfRule type="expression" dxfId="21960" priority="104">
      <formula>AND(IF($Q49=3,1,IF($Q49=4,1,0)),IF($F49&lt;=85,1,0))</formula>
    </cfRule>
  </conditionalFormatting>
  <conditionalFormatting sqref="AV50">
    <cfRule type="expression" dxfId="21959" priority="99">
      <formula>AV50="X"</formula>
    </cfRule>
    <cfRule type="expression" dxfId="21958" priority="100">
      <formula>AV50="후보"</formula>
    </cfRule>
  </conditionalFormatting>
  <conditionalFormatting sqref="AC50">
    <cfRule type="cellIs" dxfId="21957" priority="96" operator="greaterThan">
      <formula>0.9</formula>
    </cfRule>
    <cfRule type="cellIs" dxfId="21956" priority="97" operator="greaterThan">
      <formula>0.85</formula>
    </cfRule>
  </conditionalFormatting>
  <conditionalFormatting sqref="N50">
    <cfRule type="cellIs" dxfId="21955" priority="94" operator="greaterThan">
      <formula>0.9</formula>
    </cfRule>
    <cfRule type="cellIs" dxfId="21954" priority="95" operator="greaterThan">
      <formula>0.85</formula>
    </cfRule>
  </conditionalFormatting>
  <conditionalFormatting sqref="E50">
    <cfRule type="expression" dxfId="21953" priority="90">
      <formula>AND(IF(OR($Q50=1,$Q50=2),1,0),IF($X50&lt;=20,1,0))</formula>
    </cfRule>
    <cfRule type="expression" dxfId="21952" priority="91">
      <formula>AND(IF($Q50=2,1,0),IF($X50&lt;30,1,0))</formula>
    </cfRule>
    <cfRule type="expression" dxfId="21951" priority="92">
      <formula>AND(IF($Q50=3,1,0),IF($X50&lt;30,1,0))</formula>
    </cfRule>
    <cfRule type="expression" dxfId="21950" priority="93">
      <formula>AND(IF($Q50=3,1,IF($Q50=4,1,0)),IF($F50&lt;=85,1,0))</formula>
    </cfRule>
  </conditionalFormatting>
  <conditionalFormatting sqref="X50">
    <cfRule type="expression" dxfId="21949" priority="86">
      <formula>AND(IF(OR($Q50=1,$Q50=2),1,0),IF($X50&lt;=20,1,0))</formula>
    </cfRule>
    <cfRule type="expression" dxfId="21948" priority="87">
      <formula>AND(IF($Q50=2,1,0),IF($X50&lt;30,1,0))</formula>
    </cfRule>
    <cfRule type="expression" dxfId="21947" priority="88">
      <formula>AND(IF($Q50=3,1,0),IF($X50&lt;30,1,0))</formula>
    </cfRule>
    <cfRule type="expression" dxfId="21946" priority="89">
      <formula>AND(IF($Q50=3,1,IF($Q50=4,1,0)),IF($F50&lt;=85,1,0))</formula>
    </cfRule>
  </conditionalFormatting>
  <conditionalFormatting sqref="AI50">
    <cfRule type="expression" dxfId="21945" priority="82">
      <formula>AND(IF(OR($Q50=1,$Q50=2),1,0),IF($X50&lt;=20,1,0))</formula>
    </cfRule>
    <cfRule type="expression" dxfId="21944" priority="83">
      <formula>AND(IF($Q50=2,1,0),IF($X50&lt;30,1,0))</formula>
    </cfRule>
    <cfRule type="expression" dxfId="21943" priority="84">
      <formula>AND(IF($Q50=3,1,0),IF($X50&lt;30,1,0))</formula>
    </cfRule>
    <cfRule type="expression" dxfId="21942" priority="85">
      <formula>AND(IF($Q50=3,1,IF($Q50=4,1,0)),IF($F50&lt;=85,1,0))</formula>
    </cfRule>
  </conditionalFormatting>
  <conditionalFormatting sqref="AV51">
    <cfRule type="expression" dxfId="21941" priority="80">
      <formula>AV51="X"</formula>
    </cfRule>
    <cfRule type="expression" dxfId="21940" priority="81">
      <formula>AV51="후보"</formula>
    </cfRule>
  </conditionalFormatting>
  <conditionalFormatting sqref="AC51 N51">
    <cfRule type="cellIs" dxfId="21939" priority="77" operator="greaterThan">
      <formula>0.9</formula>
    </cfRule>
    <cfRule type="cellIs" dxfId="21938" priority="78" operator="greaterThan">
      <formula>0.85</formula>
    </cfRule>
  </conditionalFormatting>
  <conditionalFormatting sqref="AV52">
    <cfRule type="expression" dxfId="21937" priority="75">
      <formula>AV52="X"</formula>
    </cfRule>
    <cfRule type="expression" dxfId="21936" priority="76">
      <formula>AV52="후보"</formula>
    </cfRule>
  </conditionalFormatting>
  <conditionalFormatting sqref="AC52">
    <cfRule type="cellIs" dxfId="21935" priority="72" operator="greaterThan">
      <formula>0.9</formula>
    </cfRule>
    <cfRule type="cellIs" dxfId="21934" priority="73" operator="greaterThan">
      <formula>0.85</formula>
    </cfRule>
  </conditionalFormatting>
  <conditionalFormatting sqref="N52">
    <cfRule type="cellIs" dxfId="21933" priority="70" operator="greaterThan">
      <formula>0.9</formula>
    </cfRule>
    <cfRule type="cellIs" dxfId="21932" priority="71" operator="greaterThan">
      <formula>0.85</formula>
    </cfRule>
  </conditionalFormatting>
  <conditionalFormatting sqref="E52">
    <cfRule type="expression" dxfId="21931" priority="66">
      <formula>AND(IF(OR($Q52=1,$Q52=2),1,0),IF($X52&lt;=20,1,0))</formula>
    </cfRule>
    <cfRule type="expression" dxfId="21930" priority="67">
      <formula>AND(IF($Q52=2,1,0),IF($X52&lt;30,1,0))</formula>
    </cfRule>
    <cfRule type="expression" dxfId="21929" priority="68">
      <formula>AND(IF($Q52=3,1,0),IF($X52&lt;30,1,0))</formula>
    </cfRule>
    <cfRule type="expression" dxfId="21928" priority="69">
      <formula>AND(IF($Q52=3,1,IF($Q52=4,1,0)),IF($F52&lt;=85,1,0))</formula>
    </cfRule>
  </conditionalFormatting>
  <conditionalFormatting sqref="X52">
    <cfRule type="expression" dxfId="21927" priority="62">
      <formula>AND(IF(OR($Q52=1,$Q52=2),1,0),IF($X52&lt;=20,1,0))</formula>
    </cfRule>
    <cfRule type="expression" dxfId="21926" priority="63">
      <formula>AND(IF($Q52=2,1,0),IF($X52&lt;30,1,0))</formula>
    </cfRule>
    <cfRule type="expression" dxfId="21925" priority="64">
      <formula>AND(IF($Q52=3,1,0),IF($X52&lt;30,1,0))</formula>
    </cfRule>
    <cfRule type="expression" dxfId="21924" priority="65">
      <formula>AND(IF($Q52=3,1,IF($Q52=4,1,0)),IF($F52&lt;=85,1,0))</formula>
    </cfRule>
  </conditionalFormatting>
  <conditionalFormatting sqref="AI52">
    <cfRule type="expression" dxfId="21923" priority="58">
      <formula>AND(IF(OR($Q52=1,$Q52=2),1,0),IF($X52&lt;=20,1,0))</formula>
    </cfRule>
    <cfRule type="expression" dxfId="21922" priority="59">
      <formula>AND(IF($Q52=2,1,0),IF($X52&lt;30,1,0))</formula>
    </cfRule>
    <cfRule type="expression" dxfId="21921" priority="60">
      <formula>AND(IF($Q52=3,1,0),IF($X52&lt;30,1,0))</formula>
    </cfRule>
    <cfRule type="expression" dxfId="21920" priority="61">
      <formula>AND(IF($Q52=3,1,IF($Q52=4,1,0)),IF($F52&lt;=85,1,0))</formula>
    </cfRule>
  </conditionalFormatting>
  <conditionalFormatting sqref="AV53">
    <cfRule type="expression" dxfId="21919" priority="56">
      <formula>AV53="X"</formula>
    </cfRule>
    <cfRule type="expression" dxfId="21918" priority="57">
      <formula>AV53="후보"</formula>
    </cfRule>
  </conditionalFormatting>
  <conditionalFormatting sqref="AC53">
    <cfRule type="cellIs" dxfId="21917" priority="53" operator="greaterThan">
      <formula>0.9</formula>
    </cfRule>
    <cfRule type="cellIs" dxfId="21916" priority="54" operator="greaterThan">
      <formula>0.85</formula>
    </cfRule>
  </conditionalFormatting>
  <conditionalFormatting sqref="N53">
    <cfRule type="cellIs" dxfId="21915" priority="51" operator="greaterThan">
      <formula>0.9</formula>
    </cfRule>
    <cfRule type="cellIs" dxfId="21914" priority="52" operator="greaterThan">
      <formula>0.85</formula>
    </cfRule>
  </conditionalFormatting>
  <conditionalFormatting sqref="E53">
    <cfRule type="expression" dxfId="21913" priority="47">
      <formula>AND(IF(OR($Q53=1,$Q53=2),1,0),IF($X53&lt;=20,1,0))</formula>
    </cfRule>
    <cfRule type="expression" dxfId="21912" priority="48">
      <formula>AND(IF($Q53=2,1,0),IF($X53&lt;30,1,0))</formula>
    </cfRule>
    <cfRule type="expression" dxfId="21911" priority="49">
      <formula>AND(IF($Q53=3,1,0),IF($X53&lt;30,1,0))</formula>
    </cfRule>
    <cfRule type="expression" dxfId="21910" priority="50">
      <formula>AND(IF($Q53=3,1,IF($Q53=4,1,0)),IF($F53&lt;=85,1,0))</formula>
    </cfRule>
  </conditionalFormatting>
  <conditionalFormatting sqref="X53">
    <cfRule type="expression" dxfId="21909" priority="43">
      <formula>AND(IF(OR($Q53=1,$Q53=2),1,0),IF($X53&lt;=20,1,0))</formula>
    </cfRule>
    <cfRule type="expression" dxfId="21908" priority="44">
      <formula>AND(IF($Q53=2,1,0),IF($X53&lt;30,1,0))</formula>
    </cfRule>
    <cfRule type="expression" dxfId="21907" priority="45">
      <formula>AND(IF($Q53=3,1,0),IF($X53&lt;30,1,0))</formula>
    </cfRule>
    <cfRule type="expression" dxfId="21906" priority="46">
      <formula>AND(IF($Q53=3,1,IF($Q53=4,1,0)),IF($F53&lt;=85,1,0))</formula>
    </cfRule>
  </conditionalFormatting>
  <conditionalFormatting sqref="AI53">
    <cfRule type="expression" dxfId="21905" priority="39">
      <formula>AND(IF(OR($Q53=1,$Q53=2),1,0),IF($X53&lt;=20,1,0))</formula>
    </cfRule>
    <cfRule type="expression" dxfId="21904" priority="40">
      <formula>AND(IF($Q53=2,1,0),IF($X53&lt;30,1,0))</formula>
    </cfRule>
    <cfRule type="expression" dxfId="21903" priority="41">
      <formula>AND(IF($Q53=3,1,0),IF($X53&lt;30,1,0))</formula>
    </cfRule>
    <cfRule type="expression" dxfId="21902" priority="42">
      <formula>AND(IF($Q53=3,1,IF($Q53=4,1,0)),IF($F53&lt;=85,1,0))</formula>
    </cfRule>
  </conditionalFormatting>
  <conditionalFormatting sqref="AV54">
    <cfRule type="expression" dxfId="21901" priority="37">
      <formula>AV54="X"</formula>
    </cfRule>
    <cfRule type="expression" dxfId="21900" priority="38">
      <formula>AV54="후보"</formula>
    </cfRule>
  </conditionalFormatting>
  <conditionalFormatting sqref="AC54">
    <cfRule type="cellIs" dxfId="21899" priority="34" operator="greaterThan">
      <formula>0.9</formula>
    </cfRule>
    <cfRule type="cellIs" dxfId="21898" priority="35" operator="greaterThan">
      <formula>0.85</formula>
    </cfRule>
  </conditionalFormatting>
  <conditionalFormatting sqref="N54">
    <cfRule type="cellIs" dxfId="21897" priority="32" operator="greaterThan">
      <formula>0.9</formula>
    </cfRule>
    <cfRule type="cellIs" dxfId="21896" priority="33" operator="greaterThan">
      <formula>0.85</formula>
    </cfRule>
  </conditionalFormatting>
  <conditionalFormatting sqref="E54">
    <cfRule type="expression" dxfId="21895" priority="28">
      <formula>AND(IF(OR($Q54=1,$Q54=2),1,0),IF($X54&lt;=20,1,0))</formula>
    </cfRule>
    <cfRule type="expression" dxfId="21894" priority="29">
      <formula>AND(IF($Q54=2,1,0),IF($X54&lt;30,1,0))</formula>
    </cfRule>
    <cfRule type="expression" dxfId="21893" priority="30">
      <formula>AND(IF($Q54=3,1,0),IF($X54&lt;30,1,0))</formula>
    </cfRule>
    <cfRule type="expression" dxfId="21892" priority="31">
      <formula>AND(IF($Q54=3,1,IF($Q54=4,1,0)),IF($F54&lt;=85,1,0))</formula>
    </cfRule>
  </conditionalFormatting>
  <conditionalFormatting sqref="X54">
    <cfRule type="expression" dxfId="21891" priority="24">
      <formula>AND(IF(OR($Q54=1,$Q54=2),1,0),IF($X54&lt;=20,1,0))</formula>
    </cfRule>
    <cfRule type="expression" dxfId="21890" priority="25">
      <formula>AND(IF($Q54=2,1,0),IF($X54&lt;30,1,0))</formula>
    </cfRule>
    <cfRule type="expression" dxfId="21889" priority="26">
      <formula>AND(IF($Q54=3,1,0),IF($X54&lt;30,1,0))</formula>
    </cfRule>
    <cfRule type="expression" dxfId="21888" priority="27">
      <formula>AND(IF($Q54=3,1,IF($Q54=4,1,0)),IF($F54&lt;=85,1,0))</formula>
    </cfRule>
  </conditionalFormatting>
  <conditionalFormatting sqref="AI54">
    <cfRule type="expression" dxfId="21887" priority="20">
      <formula>AND(IF(OR($Q54=1,$Q54=2),1,0),IF($X54&lt;=20,1,0))</formula>
    </cfRule>
    <cfRule type="expression" dxfId="21886" priority="21">
      <formula>AND(IF($Q54=2,1,0),IF($X54&lt;30,1,0))</formula>
    </cfRule>
    <cfRule type="expression" dxfId="21885" priority="22">
      <formula>AND(IF($Q54=3,1,0),IF($X54&lt;30,1,0))</formula>
    </cfRule>
    <cfRule type="expression" dxfId="21884" priority="23">
      <formula>AND(IF($Q54=3,1,IF($Q54=4,1,0)),IF($F54&lt;=85,1,0))</formula>
    </cfRule>
  </conditionalFormatting>
  <conditionalFormatting sqref="AV55">
    <cfRule type="expression" dxfId="21883" priority="18">
      <formula>AV55="X"</formula>
    </cfRule>
    <cfRule type="expression" dxfId="21882" priority="19">
      <formula>AV55="후보"</formula>
    </cfRule>
  </conditionalFormatting>
  <conditionalFormatting sqref="AC55">
    <cfRule type="cellIs" dxfId="21881" priority="15" operator="greaterThan">
      <formula>0.9</formula>
    </cfRule>
    <cfRule type="cellIs" dxfId="21880" priority="16" operator="greaterThan">
      <formula>0.85</formula>
    </cfRule>
  </conditionalFormatting>
  <conditionalFormatting sqref="N55">
    <cfRule type="cellIs" dxfId="21879" priority="13" operator="greaterThan">
      <formula>0.9</formula>
    </cfRule>
    <cfRule type="cellIs" dxfId="21878" priority="14" operator="greaterThan">
      <formula>0.85</formula>
    </cfRule>
  </conditionalFormatting>
  <conditionalFormatting sqref="E55">
    <cfRule type="expression" dxfId="21877" priority="9">
      <formula>AND(IF(OR($Q55=1,$Q55=2),1,0),IF($X55&lt;=20,1,0))</formula>
    </cfRule>
    <cfRule type="expression" dxfId="21876" priority="10">
      <formula>AND(IF($Q55=2,1,0),IF($X55&lt;30,1,0))</formula>
    </cfRule>
    <cfRule type="expression" dxfId="21875" priority="11">
      <formula>AND(IF($Q55=3,1,0),IF($X55&lt;30,1,0))</formula>
    </cfRule>
    <cfRule type="expression" dxfId="21874" priority="12">
      <formula>AND(IF($Q55=3,1,IF($Q55=4,1,0)),IF($F55&lt;=85,1,0))</formula>
    </cfRule>
  </conditionalFormatting>
  <conditionalFormatting sqref="X55">
    <cfRule type="expression" dxfId="21873" priority="5">
      <formula>AND(IF(OR($Q55=1,$Q55=2),1,0),IF($X55&lt;=20,1,0))</formula>
    </cfRule>
    <cfRule type="expression" dxfId="21872" priority="6">
      <formula>AND(IF($Q55=2,1,0),IF($X55&lt;30,1,0))</formula>
    </cfRule>
    <cfRule type="expression" dxfId="21871" priority="7">
      <formula>AND(IF($Q55=3,1,0),IF($X55&lt;30,1,0))</formula>
    </cfRule>
    <cfRule type="expression" dxfId="21870" priority="8">
      <formula>AND(IF($Q55=3,1,IF($Q55=4,1,0)),IF($F55&lt;=85,1,0))</formula>
    </cfRule>
  </conditionalFormatting>
  <conditionalFormatting sqref="AI55">
    <cfRule type="expression" dxfId="21869" priority="1">
      <formula>AND(IF(OR($Q55=1,$Q55=2),1,0),IF($X55&lt;=20,1,0))</formula>
    </cfRule>
    <cfRule type="expression" dxfId="21868" priority="2">
      <formula>AND(IF($Q55=2,1,0),IF($X55&lt;30,1,0))</formula>
    </cfRule>
    <cfRule type="expression" dxfId="21867" priority="3">
      <formula>AND(IF($Q55=3,1,0),IF($X55&lt;30,1,0))</formula>
    </cfRule>
    <cfRule type="expression" dxfId="21866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월곶동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1031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월곶동 월곶풍림아이원4차('06.11.,683^)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1045</v>
      </c>
      <c r="B6" s="10" t="s">
        <v>2030</v>
      </c>
      <c r="C6" s="101">
        <v>683</v>
      </c>
      <c r="D6" s="98">
        <v>110</v>
      </c>
      <c r="E6" s="100">
        <v>33</v>
      </c>
      <c r="F6" s="98">
        <v>84.8</v>
      </c>
      <c r="G6" s="17">
        <v>26</v>
      </c>
      <c r="H6" s="101">
        <v>683</v>
      </c>
      <c r="I6" s="102">
        <v>47000</v>
      </c>
      <c r="J6" s="102" t="s">
        <v>1980</v>
      </c>
      <c r="K6" s="102">
        <v>30000</v>
      </c>
      <c r="L6" s="102" t="s">
        <v>1949</v>
      </c>
      <c r="M6" s="103">
        <f>I6-K6</f>
        <v>17000</v>
      </c>
      <c r="N6" s="4">
        <f>IF(ISERROR(K6/I6),"",K6/I6)</f>
        <v>0.63829787234042556</v>
      </c>
      <c r="O6" s="99">
        <f>I6/E6</f>
        <v>1424.2424242424242</v>
      </c>
      <c r="P6" s="99">
        <f>K6/E6</f>
        <v>909.09090909090912</v>
      </c>
      <c r="Q6" s="74">
        <v>3</v>
      </c>
      <c r="R6" s="74">
        <v>2</v>
      </c>
      <c r="S6" s="74" t="s">
        <v>1941</v>
      </c>
      <c r="T6" s="5">
        <v>109</v>
      </c>
      <c r="U6" s="9"/>
      <c r="W6" s="98">
        <f>D6</f>
        <v>110</v>
      </c>
      <c r="X6" s="100">
        <f>E6</f>
        <v>33</v>
      </c>
      <c r="Y6" s="96">
        <f>H6</f>
        <v>683</v>
      </c>
      <c r="Z6" s="103">
        <f>I6</f>
        <v>47000</v>
      </c>
      <c r="AA6" s="103">
        <f>K6</f>
        <v>30000</v>
      </c>
      <c r="AB6" s="103">
        <f>M6</f>
        <v>17000</v>
      </c>
      <c r="AC6" s="4">
        <f>N6</f>
        <v>0.63829787234042556</v>
      </c>
      <c r="AD6" s="99">
        <f>O6</f>
        <v>1424.2424242424242</v>
      </c>
      <c r="AE6" s="74" t="str">
        <f>S6</f>
        <v>계</v>
      </c>
      <c r="AF6" s="74" t="str">
        <f>Q6&amp;"/"&amp;R6</f>
        <v>3/2</v>
      </c>
      <c r="AH6" s="20" t="str">
        <f t="shared" si="1"/>
        <v>월곶풍림아이원4차</v>
      </c>
      <c r="AI6" s="100">
        <f t="shared" si="0"/>
        <v>33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8"/>
      <c r="G7" s="9"/>
      <c r="H7" s="9"/>
      <c r="I7" s="9"/>
      <c r="J7" s="9"/>
      <c r="K7" s="9"/>
      <c r="L7" s="9"/>
      <c r="M7" s="9"/>
      <c r="N7" s="9"/>
      <c r="O7" s="99"/>
      <c r="P7" s="99"/>
      <c r="Q7" s="100"/>
      <c r="R7" s="100"/>
      <c r="S7" s="9"/>
      <c r="T7" s="48"/>
      <c r="U7" s="9"/>
      <c r="W7" s="69" t="str">
        <f>$A$4&amp;" "&amp;A8&amp;"("&amp;B8&amp;","&amp;C8&amp;"^)"</f>
        <v>월곶동 시흥월곶역블루밍더마크('21.10.,270^)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7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1050</v>
      </c>
      <c r="B8" s="10" t="s">
        <v>2031</v>
      </c>
      <c r="C8" s="101">
        <v>270</v>
      </c>
      <c r="D8" s="98">
        <v>77.099999999999994</v>
      </c>
      <c r="E8" s="100">
        <v>23</v>
      </c>
      <c r="F8" s="98">
        <v>55.9</v>
      </c>
      <c r="G8" s="17">
        <v>17</v>
      </c>
      <c r="H8" s="101">
        <v>66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1941</v>
      </c>
      <c r="T8" s="5">
        <v>77</v>
      </c>
      <c r="U8" s="9"/>
      <c r="W8" s="98">
        <f t="shared" ref="W8:X11" si="2">D8</f>
        <v>77.099999999999994</v>
      </c>
      <c r="X8" s="100">
        <f t="shared" si="2"/>
        <v>23</v>
      </c>
      <c r="Y8" s="96">
        <f t="shared" ref="Y8:Z11" si="3">H8</f>
        <v>66</v>
      </c>
      <c r="Z8" s="103">
        <f t="shared" si="3"/>
        <v>0</v>
      </c>
      <c r="AA8" s="103">
        <f>K8</f>
        <v>0</v>
      </c>
      <c r="AB8" s="103">
        <f t="shared" ref="AB8:AD11" si="4">M8</f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시흥월곶역블루밍더마크</v>
      </c>
      <c r="AI8" s="100">
        <f t="shared" si="0"/>
        <v>23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1050</v>
      </c>
      <c r="B9" s="10" t="s">
        <v>2031</v>
      </c>
      <c r="C9" s="101">
        <v>270</v>
      </c>
      <c r="D9" s="98">
        <v>82.7</v>
      </c>
      <c r="E9" s="100">
        <v>25</v>
      </c>
      <c r="F9" s="98">
        <v>60</v>
      </c>
      <c r="G9" s="17">
        <v>18</v>
      </c>
      <c r="H9" s="101">
        <v>68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1941</v>
      </c>
      <c r="T9" s="5">
        <v>82</v>
      </c>
      <c r="U9" s="9"/>
      <c r="W9" s="98">
        <f t="shared" si="2"/>
        <v>82.7</v>
      </c>
      <c r="X9" s="100">
        <f t="shared" si="2"/>
        <v>25</v>
      </c>
      <c r="Y9" s="96">
        <f t="shared" si="3"/>
        <v>68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시흥월곶역블루밍더마크</v>
      </c>
      <c r="AI9" s="100">
        <f t="shared" si="0"/>
        <v>25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1050</v>
      </c>
      <c r="B10" s="10" t="s">
        <v>2031</v>
      </c>
      <c r="C10" s="101">
        <v>270</v>
      </c>
      <c r="D10" s="98">
        <v>90.4</v>
      </c>
      <c r="E10" s="100">
        <v>27</v>
      </c>
      <c r="F10" s="98">
        <v>66</v>
      </c>
      <c r="G10" s="17">
        <v>20</v>
      </c>
      <c r="H10" s="101">
        <v>68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3</v>
      </c>
      <c r="R10" s="74">
        <v>2</v>
      </c>
      <c r="S10" s="74" t="s">
        <v>1941</v>
      </c>
      <c r="T10" s="5" t="s">
        <v>1055</v>
      </c>
      <c r="U10" s="9"/>
      <c r="W10" s="98">
        <f t="shared" si="2"/>
        <v>90.4</v>
      </c>
      <c r="X10" s="100">
        <f t="shared" si="2"/>
        <v>27</v>
      </c>
      <c r="Y10" s="96">
        <f t="shared" si="3"/>
        <v>68</v>
      </c>
      <c r="Z10" s="103">
        <f t="shared" si="3"/>
        <v>0</v>
      </c>
      <c r="AA10" s="103">
        <f>K10</f>
        <v>0</v>
      </c>
      <c r="AB10" s="103">
        <f t="shared" si="4"/>
        <v>0</v>
      </c>
      <c r="AC10" s="4" t="str">
        <f t="shared" si="4"/>
        <v/>
      </c>
      <c r="AD10" s="99">
        <f t="shared" si="4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시흥월곶역블루밍더마크</v>
      </c>
      <c r="AI10" s="100">
        <f t="shared" si="0"/>
        <v>27</v>
      </c>
      <c r="AJ10" s="74" t="str">
        <f>IF(AI10="","",$AJ$2)</f>
        <v>A-</v>
      </c>
      <c r="AK10" s="74" t="s">
        <v>13</v>
      </c>
      <c r="AL10" s="74" t="s">
        <v>1937</v>
      </c>
      <c r="AM10" s="74" t="s">
        <v>1938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 t="s">
        <v>1050</v>
      </c>
      <c r="B11" s="10" t="s">
        <v>2031</v>
      </c>
      <c r="C11" s="101">
        <v>270</v>
      </c>
      <c r="D11" s="98">
        <v>90.2</v>
      </c>
      <c r="E11" s="100">
        <v>27</v>
      </c>
      <c r="F11" s="98">
        <v>66</v>
      </c>
      <c r="G11" s="17">
        <v>20</v>
      </c>
      <c r="H11" s="101">
        <v>68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1941</v>
      </c>
      <c r="T11" s="5" t="s">
        <v>1056</v>
      </c>
      <c r="U11" s="9"/>
      <c r="W11" s="98">
        <f t="shared" si="2"/>
        <v>90.2</v>
      </c>
      <c r="X11" s="100">
        <f t="shared" si="2"/>
        <v>27</v>
      </c>
      <c r="Y11" s="96">
        <f t="shared" si="3"/>
        <v>68</v>
      </c>
      <c r="Z11" s="103">
        <f t="shared" si="3"/>
        <v>0</v>
      </c>
      <c r="AA11" s="103">
        <f>K11</f>
        <v>0</v>
      </c>
      <c r="AB11" s="103">
        <f t="shared" si="4"/>
        <v>0</v>
      </c>
      <c r="AC11" s="4" t="str">
        <f t="shared" si="4"/>
        <v/>
      </c>
      <c r="AD11" s="99">
        <f t="shared" si="4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시흥월곶역블루밍더마크</v>
      </c>
      <c r="AI11" s="100">
        <f t="shared" si="0"/>
        <v>27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X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월곶동 월곶유호N플러스빌2차('09.05.,298^)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1057</v>
      </c>
      <c r="B13" s="10" t="s">
        <v>1973</v>
      </c>
      <c r="C13" s="101">
        <v>298</v>
      </c>
      <c r="D13" s="98">
        <v>109.9</v>
      </c>
      <c r="E13" s="100">
        <v>33</v>
      </c>
      <c r="F13" s="98">
        <v>84.8</v>
      </c>
      <c r="G13" s="17">
        <v>26</v>
      </c>
      <c r="H13" s="101">
        <v>127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2</v>
      </c>
      <c r="S13" s="74" t="s">
        <v>1941</v>
      </c>
      <c r="T13" s="5">
        <v>109</v>
      </c>
      <c r="U13" s="9"/>
      <c r="W13" s="98">
        <f t="shared" ref="W13:X17" si="5">D13</f>
        <v>109.9</v>
      </c>
      <c r="X13" s="100">
        <f t="shared" si="5"/>
        <v>33</v>
      </c>
      <c r="Y13" s="96">
        <f t="shared" ref="Y13:Z17" si="6">H13</f>
        <v>127</v>
      </c>
      <c r="Z13" s="103">
        <f t="shared" si="6"/>
        <v>0</v>
      </c>
      <c r="AA13" s="103">
        <f>K13</f>
        <v>0</v>
      </c>
      <c r="AB13" s="103">
        <f t="shared" ref="AB13:AD17" si="7">M13</f>
        <v>0</v>
      </c>
      <c r="AC13" s="4" t="str">
        <f t="shared" si="7"/>
        <v/>
      </c>
      <c r="AD13" s="99">
        <f t="shared" si="7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월곶유호N플러스빌2차</v>
      </c>
      <c r="AI13" s="100">
        <f t="shared" si="0"/>
        <v>33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1057</v>
      </c>
      <c r="B14" s="10" t="s">
        <v>1973</v>
      </c>
      <c r="C14" s="101">
        <v>298</v>
      </c>
      <c r="D14" s="98">
        <v>124.3</v>
      </c>
      <c r="E14" s="100">
        <v>38</v>
      </c>
      <c r="F14" s="98">
        <v>96.5</v>
      </c>
      <c r="G14" s="17">
        <v>29</v>
      </c>
      <c r="H14" s="101">
        <v>25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2</v>
      </c>
      <c r="S14" s="74" t="s">
        <v>1941</v>
      </c>
      <c r="T14" s="5">
        <v>124</v>
      </c>
      <c r="U14" s="9"/>
      <c r="W14" s="98">
        <f t="shared" si="5"/>
        <v>124.3</v>
      </c>
      <c r="X14" s="100">
        <f t="shared" si="5"/>
        <v>38</v>
      </c>
      <c r="Y14" s="96">
        <f t="shared" si="6"/>
        <v>25</v>
      </c>
      <c r="Z14" s="103">
        <f t="shared" si="6"/>
        <v>0</v>
      </c>
      <c r="AA14" s="103">
        <f>K14</f>
        <v>0</v>
      </c>
      <c r="AB14" s="103">
        <f t="shared" si="7"/>
        <v>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월곶유호N플러스빌2차</v>
      </c>
      <c r="AI14" s="100">
        <f t="shared" si="0"/>
        <v>38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1057</v>
      </c>
      <c r="B15" s="10" t="s">
        <v>1973</v>
      </c>
      <c r="C15" s="101">
        <v>298</v>
      </c>
      <c r="D15" s="98">
        <v>132.30000000000001</v>
      </c>
      <c r="E15" s="100">
        <v>40</v>
      </c>
      <c r="F15" s="98">
        <v>106.2</v>
      </c>
      <c r="G15" s="17">
        <v>32</v>
      </c>
      <c r="H15" s="101">
        <v>16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4</v>
      </c>
      <c r="R15" s="74">
        <v>2</v>
      </c>
      <c r="S15" s="74" t="s">
        <v>1941</v>
      </c>
      <c r="T15" s="5" t="s">
        <v>1061</v>
      </c>
      <c r="U15" s="9"/>
      <c r="W15" s="98">
        <f t="shared" si="5"/>
        <v>132.30000000000001</v>
      </c>
      <c r="X15" s="100">
        <f t="shared" si="5"/>
        <v>40</v>
      </c>
      <c r="Y15" s="96">
        <f t="shared" si="6"/>
        <v>16</v>
      </c>
      <c r="Z15" s="103">
        <f t="shared" si="6"/>
        <v>0</v>
      </c>
      <c r="AA15" s="103">
        <f>K15</f>
        <v>0</v>
      </c>
      <c r="AB15" s="103">
        <f t="shared" si="7"/>
        <v>0</v>
      </c>
      <c r="AC15" s="4" t="str">
        <f t="shared" si="7"/>
        <v/>
      </c>
      <c r="AD15" s="99">
        <f t="shared" si="7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월곶유호N플러스빌2차</v>
      </c>
      <c r="AI15" s="100">
        <f t="shared" si="0"/>
        <v>40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1057</v>
      </c>
      <c r="B16" s="10" t="s">
        <v>1973</v>
      </c>
      <c r="C16" s="101">
        <v>298</v>
      </c>
      <c r="D16" s="98">
        <v>132.30000000000001</v>
      </c>
      <c r="E16" s="100">
        <v>40</v>
      </c>
      <c r="F16" s="98">
        <v>106.3</v>
      </c>
      <c r="G16" s="17">
        <v>32</v>
      </c>
      <c r="H16" s="101">
        <v>11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4</v>
      </c>
      <c r="R16" s="74">
        <v>2</v>
      </c>
      <c r="S16" s="74" t="s">
        <v>1941</v>
      </c>
      <c r="T16" s="5" t="s">
        <v>1062</v>
      </c>
      <c r="U16" s="9"/>
      <c r="W16" s="98">
        <f t="shared" si="5"/>
        <v>132.30000000000001</v>
      </c>
      <c r="X16" s="100">
        <f t="shared" si="5"/>
        <v>40</v>
      </c>
      <c r="Y16" s="96">
        <f t="shared" si="6"/>
        <v>11</v>
      </c>
      <c r="Z16" s="103">
        <f t="shared" si="6"/>
        <v>0</v>
      </c>
      <c r="AA16" s="103">
        <f>K16</f>
        <v>0</v>
      </c>
      <c r="AB16" s="103">
        <f t="shared" si="7"/>
        <v>0</v>
      </c>
      <c r="AC16" s="4" t="str">
        <f t="shared" si="7"/>
        <v/>
      </c>
      <c r="AD16" s="99">
        <f t="shared" si="7"/>
        <v>0</v>
      </c>
      <c r="AE16" s="74" t="str">
        <f>S16</f>
        <v>계</v>
      </c>
      <c r="AF16" s="74" t="str">
        <f>Q16&amp;"/"&amp;R16</f>
        <v>4/2</v>
      </c>
      <c r="AH16" s="20" t="str">
        <f t="shared" si="1"/>
        <v>월곶유호N플러스빌2차</v>
      </c>
      <c r="AI16" s="100">
        <f t="shared" si="0"/>
        <v>40</v>
      </c>
      <c r="AJ16" s="74" t="str">
        <f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1057</v>
      </c>
      <c r="B17" s="10" t="s">
        <v>1973</v>
      </c>
      <c r="C17" s="101">
        <v>298</v>
      </c>
      <c r="D17" s="98">
        <v>149.1</v>
      </c>
      <c r="E17" s="100">
        <v>45</v>
      </c>
      <c r="F17" s="98">
        <v>121.6</v>
      </c>
      <c r="G17" s="17">
        <v>37</v>
      </c>
      <c r="H17" s="101">
        <v>119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4</v>
      </c>
      <c r="R17" s="74">
        <v>2</v>
      </c>
      <c r="S17" s="74" t="s">
        <v>1941</v>
      </c>
      <c r="T17" s="5">
        <v>149</v>
      </c>
      <c r="U17" s="9"/>
      <c r="W17" s="98">
        <f t="shared" si="5"/>
        <v>149.1</v>
      </c>
      <c r="X17" s="100">
        <f t="shared" si="5"/>
        <v>45</v>
      </c>
      <c r="Y17" s="96">
        <f t="shared" si="6"/>
        <v>119</v>
      </c>
      <c r="Z17" s="103">
        <f t="shared" si="6"/>
        <v>0</v>
      </c>
      <c r="AA17" s="103">
        <f>K17</f>
        <v>0</v>
      </c>
      <c r="AB17" s="103">
        <f t="shared" si="7"/>
        <v>0</v>
      </c>
      <c r="AC17" s="4" t="str">
        <f t="shared" si="7"/>
        <v/>
      </c>
      <c r="AD17" s="99">
        <f t="shared" si="7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월곶유호N플러스빌2차</v>
      </c>
      <c r="AI17" s="100">
        <f t="shared" si="0"/>
        <v>45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98"/>
      <c r="G18" s="9"/>
      <c r="H18" s="9"/>
      <c r="I18" s="9"/>
      <c r="J18" s="9"/>
      <c r="K18" s="9"/>
      <c r="L18" s="9"/>
      <c r="M18" s="9"/>
      <c r="N18" s="9"/>
      <c r="O18" s="99"/>
      <c r="P18" s="99"/>
      <c r="Q18" s="100"/>
      <c r="R18" s="100"/>
      <c r="S18" s="9"/>
      <c r="T18" s="48"/>
      <c r="U18" s="9"/>
      <c r="W18" s="69" t="str">
        <f>$A$4&amp;" "&amp;A19&amp;"("&amp;B19&amp;","&amp;C19&amp;"^)"</f>
        <v>월곶동 월곶풍림아이원2차('05.02.,1725^)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7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1070</v>
      </c>
      <c r="B19" s="10" t="s">
        <v>2032</v>
      </c>
      <c r="C19" s="101">
        <v>1725</v>
      </c>
      <c r="D19" s="98">
        <v>55.7</v>
      </c>
      <c r="E19" s="100">
        <v>17</v>
      </c>
      <c r="F19" s="98">
        <v>37.9</v>
      </c>
      <c r="G19" s="17">
        <v>11</v>
      </c>
      <c r="H19" s="101">
        <v>480</v>
      </c>
      <c r="I19" s="102">
        <v>28000</v>
      </c>
      <c r="J19" s="102" t="s">
        <v>1968</v>
      </c>
      <c r="K19" s="102">
        <v>18000</v>
      </c>
      <c r="L19" s="102" t="s">
        <v>1995</v>
      </c>
      <c r="M19" s="103">
        <f>I19-K19</f>
        <v>10000</v>
      </c>
      <c r="N19" s="4">
        <f>IF(ISERROR(K19/I19),"",K19/I19)</f>
        <v>0.6428571428571429</v>
      </c>
      <c r="O19" s="99">
        <f>I19/E19</f>
        <v>1647.0588235294117</v>
      </c>
      <c r="P19" s="99">
        <f>K19/E19</f>
        <v>1058.8235294117646</v>
      </c>
      <c r="Q19" s="74">
        <v>2</v>
      </c>
      <c r="R19" s="74">
        <v>1</v>
      </c>
      <c r="S19" s="74" t="s">
        <v>1936</v>
      </c>
      <c r="T19" s="5">
        <v>55</v>
      </c>
      <c r="U19" s="9"/>
      <c r="W19" s="98">
        <f t="shared" ref="W19:X21" si="8">D19</f>
        <v>55.7</v>
      </c>
      <c r="X19" s="100">
        <f t="shared" si="8"/>
        <v>17</v>
      </c>
      <c r="Y19" s="96">
        <f t="shared" ref="Y19:Z21" si="9">H19</f>
        <v>480</v>
      </c>
      <c r="Z19" s="103">
        <f t="shared" si="9"/>
        <v>28000</v>
      </c>
      <c r="AA19" s="103">
        <f>K19</f>
        <v>18000</v>
      </c>
      <c r="AB19" s="103">
        <f t="shared" ref="AB19:AD21" si="10">M19</f>
        <v>10000</v>
      </c>
      <c r="AC19" s="4">
        <f t="shared" si="10"/>
        <v>0.6428571428571429</v>
      </c>
      <c r="AD19" s="99">
        <f t="shared" si="10"/>
        <v>1647.0588235294117</v>
      </c>
      <c r="AE19" s="74" t="str">
        <f>S19</f>
        <v>복</v>
      </c>
      <c r="AF19" s="74" t="str">
        <f>Q19&amp;"/"&amp;R19</f>
        <v>2/1</v>
      </c>
      <c r="AH19" s="20" t="str">
        <f t="shared" si="1"/>
        <v>월곶풍림아이원2차</v>
      </c>
      <c r="AI19" s="100">
        <f t="shared" si="0"/>
        <v>17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1070</v>
      </c>
      <c r="B20" s="10" t="s">
        <v>2032</v>
      </c>
      <c r="C20" s="101">
        <v>1725</v>
      </c>
      <c r="D20" s="98">
        <v>81.5</v>
      </c>
      <c r="E20" s="100">
        <v>25</v>
      </c>
      <c r="F20" s="98">
        <v>60</v>
      </c>
      <c r="G20" s="17">
        <v>18</v>
      </c>
      <c r="H20" s="101">
        <v>782</v>
      </c>
      <c r="I20" s="102">
        <v>44000</v>
      </c>
      <c r="J20" s="102" t="s">
        <v>1968</v>
      </c>
      <c r="K20" s="102">
        <v>30000</v>
      </c>
      <c r="L20" s="102" t="s">
        <v>1980</v>
      </c>
      <c r="M20" s="103">
        <f>I20-K20</f>
        <v>14000</v>
      </c>
      <c r="N20" s="4">
        <f>IF(ISERROR(K20/I20),"",K20/I20)</f>
        <v>0.68181818181818177</v>
      </c>
      <c r="O20" s="99">
        <f>I20/E20</f>
        <v>1760</v>
      </c>
      <c r="P20" s="99">
        <f>K20/E20</f>
        <v>1200</v>
      </c>
      <c r="Q20" s="74">
        <v>3</v>
      </c>
      <c r="R20" s="74">
        <v>2</v>
      </c>
      <c r="S20" s="74" t="s">
        <v>1941</v>
      </c>
      <c r="T20" s="5">
        <v>81</v>
      </c>
      <c r="U20" s="9"/>
      <c r="W20" s="98">
        <f t="shared" si="8"/>
        <v>81.5</v>
      </c>
      <c r="X20" s="100">
        <f t="shared" si="8"/>
        <v>25</v>
      </c>
      <c r="Y20" s="96">
        <f t="shared" si="9"/>
        <v>782</v>
      </c>
      <c r="Z20" s="103">
        <f t="shared" si="9"/>
        <v>44000</v>
      </c>
      <c r="AA20" s="103">
        <f>K20</f>
        <v>30000</v>
      </c>
      <c r="AB20" s="103">
        <f t="shared" si="10"/>
        <v>14000</v>
      </c>
      <c r="AC20" s="4">
        <f t="shared" si="10"/>
        <v>0.68181818181818177</v>
      </c>
      <c r="AD20" s="99">
        <f t="shared" si="10"/>
        <v>1760</v>
      </c>
      <c r="AE20" s="74" t="str">
        <f>S20</f>
        <v>계</v>
      </c>
      <c r="AF20" s="74" t="str">
        <f>Q20&amp;"/"&amp;R20</f>
        <v>3/2</v>
      </c>
      <c r="AH20" s="20" t="str">
        <f t="shared" si="1"/>
        <v>월곶풍림아이원2차</v>
      </c>
      <c r="AI20" s="100">
        <f t="shared" si="0"/>
        <v>25</v>
      </c>
      <c r="AJ20" s="74" t="str">
        <f>IF(AI20="","",$AJ$2)</f>
        <v>A-</v>
      </c>
      <c r="AK20" s="74" t="s">
        <v>13</v>
      </c>
      <c r="AL20" s="74" t="s">
        <v>1937</v>
      </c>
      <c r="AM20" s="74" t="s">
        <v>1938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1070</v>
      </c>
      <c r="B21" s="10" t="s">
        <v>2032</v>
      </c>
      <c r="C21" s="101">
        <v>1725</v>
      </c>
      <c r="D21" s="98">
        <v>110.5</v>
      </c>
      <c r="E21" s="100">
        <v>33</v>
      </c>
      <c r="F21" s="98">
        <v>84.8</v>
      </c>
      <c r="G21" s="17">
        <v>26</v>
      </c>
      <c r="H21" s="101">
        <v>463</v>
      </c>
      <c r="I21" s="102">
        <v>55000</v>
      </c>
      <c r="J21" s="102" t="s">
        <v>1947</v>
      </c>
      <c r="K21" s="102">
        <v>33000</v>
      </c>
      <c r="L21" s="102" t="s">
        <v>1971</v>
      </c>
      <c r="M21" s="103">
        <f>I21-K21</f>
        <v>22000</v>
      </c>
      <c r="N21" s="4">
        <f>IF(ISERROR(K21/I21),"",K21/I21)</f>
        <v>0.6</v>
      </c>
      <c r="O21" s="99">
        <f>I21/E21</f>
        <v>1666.6666666666667</v>
      </c>
      <c r="P21" s="99">
        <f>K21/E21</f>
        <v>1000</v>
      </c>
      <c r="Q21" s="74">
        <v>3</v>
      </c>
      <c r="R21" s="74">
        <v>2</v>
      </c>
      <c r="S21" s="74" t="s">
        <v>1941</v>
      </c>
      <c r="T21" s="5">
        <v>110</v>
      </c>
      <c r="U21" s="9"/>
      <c r="W21" s="98">
        <f t="shared" si="8"/>
        <v>110.5</v>
      </c>
      <c r="X21" s="100">
        <f t="shared" si="8"/>
        <v>33</v>
      </c>
      <c r="Y21" s="96">
        <f t="shared" si="9"/>
        <v>463</v>
      </c>
      <c r="Z21" s="103">
        <f t="shared" si="9"/>
        <v>55000</v>
      </c>
      <c r="AA21" s="103">
        <f>K21</f>
        <v>33000</v>
      </c>
      <c r="AB21" s="103">
        <f t="shared" si="10"/>
        <v>22000</v>
      </c>
      <c r="AC21" s="4">
        <f t="shared" si="10"/>
        <v>0.6</v>
      </c>
      <c r="AD21" s="99">
        <f t="shared" si="10"/>
        <v>1666.6666666666667</v>
      </c>
      <c r="AE21" s="74" t="str">
        <f>S21</f>
        <v>계</v>
      </c>
      <c r="AF21" s="74" t="str">
        <f>Q21&amp;"/"&amp;R21</f>
        <v>3/2</v>
      </c>
      <c r="AH21" s="20" t="str">
        <f t="shared" si="1"/>
        <v>월곶풍림아이원2차</v>
      </c>
      <c r="AI21" s="100">
        <f t="shared" si="0"/>
        <v>33</v>
      </c>
      <c r="AJ21" s="74" t="str">
        <f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월곶동 진주마을풍림아이원1차('02.12.,2560^)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1097</v>
      </c>
      <c r="B23" s="10" t="s">
        <v>2033</v>
      </c>
      <c r="C23" s="101">
        <v>2560</v>
      </c>
      <c r="D23" s="98">
        <v>41.1</v>
      </c>
      <c r="E23" s="100">
        <v>12</v>
      </c>
      <c r="F23" s="98">
        <v>26.9</v>
      </c>
      <c r="G23" s="17">
        <v>8</v>
      </c>
      <c r="H23" s="101">
        <v>360</v>
      </c>
      <c r="I23" s="102">
        <v>13000</v>
      </c>
      <c r="J23" s="102" t="s">
        <v>1975</v>
      </c>
      <c r="K23" s="102">
        <v>11000</v>
      </c>
      <c r="L23" s="102" t="s">
        <v>1964</v>
      </c>
      <c r="M23" s="103">
        <f t="shared" ref="M23:M31" si="11">I23-K23</f>
        <v>2000</v>
      </c>
      <c r="N23" s="4">
        <f t="shared" ref="N23:N31" si="12">IF(ISERROR(K23/I23),"",K23/I23)</f>
        <v>0.84615384615384615</v>
      </c>
      <c r="O23" s="99">
        <f t="shared" ref="O23:O31" si="13">I23/E23</f>
        <v>1083.3333333333333</v>
      </c>
      <c r="P23" s="99">
        <f t="shared" ref="P23:P31" si="14">K23/E23</f>
        <v>916.66666666666663</v>
      </c>
      <c r="Q23" s="74">
        <v>1</v>
      </c>
      <c r="R23" s="74">
        <v>1</v>
      </c>
      <c r="S23" s="74" t="s">
        <v>1936</v>
      </c>
      <c r="T23" s="5" t="s">
        <v>1098</v>
      </c>
      <c r="U23" s="9"/>
      <c r="W23" s="98">
        <f t="shared" ref="W23:W31" si="15">D23</f>
        <v>41.1</v>
      </c>
      <c r="X23" s="100">
        <f t="shared" ref="X23:X31" si="16">E23</f>
        <v>12</v>
      </c>
      <c r="Y23" s="96">
        <f t="shared" ref="Y23:Y31" si="17">H23</f>
        <v>360</v>
      </c>
      <c r="Z23" s="103">
        <f t="shared" ref="Z23:Z31" si="18">I23</f>
        <v>13000</v>
      </c>
      <c r="AA23" s="103">
        <f t="shared" ref="AA23:AA31" si="19">K23</f>
        <v>11000</v>
      </c>
      <c r="AB23" s="103">
        <f t="shared" ref="AB23:AB31" si="20">M23</f>
        <v>2000</v>
      </c>
      <c r="AC23" s="4">
        <f t="shared" ref="AC23:AC31" si="21">N23</f>
        <v>0.84615384615384615</v>
      </c>
      <c r="AD23" s="99">
        <f t="shared" ref="AD23:AD31" si="22">O23</f>
        <v>1083.3333333333333</v>
      </c>
      <c r="AE23" s="74" t="str">
        <f t="shared" ref="AE23:AE31" si="23">S23</f>
        <v>복</v>
      </c>
      <c r="AF23" s="74" t="str">
        <f t="shared" ref="AF23:AF31" si="24">Q23&amp;"/"&amp;R23</f>
        <v>1/1</v>
      </c>
      <c r="AH23" s="20" t="str">
        <f t="shared" si="1"/>
        <v>진주마을풍림아이원1차</v>
      </c>
      <c r="AI23" s="100">
        <f t="shared" si="0"/>
        <v>12</v>
      </c>
      <c r="AJ23" s="74" t="str">
        <f t="shared" ref="AJ23:AJ31" si="25">IF(AI23="","",$AJ$2)</f>
        <v>A-</v>
      </c>
      <c r="AK23" s="74" t="s">
        <v>13</v>
      </c>
      <c r="AL23" s="74" t="s">
        <v>1937</v>
      </c>
      <c r="AM23" s="74" t="s">
        <v>1938</v>
      </c>
      <c r="AN23" s="74" t="str">
        <f t="shared" ref="AN23:AN31" si="26">IF(AI23="","",$AN$2)</f>
        <v>C</v>
      </c>
      <c r="AO23" s="74" t="str">
        <f t="shared" ref="AO23:AO31" si="27">IF(N23="","",IF(N23&gt;=$AO$1/100,"O","X"))</f>
        <v>O</v>
      </c>
      <c r="AP23" s="74" t="str">
        <f t="shared" ref="AP23:AP31" si="28">IF(I23="","",IF(I23&lt;=$AP$1,"O","X"))</f>
        <v>O</v>
      </c>
      <c r="AQ23" s="74" t="str">
        <f t="shared" ref="AQ23:AQ31" si="29">IF(O23="","",IF(O23&lt;=$AQ$1,"O","X"))</f>
        <v>X</v>
      </c>
      <c r="AR23" s="74" t="str">
        <f t="shared" ref="AR23:AR31" si="30">IF(M23="","",IF(M23&lt;=$AR$1,"O","X"))</f>
        <v>O</v>
      </c>
      <c r="AS23" s="74" t="s">
        <v>2</v>
      </c>
      <c r="AT23" s="74" t="str">
        <f t="shared" ref="AT23:AT31" si="31">IF(OR(F23="",AI23=""),"",IF(AND((F23&lt;=85),(AI23&gt;=15)),"O","X"))</f>
        <v>X</v>
      </c>
      <c r="AU23" s="74" t="str">
        <f t="shared" ref="AU23:AU31" si="32">IF(C23="","",IF(C23&gt;=$AU$1,"O","X"))</f>
        <v>O</v>
      </c>
      <c r="AV23" s="74" t="str">
        <f t="shared" ref="AV23:AV31" si="33">IF(AO23="","",IF(AND(AO23="O",AP23="O",AR23="O",AT23="O",AU23="O"),"후보","X"))</f>
        <v>X</v>
      </c>
    </row>
    <row r="24" spans="1:48" x14ac:dyDescent="0.3">
      <c r="A24" s="9" t="s">
        <v>1097</v>
      </c>
      <c r="B24" s="10" t="s">
        <v>2033</v>
      </c>
      <c r="C24" s="101">
        <v>2560</v>
      </c>
      <c r="D24" s="98">
        <v>41.1</v>
      </c>
      <c r="E24" s="100">
        <v>12</v>
      </c>
      <c r="F24" s="98">
        <v>26.9</v>
      </c>
      <c r="G24" s="17">
        <v>8</v>
      </c>
      <c r="H24" s="101">
        <v>360</v>
      </c>
      <c r="I24" s="102">
        <v>13000</v>
      </c>
      <c r="J24" s="102" t="s">
        <v>1975</v>
      </c>
      <c r="K24" s="102">
        <v>11000</v>
      </c>
      <c r="L24" s="102" t="s">
        <v>1964</v>
      </c>
      <c r="M24" s="103">
        <f t="shared" si="11"/>
        <v>2000</v>
      </c>
      <c r="N24" s="4">
        <f t="shared" si="12"/>
        <v>0.84615384615384615</v>
      </c>
      <c r="O24" s="99">
        <f t="shared" si="13"/>
        <v>1083.3333333333333</v>
      </c>
      <c r="P24" s="99">
        <f t="shared" si="14"/>
        <v>916.66666666666663</v>
      </c>
      <c r="Q24" s="74">
        <v>1</v>
      </c>
      <c r="R24" s="74">
        <v>1</v>
      </c>
      <c r="S24" s="74" t="s">
        <v>1936</v>
      </c>
      <c r="T24" s="5" t="s">
        <v>1102</v>
      </c>
      <c r="U24" s="9"/>
      <c r="W24" s="98">
        <f t="shared" si="15"/>
        <v>41.1</v>
      </c>
      <c r="X24" s="100">
        <f t="shared" si="16"/>
        <v>12</v>
      </c>
      <c r="Y24" s="96">
        <f t="shared" si="17"/>
        <v>360</v>
      </c>
      <c r="Z24" s="103">
        <f t="shared" si="18"/>
        <v>13000</v>
      </c>
      <c r="AA24" s="103">
        <f t="shared" si="19"/>
        <v>11000</v>
      </c>
      <c r="AB24" s="103">
        <f t="shared" si="20"/>
        <v>2000</v>
      </c>
      <c r="AC24" s="4">
        <f t="shared" si="21"/>
        <v>0.84615384615384615</v>
      </c>
      <c r="AD24" s="99">
        <f t="shared" si="22"/>
        <v>1083.3333333333333</v>
      </c>
      <c r="AE24" s="74" t="str">
        <f t="shared" si="23"/>
        <v>복</v>
      </c>
      <c r="AF24" s="74" t="str">
        <f t="shared" si="24"/>
        <v>1/1</v>
      </c>
      <c r="AH24" s="20" t="str">
        <f t="shared" si="1"/>
        <v>진주마을풍림아이원1차</v>
      </c>
      <c r="AI24" s="100">
        <f t="shared" si="0"/>
        <v>12</v>
      </c>
      <c r="AJ24" s="74" t="str">
        <f t="shared" si="25"/>
        <v>A-</v>
      </c>
      <c r="AK24" s="74" t="s">
        <v>13</v>
      </c>
      <c r="AL24" s="74" t="s">
        <v>1937</v>
      </c>
      <c r="AM24" s="74" t="s">
        <v>1938</v>
      </c>
      <c r="AN24" s="74" t="str">
        <f t="shared" si="26"/>
        <v>C</v>
      </c>
      <c r="AO24" s="74" t="str">
        <f t="shared" si="27"/>
        <v>O</v>
      </c>
      <c r="AP24" s="74" t="str">
        <f t="shared" si="28"/>
        <v>O</v>
      </c>
      <c r="AQ24" s="74" t="str">
        <f t="shared" si="29"/>
        <v>X</v>
      </c>
      <c r="AR24" s="74" t="str">
        <f t="shared" si="30"/>
        <v>O</v>
      </c>
      <c r="AS24" s="74" t="s">
        <v>2</v>
      </c>
      <c r="AT24" s="74" t="str">
        <f t="shared" si="31"/>
        <v>X</v>
      </c>
      <c r="AU24" s="74" t="str">
        <f t="shared" si="32"/>
        <v>O</v>
      </c>
      <c r="AV24" s="74" t="str">
        <f t="shared" si="33"/>
        <v>X</v>
      </c>
    </row>
    <row r="25" spans="1:48" x14ac:dyDescent="0.3">
      <c r="A25" s="9" t="s">
        <v>1097</v>
      </c>
      <c r="B25" s="10" t="s">
        <v>2033</v>
      </c>
      <c r="C25" s="101">
        <v>2560</v>
      </c>
      <c r="D25" s="98">
        <v>46.6</v>
      </c>
      <c r="E25" s="100">
        <v>14</v>
      </c>
      <c r="F25" s="98">
        <v>33</v>
      </c>
      <c r="G25" s="17">
        <v>10</v>
      </c>
      <c r="H25" s="101">
        <v>900</v>
      </c>
      <c r="I25" s="102">
        <v>21000</v>
      </c>
      <c r="J25" s="102" t="s">
        <v>1975</v>
      </c>
      <c r="K25" s="102">
        <v>14000</v>
      </c>
      <c r="L25" s="102" t="s">
        <v>1971</v>
      </c>
      <c r="M25" s="103">
        <f t="shared" si="11"/>
        <v>7000</v>
      </c>
      <c r="N25" s="4">
        <f t="shared" si="12"/>
        <v>0.66666666666666663</v>
      </c>
      <c r="O25" s="99">
        <f t="shared" si="13"/>
        <v>1500</v>
      </c>
      <c r="P25" s="99">
        <f t="shared" si="14"/>
        <v>1000</v>
      </c>
      <c r="Q25" s="74">
        <v>2</v>
      </c>
      <c r="R25" s="74">
        <v>1</v>
      </c>
      <c r="S25" s="74" t="s">
        <v>1936</v>
      </c>
      <c r="T25" s="5">
        <v>46</v>
      </c>
      <c r="U25" s="9"/>
      <c r="W25" s="98">
        <f t="shared" si="15"/>
        <v>46.6</v>
      </c>
      <c r="X25" s="100">
        <f t="shared" si="16"/>
        <v>14</v>
      </c>
      <c r="Y25" s="96">
        <f t="shared" si="17"/>
        <v>900</v>
      </c>
      <c r="Z25" s="103">
        <f t="shared" si="18"/>
        <v>21000</v>
      </c>
      <c r="AA25" s="103">
        <f t="shared" si="19"/>
        <v>14000</v>
      </c>
      <c r="AB25" s="103">
        <f t="shared" si="20"/>
        <v>7000</v>
      </c>
      <c r="AC25" s="4">
        <f t="shared" si="21"/>
        <v>0.66666666666666663</v>
      </c>
      <c r="AD25" s="99">
        <f t="shared" si="22"/>
        <v>1500</v>
      </c>
      <c r="AE25" s="74" t="str">
        <f t="shared" si="23"/>
        <v>복</v>
      </c>
      <c r="AF25" s="74" t="str">
        <f t="shared" si="24"/>
        <v>2/1</v>
      </c>
      <c r="AH25" s="20" t="str">
        <f t="shared" si="1"/>
        <v>진주마을풍림아이원1차</v>
      </c>
      <c r="AI25" s="100">
        <f t="shared" si="0"/>
        <v>14</v>
      </c>
      <c r="AJ25" s="74" t="str">
        <f t="shared" si="25"/>
        <v>A-</v>
      </c>
      <c r="AK25" s="74" t="s">
        <v>13</v>
      </c>
      <c r="AL25" s="74" t="s">
        <v>1937</v>
      </c>
      <c r="AM25" s="74" t="s">
        <v>1938</v>
      </c>
      <c r="AN25" s="74" t="str">
        <f t="shared" si="26"/>
        <v>C</v>
      </c>
      <c r="AO25" s="74" t="str">
        <f t="shared" si="27"/>
        <v>X</v>
      </c>
      <c r="AP25" s="74" t="str">
        <f t="shared" si="28"/>
        <v>O</v>
      </c>
      <c r="AQ25" s="74" t="str">
        <f t="shared" si="29"/>
        <v>X</v>
      </c>
      <c r="AR25" s="74" t="str">
        <f t="shared" si="30"/>
        <v>X</v>
      </c>
      <c r="AS25" s="74" t="s">
        <v>2</v>
      </c>
      <c r="AT25" s="74" t="str">
        <f t="shared" si="31"/>
        <v>X</v>
      </c>
      <c r="AU25" s="74" t="str">
        <f t="shared" si="32"/>
        <v>O</v>
      </c>
      <c r="AV25" s="74" t="str">
        <f t="shared" si="33"/>
        <v>X</v>
      </c>
    </row>
    <row r="26" spans="1:48" x14ac:dyDescent="0.3">
      <c r="A26" s="9" t="s">
        <v>1097</v>
      </c>
      <c r="B26" s="10" t="s">
        <v>2033</v>
      </c>
      <c r="C26" s="101">
        <v>2560</v>
      </c>
      <c r="D26" s="98">
        <v>81.2</v>
      </c>
      <c r="E26" s="100">
        <v>25</v>
      </c>
      <c r="F26" s="98">
        <v>60</v>
      </c>
      <c r="G26" s="17">
        <v>18</v>
      </c>
      <c r="H26" s="101">
        <v>320</v>
      </c>
      <c r="I26" s="102">
        <v>38000</v>
      </c>
      <c r="J26" s="102" t="s">
        <v>1963</v>
      </c>
      <c r="K26" s="102">
        <v>27000</v>
      </c>
      <c r="L26" s="102" t="s">
        <v>1963</v>
      </c>
      <c r="M26" s="103">
        <f t="shared" si="11"/>
        <v>11000</v>
      </c>
      <c r="N26" s="4">
        <f t="shared" si="12"/>
        <v>0.71052631578947367</v>
      </c>
      <c r="O26" s="99">
        <f t="shared" si="13"/>
        <v>1520</v>
      </c>
      <c r="P26" s="99">
        <f t="shared" si="14"/>
        <v>1080</v>
      </c>
      <c r="Q26" s="74">
        <v>3</v>
      </c>
      <c r="R26" s="74">
        <v>1</v>
      </c>
      <c r="S26" s="74" t="s">
        <v>1941</v>
      </c>
      <c r="T26" s="5" t="s">
        <v>723</v>
      </c>
      <c r="U26" s="9"/>
      <c r="W26" s="98">
        <f t="shared" si="15"/>
        <v>81.2</v>
      </c>
      <c r="X26" s="100">
        <f t="shared" si="16"/>
        <v>25</v>
      </c>
      <c r="Y26" s="96">
        <f t="shared" si="17"/>
        <v>320</v>
      </c>
      <c r="Z26" s="103">
        <f t="shared" si="18"/>
        <v>38000</v>
      </c>
      <c r="AA26" s="103">
        <f t="shared" si="19"/>
        <v>27000</v>
      </c>
      <c r="AB26" s="103">
        <f t="shared" si="20"/>
        <v>11000</v>
      </c>
      <c r="AC26" s="4">
        <f t="shared" si="21"/>
        <v>0.71052631578947367</v>
      </c>
      <c r="AD26" s="99">
        <f t="shared" si="22"/>
        <v>1520</v>
      </c>
      <c r="AE26" s="74" t="str">
        <f t="shared" si="23"/>
        <v>계</v>
      </c>
      <c r="AF26" s="74" t="str">
        <f t="shared" si="24"/>
        <v>3/1</v>
      </c>
      <c r="AH26" s="20" t="str">
        <f t="shared" si="1"/>
        <v>진주마을풍림아이원1차</v>
      </c>
      <c r="AI26" s="100">
        <f t="shared" si="0"/>
        <v>25</v>
      </c>
      <c r="AJ26" s="74" t="str">
        <f t="shared" si="25"/>
        <v>A-</v>
      </c>
      <c r="AK26" s="74" t="s">
        <v>13</v>
      </c>
      <c r="AL26" s="74" t="s">
        <v>1937</v>
      </c>
      <c r="AM26" s="74" t="s">
        <v>1938</v>
      </c>
      <c r="AN26" s="74" t="str">
        <f t="shared" si="26"/>
        <v>C</v>
      </c>
      <c r="AO26" s="74" t="str">
        <f t="shared" si="27"/>
        <v>X</v>
      </c>
      <c r="AP26" s="74" t="str">
        <f t="shared" si="28"/>
        <v>O</v>
      </c>
      <c r="AQ26" s="74" t="str">
        <f t="shared" si="29"/>
        <v>X</v>
      </c>
      <c r="AR26" s="74" t="str">
        <f t="shared" si="30"/>
        <v>X</v>
      </c>
      <c r="AS26" s="74" t="s">
        <v>2</v>
      </c>
      <c r="AT26" s="74" t="str">
        <f t="shared" si="31"/>
        <v>O</v>
      </c>
      <c r="AU26" s="74" t="str">
        <f t="shared" si="32"/>
        <v>O</v>
      </c>
      <c r="AV26" s="74" t="str">
        <f t="shared" si="33"/>
        <v>X</v>
      </c>
    </row>
    <row r="27" spans="1:48" x14ac:dyDescent="0.3">
      <c r="A27" s="9" t="s">
        <v>1097</v>
      </c>
      <c r="B27" s="10" t="s">
        <v>2033</v>
      </c>
      <c r="C27" s="101">
        <v>2560</v>
      </c>
      <c r="D27" s="98">
        <v>81.2</v>
      </c>
      <c r="E27" s="100">
        <v>25</v>
      </c>
      <c r="F27" s="98">
        <v>60</v>
      </c>
      <c r="G27" s="17">
        <v>18</v>
      </c>
      <c r="H27" s="101">
        <v>188</v>
      </c>
      <c r="I27" s="102">
        <v>38000</v>
      </c>
      <c r="J27" s="102" t="s">
        <v>1963</v>
      </c>
      <c r="K27" s="102">
        <v>27000</v>
      </c>
      <c r="L27" s="102" t="s">
        <v>1963</v>
      </c>
      <c r="M27" s="103">
        <f t="shared" si="11"/>
        <v>11000</v>
      </c>
      <c r="N27" s="4">
        <f t="shared" si="12"/>
        <v>0.71052631578947367</v>
      </c>
      <c r="O27" s="99">
        <f t="shared" si="13"/>
        <v>1520</v>
      </c>
      <c r="P27" s="99">
        <f t="shared" si="14"/>
        <v>1080</v>
      </c>
      <c r="Q27" s="74">
        <v>3</v>
      </c>
      <c r="R27" s="74">
        <v>1</v>
      </c>
      <c r="S27" s="74" t="s">
        <v>1941</v>
      </c>
      <c r="T27" s="5" t="s">
        <v>485</v>
      </c>
      <c r="U27" s="9"/>
      <c r="W27" s="98">
        <f t="shared" si="15"/>
        <v>81.2</v>
      </c>
      <c r="X27" s="100">
        <f t="shared" si="16"/>
        <v>25</v>
      </c>
      <c r="Y27" s="96">
        <f t="shared" si="17"/>
        <v>188</v>
      </c>
      <c r="Z27" s="103">
        <f t="shared" si="18"/>
        <v>38000</v>
      </c>
      <c r="AA27" s="103">
        <f t="shared" si="19"/>
        <v>27000</v>
      </c>
      <c r="AB27" s="103">
        <f t="shared" si="20"/>
        <v>11000</v>
      </c>
      <c r="AC27" s="4">
        <f t="shared" si="21"/>
        <v>0.71052631578947367</v>
      </c>
      <c r="AD27" s="99">
        <f t="shared" si="22"/>
        <v>1520</v>
      </c>
      <c r="AE27" s="74" t="str">
        <f t="shared" si="23"/>
        <v>계</v>
      </c>
      <c r="AF27" s="74" t="str">
        <f t="shared" si="24"/>
        <v>3/1</v>
      </c>
      <c r="AH27" s="20" t="str">
        <f t="shared" si="1"/>
        <v>진주마을풍림아이원1차</v>
      </c>
      <c r="AI27" s="100">
        <f t="shared" si="0"/>
        <v>25</v>
      </c>
      <c r="AJ27" s="74" t="str">
        <f t="shared" si="25"/>
        <v>A-</v>
      </c>
      <c r="AK27" s="74" t="s">
        <v>13</v>
      </c>
      <c r="AL27" s="74" t="s">
        <v>1937</v>
      </c>
      <c r="AM27" s="74" t="s">
        <v>1938</v>
      </c>
      <c r="AN27" s="74" t="str">
        <f t="shared" si="26"/>
        <v>C</v>
      </c>
      <c r="AO27" s="74" t="str">
        <f t="shared" si="27"/>
        <v>X</v>
      </c>
      <c r="AP27" s="74" t="str">
        <f t="shared" si="28"/>
        <v>O</v>
      </c>
      <c r="AQ27" s="74" t="str">
        <f t="shared" si="29"/>
        <v>X</v>
      </c>
      <c r="AR27" s="74" t="str">
        <f t="shared" si="30"/>
        <v>X</v>
      </c>
      <c r="AS27" s="74" t="s">
        <v>2</v>
      </c>
      <c r="AT27" s="74" t="str">
        <f t="shared" si="31"/>
        <v>O</v>
      </c>
      <c r="AU27" s="74" t="str">
        <f t="shared" si="32"/>
        <v>O</v>
      </c>
      <c r="AV27" s="74" t="str">
        <f t="shared" si="33"/>
        <v>X</v>
      </c>
    </row>
    <row r="28" spans="1:48" x14ac:dyDescent="0.3">
      <c r="A28" s="9" t="s">
        <v>1097</v>
      </c>
      <c r="B28" s="10" t="s">
        <v>2033</v>
      </c>
      <c r="C28" s="101">
        <v>2560</v>
      </c>
      <c r="D28" s="98">
        <v>108.1</v>
      </c>
      <c r="E28" s="100">
        <v>33</v>
      </c>
      <c r="F28" s="98">
        <v>84.9</v>
      </c>
      <c r="G28" s="17">
        <v>26</v>
      </c>
      <c r="H28" s="101">
        <v>76</v>
      </c>
      <c r="I28" s="102">
        <v>48000</v>
      </c>
      <c r="J28" s="102" t="s">
        <v>1971</v>
      </c>
      <c r="K28" s="102"/>
      <c r="L28" s="102"/>
      <c r="M28" s="103">
        <f t="shared" si="11"/>
        <v>48000</v>
      </c>
      <c r="N28" s="4">
        <f t="shared" si="12"/>
        <v>0</v>
      </c>
      <c r="O28" s="99">
        <f t="shared" si="13"/>
        <v>1454.5454545454545</v>
      </c>
      <c r="P28" s="99">
        <f t="shared" si="14"/>
        <v>0</v>
      </c>
      <c r="Q28" s="74">
        <v>3</v>
      </c>
      <c r="R28" s="74">
        <v>2</v>
      </c>
      <c r="S28" s="74" t="s">
        <v>1941</v>
      </c>
      <c r="T28" s="5">
        <v>108</v>
      </c>
      <c r="U28" s="9"/>
      <c r="W28" s="98">
        <f t="shared" si="15"/>
        <v>108.1</v>
      </c>
      <c r="X28" s="100">
        <f t="shared" si="16"/>
        <v>33</v>
      </c>
      <c r="Y28" s="96">
        <f t="shared" si="17"/>
        <v>76</v>
      </c>
      <c r="Z28" s="103">
        <f t="shared" si="18"/>
        <v>48000</v>
      </c>
      <c r="AA28" s="103">
        <f t="shared" si="19"/>
        <v>0</v>
      </c>
      <c r="AB28" s="103">
        <f t="shared" si="20"/>
        <v>48000</v>
      </c>
      <c r="AC28" s="4">
        <f t="shared" si="21"/>
        <v>0</v>
      </c>
      <c r="AD28" s="99">
        <f t="shared" si="22"/>
        <v>1454.5454545454545</v>
      </c>
      <c r="AE28" s="74" t="str">
        <f t="shared" si="23"/>
        <v>계</v>
      </c>
      <c r="AF28" s="74" t="str">
        <f t="shared" si="24"/>
        <v>3/2</v>
      </c>
      <c r="AH28" s="20" t="str">
        <f t="shared" si="1"/>
        <v>진주마을풍림아이원1차</v>
      </c>
      <c r="AI28" s="100">
        <f t="shared" si="0"/>
        <v>33</v>
      </c>
      <c r="AJ28" s="74" t="str">
        <f t="shared" si="25"/>
        <v>A-</v>
      </c>
      <c r="AK28" s="74" t="s">
        <v>13</v>
      </c>
      <c r="AL28" s="74" t="s">
        <v>1937</v>
      </c>
      <c r="AM28" s="74" t="s">
        <v>1938</v>
      </c>
      <c r="AN28" s="74" t="str">
        <f t="shared" si="26"/>
        <v>C</v>
      </c>
      <c r="AO28" s="74" t="str">
        <f t="shared" si="27"/>
        <v>X</v>
      </c>
      <c r="AP28" s="74" t="str">
        <f t="shared" si="28"/>
        <v>X</v>
      </c>
      <c r="AQ28" s="74" t="str">
        <f t="shared" si="29"/>
        <v>X</v>
      </c>
      <c r="AR28" s="74" t="str">
        <f t="shared" si="30"/>
        <v>X</v>
      </c>
      <c r="AS28" s="74" t="s">
        <v>2</v>
      </c>
      <c r="AT28" s="74" t="str">
        <f t="shared" si="31"/>
        <v>O</v>
      </c>
      <c r="AU28" s="74" t="str">
        <f t="shared" si="32"/>
        <v>O</v>
      </c>
      <c r="AV28" s="74" t="str">
        <f t="shared" si="33"/>
        <v>X</v>
      </c>
    </row>
    <row r="29" spans="1:48" x14ac:dyDescent="0.3">
      <c r="A29" s="9" t="s">
        <v>1097</v>
      </c>
      <c r="B29" s="10" t="s">
        <v>2033</v>
      </c>
      <c r="C29" s="101">
        <v>2560</v>
      </c>
      <c r="D29" s="98">
        <v>140.69999999999999</v>
      </c>
      <c r="E29" s="100">
        <v>43</v>
      </c>
      <c r="F29" s="98">
        <v>115</v>
      </c>
      <c r="G29" s="17">
        <v>35</v>
      </c>
      <c r="H29" s="101">
        <v>80</v>
      </c>
      <c r="I29" s="102">
        <v>68000</v>
      </c>
      <c r="J29" s="102" t="s">
        <v>2004</v>
      </c>
      <c r="K29" s="102"/>
      <c r="L29" s="102"/>
      <c r="M29" s="103">
        <f t="shared" si="11"/>
        <v>68000</v>
      </c>
      <c r="N29" s="4">
        <f t="shared" si="12"/>
        <v>0</v>
      </c>
      <c r="O29" s="99">
        <f t="shared" si="13"/>
        <v>1581.3953488372092</v>
      </c>
      <c r="P29" s="99">
        <f t="shared" si="14"/>
        <v>0</v>
      </c>
      <c r="Q29" s="74">
        <v>4</v>
      </c>
      <c r="R29" s="74">
        <v>2</v>
      </c>
      <c r="S29" s="74" t="s">
        <v>1941</v>
      </c>
      <c r="T29" s="5">
        <v>140</v>
      </c>
      <c r="U29" s="9"/>
      <c r="W29" s="98">
        <f t="shared" si="15"/>
        <v>140.69999999999999</v>
      </c>
      <c r="X29" s="100">
        <f t="shared" si="16"/>
        <v>43</v>
      </c>
      <c r="Y29" s="96">
        <f t="shared" si="17"/>
        <v>80</v>
      </c>
      <c r="Z29" s="103">
        <f t="shared" si="18"/>
        <v>68000</v>
      </c>
      <c r="AA29" s="103">
        <f t="shared" si="19"/>
        <v>0</v>
      </c>
      <c r="AB29" s="103">
        <f t="shared" si="20"/>
        <v>68000</v>
      </c>
      <c r="AC29" s="4">
        <f t="shared" si="21"/>
        <v>0</v>
      </c>
      <c r="AD29" s="99">
        <f t="shared" si="22"/>
        <v>1581.3953488372092</v>
      </c>
      <c r="AE29" s="74" t="str">
        <f t="shared" si="23"/>
        <v>계</v>
      </c>
      <c r="AF29" s="74" t="str">
        <f t="shared" si="24"/>
        <v>4/2</v>
      </c>
      <c r="AH29" s="20" t="str">
        <f t="shared" si="1"/>
        <v>진주마을풍림아이원1차</v>
      </c>
      <c r="AI29" s="100">
        <f t="shared" si="0"/>
        <v>43</v>
      </c>
      <c r="AJ29" s="74" t="str">
        <f t="shared" si="25"/>
        <v>A-</v>
      </c>
      <c r="AK29" s="74" t="s">
        <v>13</v>
      </c>
      <c r="AL29" s="74" t="s">
        <v>1937</v>
      </c>
      <c r="AM29" s="74" t="s">
        <v>1938</v>
      </c>
      <c r="AN29" s="74" t="str">
        <f t="shared" si="26"/>
        <v>C</v>
      </c>
      <c r="AO29" s="74" t="str">
        <f t="shared" si="27"/>
        <v>X</v>
      </c>
      <c r="AP29" s="74" t="str">
        <f t="shared" si="28"/>
        <v>X</v>
      </c>
      <c r="AQ29" s="74" t="str">
        <f t="shared" si="29"/>
        <v>X</v>
      </c>
      <c r="AR29" s="74" t="str">
        <f t="shared" si="30"/>
        <v>X</v>
      </c>
      <c r="AS29" s="74" t="s">
        <v>2</v>
      </c>
      <c r="AT29" s="74" t="str">
        <f t="shared" si="31"/>
        <v>X</v>
      </c>
      <c r="AU29" s="74" t="str">
        <f t="shared" si="32"/>
        <v>O</v>
      </c>
      <c r="AV29" s="74" t="str">
        <f t="shared" si="33"/>
        <v>X</v>
      </c>
    </row>
    <row r="30" spans="1:48" x14ac:dyDescent="0.3">
      <c r="A30" s="9" t="s">
        <v>1097</v>
      </c>
      <c r="B30" s="10" t="s">
        <v>2033</v>
      </c>
      <c r="C30" s="101">
        <v>2560</v>
      </c>
      <c r="D30" s="98">
        <v>181.9</v>
      </c>
      <c r="E30" s="100">
        <v>55</v>
      </c>
      <c r="F30" s="98">
        <v>152.9</v>
      </c>
      <c r="G30" s="17">
        <v>46</v>
      </c>
      <c r="H30" s="101">
        <v>120</v>
      </c>
      <c r="I30" s="102">
        <v>65000</v>
      </c>
      <c r="J30" s="102" t="s">
        <v>1951</v>
      </c>
      <c r="K30" s="102">
        <v>45000</v>
      </c>
      <c r="L30" s="102" t="s">
        <v>1940</v>
      </c>
      <c r="M30" s="103">
        <f t="shared" si="11"/>
        <v>20000</v>
      </c>
      <c r="N30" s="4">
        <f t="shared" si="12"/>
        <v>0.69230769230769229</v>
      </c>
      <c r="O30" s="99">
        <f t="shared" si="13"/>
        <v>1181.8181818181818</v>
      </c>
      <c r="P30" s="99">
        <f t="shared" si="14"/>
        <v>818.18181818181813</v>
      </c>
      <c r="Q30" s="74">
        <v>5</v>
      </c>
      <c r="R30" s="74">
        <v>2</v>
      </c>
      <c r="S30" s="74" t="s">
        <v>1941</v>
      </c>
      <c r="T30" s="5">
        <v>181</v>
      </c>
      <c r="U30" s="9"/>
      <c r="W30" s="98">
        <f t="shared" si="15"/>
        <v>181.9</v>
      </c>
      <c r="X30" s="100">
        <f t="shared" si="16"/>
        <v>55</v>
      </c>
      <c r="Y30" s="96">
        <f t="shared" si="17"/>
        <v>120</v>
      </c>
      <c r="Z30" s="103">
        <f t="shared" si="18"/>
        <v>65000</v>
      </c>
      <c r="AA30" s="103">
        <f t="shared" si="19"/>
        <v>45000</v>
      </c>
      <c r="AB30" s="103">
        <f t="shared" si="20"/>
        <v>20000</v>
      </c>
      <c r="AC30" s="4">
        <f t="shared" si="21"/>
        <v>0.69230769230769229</v>
      </c>
      <c r="AD30" s="99">
        <f t="shared" si="22"/>
        <v>1181.8181818181818</v>
      </c>
      <c r="AE30" s="74" t="str">
        <f t="shared" si="23"/>
        <v>계</v>
      </c>
      <c r="AF30" s="74" t="str">
        <f t="shared" si="24"/>
        <v>5/2</v>
      </c>
      <c r="AH30" s="20" t="str">
        <f t="shared" si="1"/>
        <v>진주마을풍림아이원1차</v>
      </c>
      <c r="AI30" s="100">
        <f t="shared" si="0"/>
        <v>55</v>
      </c>
      <c r="AJ30" s="74" t="str">
        <f t="shared" si="25"/>
        <v>A-</v>
      </c>
      <c r="AK30" s="74" t="s">
        <v>13</v>
      </c>
      <c r="AL30" s="74" t="s">
        <v>1937</v>
      </c>
      <c r="AM30" s="74" t="s">
        <v>1938</v>
      </c>
      <c r="AN30" s="74" t="str">
        <f t="shared" si="26"/>
        <v>C</v>
      </c>
      <c r="AO30" s="74" t="str">
        <f t="shared" si="27"/>
        <v>X</v>
      </c>
      <c r="AP30" s="74" t="str">
        <f t="shared" si="28"/>
        <v>X</v>
      </c>
      <c r="AQ30" s="74" t="str">
        <f t="shared" si="29"/>
        <v>X</v>
      </c>
      <c r="AR30" s="74" t="str">
        <f t="shared" si="30"/>
        <v>X</v>
      </c>
      <c r="AS30" s="74" t="s">
        <v>2</v>
      </c>
      <c r="AT30" s="74" t="str">
        <f t="shared" si="31"/>
        <v>X</v>
      </c>
      <c r="AU30" s="74" t="str">
        <f t="shared" si="32"/>
        <v>O</v>
      </c>
      <c r="AV30" s="74" t="str">
        <f t="shared" si="33"/>
        <v>X</v>
      </c>
    </row>
    <row r="31" spans="1:48" x14ac:dyDescent="0.3">
      <c r="A31" s="9" t="s">
        <v>1097</v>
      </c>
      <c r="B31" s="10" t="s">
        <v>2033</v>
      </c>
      <c r="C31" s="101">
        <v>2560</v>
      </c>
      <c r="D31" s="98">
        <v>233.2</v>
      </c>
      <c r="E31" s="100">
        <v>71</v>
      </c>
      <c r="F31" s="98">
        <v>199.9</v>
      </c>
      <c r="G31" s="17">
        <v>60</v>
      </c>
      <c r="H31" s="101">
        <v>156</v>
      </c>
      <c r="I31" s="102"/>
      <c r="J31" s="102"/>
      <c r="K31" s="102"/>
      <c r="L31" s="102"/>
      <c r="M31" s="103">
        <f t="shared" si="11"/>
        <v>0</v>
      </c>
      <c r="N31" s="4" t="str">
        <f t="shared" si="12"/>
        <v/>
      </c>
      <c r="O31" s="99">
        <f t="shared" si="13"/>
        <v>0</v>
      </c>
      <c r="P31" s="99">
        <f t="shared" si="14"/>
        <v>0</v>
      </c>
      <c r="Q31" s="74">
        <v>5</v>
      </c>
      <c r="R31" s="74">
        <v>2</v>
      </c>
      <c r="S31" s="74" t="s">
        <v>1941</v>
      </c>
      <c r="T31" s="5">
        <v>233</v>
      </c>
      <c r="U31" s="9"/>
      <c r="W31" s="98">
        <f t="shared" si="15"/>
        <v>233.2</v>
      </c>
      <c r="X31" s="100">
        <f t="shared" si="16"/>
        <v>71</v>
      </c>
      <c r="Y31" s="96">
        <f t="shared" si="17"/>
        <v>156</v>
      </c>
      <c r="Z31" s="103">
        <f t="shared" si="18"/>
        <v>0</v>
      </c>
      <c r="AA31" s="103">
        <f t="shared" si="19"/>
        <v>0</v>
      </c>
      <c r="AB31" s="103">
        <f t="shared" si="20"/>
        <v>0</v>
      </c>
      <c r="AC31" s="4" t="str">
        <f t="shared" si="21"/>
        <v/>
      </c>
      <c r="AD31" s="99">
        <f t="shared" si="22"/>
        <v>0</v>
      </c>
      <c r="AE31" s="74" t="str">
        <f t="shared" si="23"/>
        <v>계</v>
      </c>
      <c r="AF31" s="74" t="str">
        <f t="shared" si="24"/>
        <v>5/2</v>
      </c>
      <c r="AH31" s="20" t="str">
        <f t="shared" si="1"/>
        <v>진주마을풍림아이원1차</v>
      </c>
      <c r="AI31" s="100">
        <f t="shared" si="0"/>
        <v>71</v>
      </c>
      <c r="AJ31" s="74" t="str">
        <f t="shared" si="25"/>
        <v>A-</v>
      </c>
      <c r="AK31" s="74" t="s">
        <v>13</v>
      </c>
      <c r="AL31" s="74" t="s">
        <v>1937</v>
      </c>
      <c r="AM31" s="74" t="s">
        <v>1938</v>
      </c>
      <c r="AN31" s="74" t="str">
        <f t="shared" si="26"/>
        <v>C</v>
      </c>
      <c r="AO31" s="74" t="str">
        <f t="shared" si="27"/>
        <v/>
      </c>
      <c r="AP31" s="74" t="str">
        <f t="shared" si="28"/>
        <v/>
      </c>
      <c r="AQ31" s="74" t="str">
        <f t="shared" si="29"/>
        <v>O</v>
      </c>
      <c r="AR31" s="74" t="str">
        <f t="shared" si="30"/>
        <v>O</v>
      </c>
      <c r="AS31" s="74" t="s">
        <v>2</v>
      </c>
      <c r="AT31" s="74" t="str">
        <f t="shared" si="31"/>
        <v>X</v>
      </c>
      <c r="AU31" s="74" t="str">
        <f t="shared" si="32"/>
        <v>O</v>
      </c>
      <c r="AV31" s="74" t="str">
        <f t="shared" si="33"/>
        <v/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월곶동 월곶풍림아이원3차('05.03.,560^)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1111</v>
      </c>
      <c r="B33" s="10" t="s">
        <v>2034</v>
      </c>
      <c r="C33" s="101">
        <v>560</v>
      </c>
      <c r="D33" s="98">
        <v>81.2</v>
      </c>
      <c r="E33" s="100">
        <v>25</v>
      </c>
      <c r="F33" s="98">
        <v>60</v>
      </c>
      <c r="G33" s="17">
        <v>18</v>
      </c>
      <c r="H33" s="101">
        <v>88</v>
      </c>
      <c r="I33" s="102">
        <v>44000</v>
      </c>
      <c r="J33" s="102" t="s">
        <v>1971</v>
      </c>
      <c r="K33" s="102"/>
      <c r="L33" s="102"/>
      <c r="M33" s="103">
        <f>I33-K33</f>
        <v>44000</v>
      </c>
      <c r="N33" s="4">
        <f>IF(ISERROR(K33/I33),"",K33/I33)</f>
        <v>0</v>
      </c>
      <c r="O33" s="99">
        <f>I33/E33</f>
        <v>1760</v>
      </c>
      <c r="P33" s="99">
        <f>K33/E33</f>
        <v>0</v>
      </c>
      <c r="Q33" s="74">
        <v>3</v>
      </c>
      <c r="R33" s="74">
        <v>2</v>
      </c>
      <c r="S33" s="74" t="s">
        <v>1941</v>
      </c>
      <c r="T33" s="5">
        <v>81</v>
      </c>
      <c r="U33" s="9"/>
      <c r="W33" s="98">
        <f t="shared" ref="W33:X35" si="34">D33</f>
        <v>81.2</v>
      </c>
      <c r="X33" s="100">
        <f t="shared" si="34"/>
        <v>25</v>
      </c>
      <c r="Y33" s="96">
        <f t="shared" ref="Y33:Z35" si="35">H33</f>
        <v>88</v>
      </c>
      <c r="Z33" s="103">
        <f t="shared" si="35"/>
        <v>44000</v>
      </c>
      <c r="AA33" s="103">
        <f>K33</f>
        <v>0</v>
      </c>
      <c r="AB33" s="103">
        <f t="shared" ref="AB33:AD35" si="36">M33</f>
        <v>44000</v>
      </c>
      <c r="AC33" s="4">
        <f t="shared" si="36"/>
        <v>0</v>
      </c>
      <c r="AD33" s="99">
        <f t="shared" si="36"/>
        <v>1760</v>
      </c>
      <c r="AE33" s="74" t="str">
        <f>S33</f>
        <v>계</v>
      </c>
      <c r="AF33" s="74" t="str">
        <f>Q33&amp;"/"&amp;R33</f>
        <v>3/2</v>
      </c>
      <c r="AH33" s="20" t="str">
        <f t="shared" si="1"/>
        <v>월곶풍림아이원3차</v>
      </c>
      <c r="AI33" s="100">
        <f t="shared" si="0"/>
        <v>25</v>
      </c>
      <c r="AJ33" s="74" t="str">
        <f>IF(AI33="","",$AJ$2)</f>
        <v>A-</v>
      </c>
      <c r="AK33" s="74" t="s">
        <v>13</v>
      </c>
      <c r="AL33" s="74" t="s">
        <v>1937</v>
      </c>
      <c r="AM33" s="74" t="s">
        <v>1938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1111</v>
      </c>
      <c r="B34" s="10" t="s">
        <v>2034</v>
      </c>
      <c r="C34" s="101">
        <v>560</v>
      </c>
      <c r="D34" s="98">
        <v>110.8</v>
      </c>
      <c r="E34" s="100">
        <v>34</v>
      </c>
      <c r="F34" s="98">
        <v>84.8</v>
      </c>
      <c r="G34" s="17">
        <v>26</v>
      </c>
      <c r="H34" s="101">
        <v>413</v>
      </c>
      <c r="I34" s="102">
        <v>50000</v>
      </c>
      <c r="J34" s="102" t="s">
        <v>1949</v>
      </c>
      <c r="K34" s="102">
        <v>32000</v>
      </c>
      <c r="L34" s="102" t="s">
        <v>1975</v>
      </c>
      <c r="M34" s="103">
        <f>I34-K34</f>
        <v>18000</v>
      </c>
      <c r="N34" s="4">
        <f>IF(ISERROR(K34/I34),"",K34/I34)</f>
        <v>0.64</v>
      </c>
      <c r="O34" s="99">
        <f>I34/E34</f>
        <v>1470.5882352941176</v>
      </c>
      <c r="P34" s="99">
        <f>K34/E34</f>
        <v>941.17647058823525</v>
      </c>
      <c r="Q34" s="74">
        <v>3</v>
      </c>
      <c r="R34" s="74">
        <v>2</v>
      </c>
      <c r="S34" s="74" t="s">
        <v>1941</v>
      </c>
      <c r="T34" s="5">
        <v>110</v>
      </c>
      <c r="U34" s="9"/>
      <c r="W34" s="98">
        <f t="shared" si="34"/>
        <v>110.8</v>
      </c>
      <c r="X34" s="100">
        <f t="shared" si="34"/>
        <v>34</v>
      </c>
      <c r="Y34" s="96">
        <f t="shared" si="35"/>
        <v>413</v>
      </c>
      <c r="Z34" s="103">
        <f t="shared" si="35"/>
        <v>50000</v>
      </c>
      <c r="AA34" s="103">
        <f>K34</f>
        <v>32000</v>
      </c>
      <c r="AB34" s="103">
        <f t="shared" si="36"/>
        <v>18000</v>
      </c>
      <c r="AC34" s="4">
        <f t="shared" si="36"/>
        <v>0.64</v>
      </c>
      <c r="AD34" s="99">
        <f t="shared" si="36"/>
        <v>1470.5882352941176</v>
      </c>
      <c r="AE34" s="74" t="str">
        <f>S34</f>
        <v>계</v>
      </c>
      <c r="AF34" s="74" t="str">
        <f>Q34&amp;"/"&amp;R34</f>
        <v>3/2</v>
      </c>
      <c r="AH34" s="20" t="str">
        <f t="shared" si="1"/>
        <v>월곶풍림아이원3차</v>
      </c>
      <c r="AI34" s="100">
        <f t="shared" si="0"/>
        <v>34</v>
      </c>
      <c r="AJ34" s="74" t="str">
        <f>IF(AI34="","",$AJ$2)</f>
        <v>A-</v>
      </c>
      <c r="AK34" s="74" t="s">
        <v>13</v>
      </c>
      <c r="AL34" s="74" t="s">
        <v>1937</v>
      </c>
      <c r="AM34" s="74" t="s">
        <v>1938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1111</v>
      </c>
      <c r="B35" s="10" t="s">
        <v>2034</v>
      </c>
      <c r="C35" s="101">
        <v>560</v>
      </c>
      <c r="D35" s="98">
        <v>148.30000000000001</v>
      </c>
      <c r="E35" s="100">
        <v>45</v>
      </c>
      <c r="F35" s="98">
        <v>115.5</v>
      </c>
      <c r="G35" s="17">
        <v>35</v>
      </c>
      <c r="H35" s="101">
        <v>59</v>
      </c>
      <c r="I35" s="102">
        <v>62000</v>
      </c>
      <c r="J35" s="102" t="s">
        <v>1956</v>
      </c>
      <c r="K35" s="102"/>
      <c r="L35" s="102"/>
      <c r="M35" s="103">
        <f>I35-K35</f>
        <v>62000</v>
      </c>
      <c r="N35" s="4">
        <f>IF(ISERROR(K35/I35),"",K35/I35)</f>
        <v>0</v>
      </c>
      <c r="O35" s="99">
        <f>I35/E35</f>
        <v>1377.7777777777778</v>
      </c>
      <c r="P35" s="99">
        <f>K35/E35</f>
        <v>0</v>
      </c>
      <c r="Q35" s="74">
        <v>4</v>
      </c>
      <c r="R35" s="74">
        <v>2</v>
      </c>
      <c r="S35" s="74" t="s">
        <v>1941</v>
      </c>
      <c r="T35" s="5">
        <v>148</v>
      </c>
      <c r="U35" s="9"/>
      <c r="W35" s="98">
        <f t="shared" si="34"/>
        <v>148.30000000000001</v>
      </c>
      <c r="X35" s="100">
        <f t="shared" si="34"/>
        <v>45</v>
      </c>
      <c r="Y35" s="96">
        <f t="shared" si="35"/>
        <v>59</v>
      </c>
      <c r="Z35" s="103">
        <f t="shared" si="35"/>
        <v>62000</v>
      </c>
      <c r="AA35" s="103">
        <f>K35</f>
        <v>0</v>
      </c>
      <c r="AB35" s="103">
        <f t="shared" si="36"/>
        <v>62000</v>
      </c>
      <c r="AC35" s="4">
        <f t="shared" si="36"/>
        <v>0</v>
      </c>
      <c r="AD35" s="99">
        <f t="shared" si="36"/>
        <v>1377.7777777777778</v>
      </c>
      <c r="AE35" s="74" t="str">
        <f>S35</f>
        <v>계</v>
      </c>
      <c r="AF35" s="74" t="str">
        <f>Q35&amp;"/"&amp;R35</f>
        <v>4/2</v>
      </c>
      <c r="AH35" s="20" t="str">
        <f t="shared" si="1"/>
        <v>월곶풍림아이원3차</v>
      </c>
      <c r="AI35" s="100">
        <f t="shared" si="0"/>
        <v>45</v>
      </c>
      <c r="AJ35" s="74" t="str">
        <f>IF(AI35="","",$AJ$2)</f>
        <v>A-</v>
      </c>
      <c r="AK35" s="74" t="s">
        <v>13</v>
      </c>
      <c r="AL35" s="74" t="s">
        <v>1937</v>
      </c>
      <c r="AM35" s="74" t="s">
        <v>1938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98"/>
      <c r="G36" s="9"/>
      <c r="H36" s="9"/>
      <c r="I36" s="9"/>
      <c r="J36" s="9"/>
      <c r="K36" s="9"/>
      <c r="L36" s="9"/>
      <c r="M36" s="9"/>
      <c r="N36" s="9"/>
      <c r="O36" s="99"/>
      <c r="P36" s="99"/>
      <c r="Q36" s="100"/>
      <c r="R36" s="100"/>
      <c r="S36" s="9"/>
      <c r="T36" s="48"/>
      <c r="U36" s="9"/>
      <c r="W36" s="69" t="str">
        <f>$A$4&amp;" "&amp;A37&amp;"("&amp;B37&amp;","&amp;C37&amp;"^)"</f>
        <v>월곶동 부성파인하버뷰('19.12.,297^)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7" t="str">
        <f t="shared" si="0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1116</v>
      </c>
      <c r="B37" s="10" t="s">
        <v>1977</v>
      </c>
      <c r="C37" s="101">
        <v>297</v>
      </c>
      <c r="D37" s="98">
        <v>104.7</v>
      </c>
      <c r="E37" s="100">
        <v>32</v>
      </c>
      <c r="F37" s="98">
        <v>75.400000000000006</v>
      </c>
      <c r="G37" s="17">
        <v>23</v>
      </c>
      <c r="H37" s="101">
        <v>132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3</v>
      </c>
      <c r="R37" s="74">
        <v>2</v>
      </c>
      <c r="S37" s="74" t="s">
        <v>1941</v>
      </c>
      <c r="T37" s="5" t="s">
        <v>494</v>
      </c>
      <c r="U37" s="9"/>
      <c r="W37" s="98">
        <f>D37</f>
        <v>104.7</v>
      </c>
      <c r="X37" s="100">
        <f>E37</f>
        <v>32</v>
      </c>
      <c r="Y37" s="96">
        <f>H37</f>
        <v>132</v>
      </c>
      <c r="Z37" s="103">
        <f>I37</f>
        <v>0</v>
      </c>
      <c r="AA37" s="103">
        <f>K37</f>
        <v>0</v>
      </c>
      <c r="AB37" s="103">
        <f t="shared" ref="AB37:AD38" si="37">M37</f>
        <v>0</v>
      </c>
      <c r="AC37" s="4" t="str">
        <f t="shared" si="37"/>
        <v/>
      </c>
      <c r="AD37" s="99">
        <f t="shared" si="37"/>
        <v>0</v>
      </c>
      <c r="AE37" s="74" t="str">
        <f>S37</f>
        <v>계</v>
      </c>
      <c r="AF37" s="74" t="str">
        <f>Q37&amp;"/"&amp;R37</f>
        <v>3/2</v>
      </c>
      <c r="AH37" s="20" t="str">
        <f t="shared" si="1"/>
        <v>부성파인하버뷰</v>
      </c>
      <c r="AI37" s="100">
        <f t="shared" si="0"/>
        <v>32</v>
      </c>
      <c r="AJ37" s="74" t="str">
        <f>IF(AI37="","",$AJ$2)</f>
        <v>A-</v>
      </c>
      <c r="AK37" s="74" t="s">
        <v>13</v>
      </c>
      <c r="AL37" s="74" t="s">
        <v>1937</v>
      </c>
      <c r="AM37" s="74" t="s">
        <v>1938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1116</v>
      </c>
      <c r="B38" s="10" t="s">
        <v>1977</v>
      </c>
      <c r="C38" s="101">
        <v>297</v>
      </c>
      <c r="D38" s="98">
        <v>109.5</v>
      </c>
      <c r="E38" s="100">
        <v>33</v>
      </c>
      <c r="F38" s="98">
        <v>79</v>
      </c>
      <c r="G38" s="17">
        <v>24</v>
      </c>
      <c r="H38" s="101">
        <v>165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3</v>
      </c>
      <c r="R38" s="74">
        <v>2</v>
      </c>
      <c r="S38" s="74" t="s">
        <v>1941</v>
      </c>
      <c r="T38" s="5" t="s">
        <v>159</v>
      </c>
      <c r="U38" s="9"/>
      <c r="W38" s="98">
        <f>D38</f>
        <v>109.5</v>
      </c>
      <c r="X38" s="100">
        <f>E38</f>
        <v>33</v>
      </c>
      <c r="Y38" s="96">
        <f>H38</f>
        <v>165</v>
      </c>
      <c r="Z38" s="103">
        <f>I38</f>
        <v>0</v>
      </c>
      <c r="AA38" s="103">
        <f>K38</f>
        <v>0</v>
      </c>
      <c r="AB38" s="103">
        <f t="shared" si="37"/>
        <v>0</v>
      </c>
      <c r="AC38" s="4" t="str">
        <f t="shared" si="37"/>
        <v/>
      </c>
      <c r="AD38" s="99">
        <f t="shared" si="37"/>
        <v>0</v>
      </c>
      <c r="AE38" s="74" t="str">
        <f>S38</f>
        <v>계</v>
      </c>
      <c r="AF38" s="74" t="str">
        <f>Q38&amp;"/"&amp;R38</f>
        <v>3/2</v>
      </c>
      <c r="AH38" s="20" t="str">
        <f t="shared" si="1"/>
        <v>부성파인하버뷰</v>
      </c>
      <c r="AI38" s="100">
        <f t="shared" si="0"/>
        <v>33</v>
      </c>
      <c r="AJ38" s="74" t="str">
        <f>IF(AI38="","",$AJ$2)</f>
        <v>A-</v>
      </c>
      <c r="AK38" s="74" t="s">
        <v>13</v>
      </c>
      <c r="AL38" s="74" t="s">
        <v>1937</v>
      </c>
      <c r="AM38" s="74" t="s">
        <v>1938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</sheetData>
  <mergeCells count="1">
    <mergeCell ref="AJ1:AN1"/>
  </mergeCells>
  <phoneticPr fontId="2" type="noConversion"/>
  <conditionalFormatting sqref="AV4:AV6">
    <cfRule type="expression" dxfId="21865" priority="544">
      <formula>AV4="X"</formula>
    </cfRule>
    <cfRule type="expression" dxfId="21864" priority="545">
      <formula>AV4="후보"</formula>
    </cfRule>
  </conditionalFormatting>
  <conditionalFormatting sqref="AC1:AC2 AC4:AC6 N4:N5">
    <cfRule type="cellIs" dxfId="21863" priority="541" operator="greaterThan">
      <formula>0.9</formula>
    </cfRule>
    <cfRule type="cellIs" dxfId="21862" priority="542" operator="greaterThan">
      <formula>0.85</formula>
    </cfRule>
  </conditionalFormatting>
  <conditionalFormatting sqref="N1:N2">
    <cfRule type="cellIs" dxfId="21861" priority="539" operator="greaterThan">
      <formula>0.9</formula>
    </cfRule>
    <cfRule type="cellIs" dxfId="21860" priority="540" operator="greaterThan">
      <formula>0.85</formula>
    </cfRule>
  </conditionalFormatting>
  <conditionalFormatting sqref="N6">
    <cfRule type="cellIs" dxfId="21859" priority="537" operator="greaterThan">
      <formula>0.9</formula>
    </cfRule>
    <cfRule type="cellIs" dxfId="21858" priority="538" operator="greaterThan">
      <formula>0.85</formula>
    </cfRule>
  </conditionalFormatting>
  <conditionalFormatting sqref="E6">
    <cfRule type="expression" dxfId="21857" priority="533">
      <formula>AND(IF(OR($Q6=1,$Q6=2),1,0),IF($X6&lt;=20,1,0))</formula>
    </cfRule>
    <cfRule type="expression" dxfId="21856" priority="534">
      <formula>AND(IF($Q6=2,1,0),IF($X6&lt;30,1,0))</formula>
    </cfRule>
    <cfRule type="expression" dxfId="21855" priority="535">
      <formula>AND(IF($Q6=3,1,0),IF($X6&lt;30,1,0))</formula>
    </cfRule>
    <cfRule type="expression" dxfId="21854" priority="536">
      <formula>AND(IF($Q6=3,1,IF($Q6=4,1,0)),IF($F6&lt;=85,1,0))</formula>
    </cfRule>
  </conditionalFormatting>
  <conditionalFormatting sqref="X6">
    <cfRule type="expression" dxfId="21853" priority="529">
      <formula>AND(IF(OR($Q6=1,$Q6=2),1,0),IF($X6&lt;=20,1,0))</formula>
    </cfRule>
    <cfRule type="expression" dxfId="21852" priority="530">
      <formula>AND(IF($Q6=2,1,0),IF($X6&lt;30,1,0))</formula>
    </cfRule>
    <cfRule type="expression" dxfId="21851" priority="531">
      <formula>AND(IF($Q6=3,1,0),IF($X6&lt;30,1,0))</formula>
    </cfRule>
    <cfRule type="expression" dxfId="21850" priority="532">
      <formula>AND(IF($Q6=3,1,IF($Q6=4,1,0)),IF($F6&lt;=85,1,0))</formula>
    </cfRule>
  </conditionalFormatting>
  <conditionalFormatting sqref="AI6">
    <cfRule type="expression" dxfId="21849" priority="525">
      <formula>AND(IF(OR($Q6=1,$Q6=2),1,0),IF($X6&lt;=20,1,0))</formula>
    </cfRule>
    <cfRule type="expression" dxfId="21848" priority="526">
      <formula>AND(IF($Q6=2,1,0),IF($X6&lt;30,1,0))</formula>
    </cfRule>
    <cfRule type="expression" dxfId="21847" priority="527">
      <formula>AND(IF($Q6=3,1,0),IF($X6&lt;30,1,0))</formula>
    </cfRule>
    <cfRule type="expression" dxfId="21846" priority="528">
      <formula>AND(IF($Q6=3,1,IF($Q6=4,1,0)),IF($F6&lt;=85,1,0))</formula>
    </cfRule>
  </conditionalFormatting>
  <conditionalFormatting sqref="AV7">
    <cfRule type="expression" dxfId="21845" priority="523">
      <formula>AV7="X"</formula>
    </cfRule>
    <cfRule type="expression" dxfId="21844" priority="524">
      <formula>AV7="후보"</formula>
    </cfRule>
  </conditionalFormatting>
  <conditionalFormatting sqref="AC7 N7">
    <cfRule type="cellIs" dxfId="21843" priority="520" operator="greaterThan">
      <formula>0.9</formula>
    </cfRule>
    <cfRule type="cellIs" dxfId="21842" priority="521" operator="greaterThan">
      <formula>0.85</formula>
    </cfRule>
  </conditionalFormatting>
  <conditionalFormatting sqref="AV8">
    <cfRule type="expression" dxfId="21841" priority="518">
      <formula>AV8="X"</formula>
    </cfRule>
    <cfRule type="expression" dxfId="21840" priority="519">
      <formula>AV8="후보"</formula>
    </cfRule>
  </conditionalFormatting>
  <conditionalFormatting sqref="AC8">
    <cfRule type="cellIs" dxfId="21839" priority="515" operator="greaterThan">
      <formula>0.9</formula>
    </cfRule>
    <cfRule type="cellIs" dxfId="21838" priority="516" operator="greaterThan">
      <formula>0.85</formula>
    </cfRule>
  </conditionalFormatting>
  <conditionalFormatting sqref="N8">
    <cfRule type="cellIs" dxfId="21837" priority="513" operator="greaterThan">
      <formula>0.9</formula>
    </cfRule>
    <cfRule type="cellIs" dxfId="21836" priority="514" operator="greaterThan">
      <formula>0.85</formula>
    </cfRule>
  </conditionalFormatting>
  <conditionalFormatting sqref="E8">
    <cfRule type="expression" dxfId="21835" priority="509">
      <formula>AND(IF(OR($Q8=1,$Q8=2),1,0),IF($X8&lt;=20,1,0))</formula>
    </cfRule>
    <cfRule type="expression" dxfId="21834" priority="510">
      <formula>AND(IF($Q8=2,1,0),IF($X8&lt;30,1,0))</formula>
    </cfRule>
    <cfRule type="expression" dxfId="21833" priority="511">
      <formula>AND(IF($Q8=3,1,0),IF($X8&lt;30,1,0))</formula>
    </cfRule>
    <cfRule type="expression" dxfId="21832" priority="512">
      <formula>AND(IF($Q8=3,1,IF($Q8=4,1,0)),IF($F8&lt;=85,1,0))</formula>
    </cfRule>
  </conditionalFormatting>
  <conditionalFormatting sqref="X8">
    <cfRule type="expression" dxfId="21831" priority="505">
      <formula>AND(IF(OR($Q8=1,$Q8=2),1,0),IF($X8&lt;=20,1,0))</formula>
    </cfRule>
    <cfRule type="expression" dxfId="21830" priority="506">
      <formula>AND(IF($Q8=2,1,0),IF($X8&lt;30,1,0))</formula>
    </cfRule>
    <cfRule type="expression" dxfId="21829" priority="507">
      <formula>AND(IF($Q8=3,1,0),IF($X8&lt;30,1,0))</formula>
    </cfRule>
    <cfRule type="expression" dxfId="21828" priority="508">
      <formula>AND(IF($Q8=3,1,IF($Q8=4,1,0)),IF($F8&lt;=85,1,0))</formula>
    </cfRule>
  </conditionalFormatting>
  <conditionalFormatting sqref="AI8">
    <cfRule type="expression" dxfId="21827" priority="501">
      <formula>AND(IF(OR($Q8=1,$Q8=2),1,0),IF($X8&lt;=20,1,0))</formula>
    </cfRule>
    <cfRule type="expression" dxfId="21826" priority="502">
      <formula>AND(IF($Q8=2,1,0),IF($X8&lt;30,1,0))</formula>
    </cfRule>
    <cfRule type="expression" dxfId="21825" priority="503">
      <formula>AND(IF($Q8=3,1,0),IF($X8&lt;30,1,0))</formula>
    </cfRule>
    <cfRule type="expression" dxfId="21824" priority="504">
      <formula>AND(IF($Q8=3,1,IF($Q8=4,1,0)),IF($F8&lt;=85,1,0))</formula>
    </cfRule>
  </conditionalFormatting>
  <conditionalFormatting sqref="AV9">
    <cfRule type="expression" dxfId="21823" priority="499">
      <formula>AV9="X"</formula>
    </cfRule>
    <cfRule type="expression" dxfId="21822" priority="500">
      <formula>AV9="후보"</formula>
    </cfRule>
  </conditionalFormatting>
  <conditionalFormatting sqref="AC9">
    <cfRule type="cellIs" dxfId="21821" priority="496" operator="greaterThan">
      <formula>0.9</formula>
    </cfRule>
    <cfRule type="cellIs" dxfId="21820" priority="497" operator="greaterThan">
      <formula>0.85</formula>
    </cfRule>
  </conditionalFormatting>
  <conditionalFormatting sqref="N9">
    <cfRule type="cellIs" dxfId="21819" priority="494" operator="greaterThan">
      <formula>0.9</formula>
    </cfRule>
    <cfRule type="cellIs" dxfId="21818" priority="495" operator="greaterThan">
      <formula>0.85</formula>
    </cfRule>
  </conditionalFormatting>
  <conditionalFormatting sqref="E9">
    <cfRule type="expression" dxfId="21817" priority="490">
      <formula>AND(IF(OR($Q9=1,$Q9=2),1,0),IF($X9&lt;=20,1,0))</formula>
    </cfRule>
    <cfRule type="expression" dxfId="21816" priority="491">
      <formula>AND(IF($Q9=2,1,0),IF($X9&lt;30,1,0))</formula>
    </cfRule>
    <cfRule type="expression" dxfId="21815" priority="492">
      <formula>AND(IF($Q9=3,1,0),IF($X9&lt;30,1,0))</formula>
    </cfRule>
    <cfRule type="expression" dxfId="21814" priority="493">
      <formula>AND(IF($Q9=3,1,IF($Q9=4,1,0)),IF($F9&lt;=85,1,0))</formula>
    </cfRule>
  </conditionalFormatting>
  <conditionalFormatting sqref="X9">
    <cfRule type="expression" dxfId="21813" priority="486">
      <formula>AND(IF(OR($Q9=1,$Q9=2),1,0),IF($X9&lt;=20,1,0))</formula>
    </cfRule>
    <cfRule type="expression" dxfId="21812" priority="487">
      <formula>AND(IF($Q9=2,1,0),IF($X9&lt;30,1,0))</formula>
    </cfRule>
    <cfRule type="expression" dxfId="21811" priority="488">
      <formula>AND(IF($Q9=3,1,0),IF($X9&lt;30,1,0))</formula>
    </cfRule>
    <cfRule type="expression" dxfId="21810" priority="489">
      <formula>AND(IF($Q9=3,1,IF($Q9=4,1,0)),IF($F9&lt;=85,1,0))</formula>
    </cfRule>
  </conditionalFormatting>
  <conditionalFormatting sqref="AI9">
    <cfRule type="expression" dxfId="21809" priority="482">
      <formula>AND(IF(OR($Q9=1,$Q9=2),1,0),IF($X9&lt;=20,1,0))</formula>
    </cfRule>
    <cfRule type="expression" dxfId="21808" priority="483">
      <formula>AND(IF($Q9=2,1,0),IF($X9&lt;30,1,0))</formula>
    </cfRule>
    <cfRule type="expression" dxfId="21807" priority="484">
      <formula>AND(IF($Q9=3,1,0),IF($X9&lt;30,1,0))</formula>
    </cfRule>
    <cfRule type="expression" dxfId="21806" priority="485">
      <formula>AND(IF($Q9=3,1,IF($Q9=4,1,0)),IF($F9&lt;=85,1,0))</formula>
    </cfRule>
  </conditionalFormatting>
  <conditionalFormatting sqref="AV10">
    <cfRule type="expression" dxfId="21805" priority="480">
      <formula>AV10="X"</formula>
    </cfRule>
    <cfRule type="expression" dxfId="21804" priority="481">
      <formula>AV10="후보"</formula>
    </cfRule>
  </conditionalFormatting>
  <conditionalFormatting sqref="AC10">
    <cfRule type="cellIs" dxfId="21803" priority="477" operator="greaterThan">
      <formula>0.9</formula>
    </cfRule>
    <cfRule type="cellIs" dxfId="21802" priority="478" operator="greaterThan">
      <formula>0.85</formula>
    </cfRule>
  </conditionalFormatting>
  <conditionalFormatting sqref="N10">
    <cfRule type="cellIs" dxfId="21801" priority="475" operator="greaterThan">
      <formula>0.9</formula>
    </cfRule>
    <cfRule type="cellIs" dxfId="21800" priority="476" operator="greaterThan">
      <formula>0.85</formula>
    </cfRule>
  </conditionalFormatting>
  <conditionalFormatting sqref="E10">
    <cfRule type="expression" dxfId="21799" priority="471">
      <formula>AND(IF(OR($Q10=1,$Q10=2),1,0),IF($X10&lt;=20,1,0))</formula>
    </cfRule>
    <cfRule type="expression" dxfId="21798" priority="472">
      <formula>AND(IF($Q10=2,1,0),IF($X10&lt;30,1,0))</formula>
    </cfRule>
    <cfRule type="expression" dxfId="21797" priority="473">
      <formula>AND(IF($Q10=3,1,0),IF($X10&lt;30,1,0))</formula>
    </cfRule>
    <cfRule type="expression" dxfId="21796" priority="474">
      <formula>AND(IF($Q10=3,1,IF($Q10=4,1,0)),IF($F10&lt;=85,1,0))</formula>
    </cfRule>
  </conditionalFormatting>
  <conditionalFormatting sqref="X10">
    <cfRule type="expression" dxfId="21795" priority="467">
      <formula>AND(IF(OR($Q10=1,$Q10=2),1,0),IF($X10&lt;=20,1,0))</formula>
    </cfRule>
    <cfRule type="expression" dxfId="21794" priority="468">
      <formula>AND(IF($Q10=2,1,0),IF($X10&lt;30,1,0))</formula>
    </cfRule>
    <cfRule type="expression" dxfId="21793" priority="469">
      <formula>AND(IF($Q10=3,1,0),IF($X10&lt;30,1,0))</formula>
    </cfRule>
    <cfRule type="expression" dxfId="21792" priority="470">
      <formula>AND(IF($Q10=3,1,IF($Q10=4,1,0)),IF($F10&lt;=85,1,0))</formula>
    </cfRule>
  </conditionalFormatting>
  <conditionalFormatting sqref="AI10">
    <cfRule type="expression" dxfId="21791" priority="463">
      <formula>AND(IF(OR($Q10=1,$Q10=2),1,0),IF($X10&lt;=20,1,0))</formula>
    </cfRule>
    <cfRule type="expression" dxfId="21790" priority="464">
      <formula>AND(IF($Q10=2,1,0),IF($X10&lt;30,1,0))</formula>
    </cfRule>
    <cfRule type="expression" dxfId="21789" priority="465">
      <formula>AND(IF($Q10=3,1,0),IF($X10&lt;30,1,0))</formula>
    </cfRule>
    <cfRule type="expression" dxfId="21788" priority="466">
      <formula>AND(IF($Q10=3,1,IF($Q10=4,1,0)),IF($F10&lt;=85,1,0))</formula>
    </cfRule>
  </conditionalFormatting>
  <conditionalFormatting sqref="AV11">
    <cfRule type="expression" dxfId="21787" priority="461">
      <formula>AV11="X"</formula>
    </cfRule>
    <cfRule type="expression" dxfId="21786" priority="462">
      <formula>AV11="후보"</formula>
    </cfRule>
  </conditionalFormatting>
  <conditionalFormatting sqref="AC11">
    <cfRule type="cellIs" dxfId="21785" priority="458" operator="greaterThan">
      <formula>0.9</formula>
    </cfRule>
    <cfRule type="cellIs" dxfId="21784" priority="459" operator="greaterThan">
      <formula>0.85</formula>
    </cfRule>
  </conditionalFormatting>
  <conditionalFormatting sqref="N11">
    <cfRule type="cellIs" dxfId="21783" priority="456" operator="greaterThan">
      <formula>0.9</formula>
    </cfRule>
    <cfRule type="cellIs" dxfId="21782" priority="457" operator="greaterThan">
      <formula>0.85</formula>
    </cfRule>
  </conditionalFormatting>
  <conditionalFormatting sqref="E11">
    <cfRule type="expression" dxfId="21781" priority="452">
      <formula>AND(IF(OR($Q11=1,$Q11=2),1,0),IF($X11&lt;=20,1,0))</formula>
    </cfRule>
    <cfRule type="expression" dxfId="21780" priority="453">
      <formula>AND(IF($Q11=2,1,0),IF($X11&lt;30,1,0))</formula>
    </cfRule>
    <cfRule type="expression" dxfId="21779" priority="454">
      <formula>AND(IF($Q11=3,1,0),IF($X11&lt;30,1,0))</formula>
    </cfRule>
    <cfRule type="expression" dxfId="21778" priority="455">
      <formula>AND(IF($Q11=3,1,IF($Q11=4,1,0)),IF($F11&lt;=85,1,0))</formula>
    </cfRule>
  </conditionalFormatting>
  <conditionalFormatting sqref="X11">
    <cfRule type="expression" dxfId="21777" priority="448">
      <formula>AND(IF(OR($Q11=1,$Q11=2),1,0),IF($X11&lt;=20,1,0))</formula>
    </cfRule>
    <cfRule type="expression" dxfId="21776" priority="449">
      <formula>AND(IF($Q11=2,1,0),IF($X11&lt;30,1,0))</formula>
    </cfRule>
    <cfRule type="expression" dxfId="21775" priority="450">
      <formula>AND(IF($Q11=3,1,0),IF($X11&lt;30,1,0))</formula>
    </cfRule>
    <cfRule type="expression" dxfId="21774" priority="451">
      <formula>AND(IF($Q11=3,1,IF($Q11=4,1,0)),IF($F11&lt;=85,1,0))</formula>
    </cfRule>
  </conditionalFormatting>
  <conditionalFormatting sqref="AI11">
    <cfRule type="expression" dxfId="21773" priority="444">
      <formula>AND(IF(OR($Q11=1,$Q11=2),1,0),IF($X11&lt;=20,1,0))</formula>
    </cfRule>
    <cfRule type="expression" dxfId="21772" priority="445">
      <formula>AND(IF($Q11=2,1,0),IF($X11&lt;30,1,0))</formula>
    </cfRule>
    <cfRule type="expression" dxfId="21771" priority="446">
      <formula>AND(IF($Q11=3,1,0),IF($X11&lt;30,1,0))</formula>
    </cfRule>
    <cfRule type="expression" dxfId="21770" priority="447">
      <formula>AND(IF($Q11=3,1,IF($Q11=4,1,0)),IF($F11&lt;=85,1,0))</formula>
    </cfRule>
  </conditionalFormatting>
  <conditionalFormatting sqref="AV12">
    <cfRule type="expression" dxfId="21769" priority="442">
      <formula>AV12="X"</formula>
    </cfRule>
    <cfRule type="expression" dxfId="21768" priority="443">
      <formula>AV12="후보"</formula>
    </cfRule>
  </conditionalFormatting>
  <conditionalFormatting sqref="AC12 N12">
    <cfRule type="cellIs" dxfId="21767" priority="439" operator="greaterThan">
      <formula>0.9</formula>
    </cfRule>
    <cfRule type="cellIs" dxfId="21766" priority="440" operator="greaterThan">
      <formula>0.85</formula>
    </cfRule>
  </conditionalFormatting>
  <conditionalFormatting sqref="AV13">
    <cfRule type="expression" dxfId="21765" priority="437">
      <formula>AV13="X"</formula>
    </cfRule>
    <cfRule type="expression" dxfId="21764" priority="438">
      <formula>AV13="후보"</formula>
    </cfRule>
  </conditionalFormatting>
  <conditionalFormatting sqref="AC13">
    <cfRule type="cellIs" dxfId="21763" priority="434" operator="greaterThan">
      <formula>0.9</formula>
    </cfRule>
    <cfRule type="cellIs" dxfId="21762" priority="435" operator="greaterThan">
      <formula>0.85</formula>
    </cfRule>
  </conditionalFormatting>
  <conditionalFormatting sqref="N13">
    <cfRule type="cellIs" dxfId="21761" priority="432" operator="greaterThan">
      <formula>0.9</formula>
    </cfRule>
    <cfRule type="cellIs" dxfId="21760" priority="433" operator="greaterThan">
      <formula>0.85</formula>
    </cfRule>
  </conditionalFormatting>
  <conditionalFormatting sqref="E13">
    <cfRule type="expression" dxfId="21759" priority="428">
      <formula>AND(IF(OR($Q13=1,$Q13=2),1,0),IF($X13&lt;=20,1,0))</formula>
    </cfRule>
    <cfRule type="expression" dxfId="21758" priority="429">
      <formula>AND(IF($Q13=2,1,0),IF($X13&lt;30,1,0))</formula>
    </cfRule>
    <cfRule type="expression" dxfId="21757" priority="430">
      <formula>AND(IF($Q13=3,1,0),IF($X13&lt;30,1,0))</formula>
    </cfRule>
    <cfRule type="expression" dxfId="21756" priority="431">
      <formula>AND(IF($Q13=3,1,IF($Q13=4,1,0)),IF($F13&lt;=85,1,0))</formula>
    </cfRule>
  </conditionalFormatting>
  <conditionalFormatting sqref="X13">
    <cfRule type="expression" dxfId="21755" priority="424">
      <formula>AND(IF(OR($Q13=1,$Q13=2),1,0),IF($X13&lt;=20,1,0))</formula>
    </cfRule>
    <cfRule type="expression" dxfId="21754" priority="425">
      <formula>AND(IF($Q13=2,1,0),IF($X13&lt;30,1,0))</formula>
    </cfRule>
    <cfRule type="expression" dxfId="21753" priority="426">
      <formula>AND(IF($Q13=3,1,0),IF($X13&lt;30,1,0))</formula>
    </cfRule>
    <cfRule type="expression" dxfId="21752" priority="427">
      <formula>AND(IF($Q13=3,1,IF($Q13=4,1,0)),IF($F13&lt;=85,1,0))</formula>
    </cfRule>
  </conditionalFormatting>
  <conditionalFormatting sqref="AI13">
    <cfRule type="expression" dxfId="21751" priority="420">
      <formula>AND(IF(OR($Q13=1,$Q13=2),1,0),IF($X13&lt;=20,1,0))</formula>
    </cfRule>
    <cfRule type="expression" dxfId="21750" priority="421">
      <formula>AND(IF($Q13=2,1,0),IF($X13&lt;30,1,0))</formula>
    </cfRule>
    <cfRule type="expression" dxfId="21749" priority="422">
      <formula>AND(IF($Q13=3,1,0),IF($X13&lt;30,1,0))</formula>
    </cfRule>
    <cfRule type="expression" dxfId="21748" priority="423">
      <formula>AND(IF($Q13=3,1,IF($Q13=4,1,0)),IF($F13&lt;=85,1,0))</formula>
    </cfRule>
  </conditionalFormatting>
  <conditionalFormatting sqref="AV14">
    <cfRule type="expression" dxfId="21747" priority="418">
      <formula>AV14="X"</formula>
    </cfRule>
    <cfRule type="expression" dxfId="21746" priority="419">
      <formula>AV14="후보"</formula>
    </cfRule>
  </conditionalFormatting>
  <conditionalFormatting sqref="AC14">
    <cfRule type="cellIs" dxfId="21745" priority="415" operator="greaterThan">
      <formula>0.9</formula>
    </cfRule>
    <cfRule type="cellIs" dxfId="21744" priority="416" operator="greaterThan">
      <formula>0.85</formula>
    </cfRule>
  </conditionalFormatting>
  <conditionalFormatting sqref="N14">
    <cfRule type="cellIs" dxfId="21743" priority="413" operator="greaterThan">
      <formula>0.9</formula>
    </cfRule>
    <cfRule type="cellIs" dxfId="21742" priority="414" operator="greaterThan">
      <formula>0.85</formula>
    </cfRule>
  </conditionalFormatting>
  <conditionalFormatting sqref="E14">
    <cfRule type="expression" dxfId="21741" priority="409">
      <formula>AND(IF(OR($Q14=1,$Q14=2),1,0),IF($X14&lt;=20,1,0))</formula>
    </cfRule>
    <cfRule type="expression" dxfId="21740" priority="410">
      <formula>AND(IF($Q14=2,1,0),IF($X14&lt;30,1,0))</formula>
    </cfRule>
    <cfRule type="expression" dxfId="21739" priority="411">
      <formula>AND(IF($Q14=3,1,0),IF($X14&lt;30,1,0))</formula>
    </cfRule>
    <cfRule type="expression" dxfId="21738" priority="412">
      <formula>AND(IF($Q14=3,1,IF($Q14=4,1,0)),IF($F14&lt;=85,1,0))</formula>
    </cfRule>
  </conditionalFormatting>
  <conditionalFormatting sqref="X14">
    <cfRule type="expression" dxfId="21737" priority="405">
      <formula>AND(IF(OR($Q14=1,$Q14=2),1,0),IF($X14&lt;=20,1,0))</formula>
    </cfRule>
    <cfRule type="expression" dxfId="21736" priority="406">
      <formula>AND(IF($Q14=2,1,0),IF($X14&lt;30,1,0))</formula>
    </cfRule>
    <cfRule type="expression" dxfId="21735" priority="407">
      <formula>AND(IF($Q14=3,1,0),IF($X14&lt;30,1,0))</formula>
    </cfRule>
    <cfRule type="expression" dxfId="21734" priority="408">
      <formula>AND(IF($Q14=3,1,IF($Q14=4,1,0)),IF($F14&lt;=85,1,0))</formula>
    </cfRule>
  </conditionalFormatting>
  <conditionalFormatting sqref="AI14">
    <cfRule type="expression" dxfId="21733" priority="401">
      <formula>AND(IF(OR($Q14=1,$Q14=2),1,0),IF($X14&lt;=20,1,0))</formula>
    </cfRule>
    <cfRule type="expression" dxfId="21732" priority="402">
      <formula>AND(IF($Q14=2,1,0),IF($X14&lt;30,1,0))</formula>
    </cfRule>
    <cfRule type="expression" dxfId="21731" priority="403">
      <formula>AND(IF($Q14=3,1,0),IF($X14&lt;30,1,0))</formula>
    </cfRule>
    <cfRule type="expression" dxfId="21730" priority="404">
      <formula>AND(IF($Q14=3,1,IF($Q14=4,1,0)),IF($F14&lt;=85,1,0))</formula>
    </cfRule>
  </conditionalFormatting>
  <conditionalFormatting sqref="AV15">
    <cfRule type="expression" dxfId="21729" priority="399">
      <formula>AV15="X"</formula>
    </cfRule>
    <cfRule type="expression" dxfId="21728" priority="400">
      <formula>AV15="후보"</formula>
    </cfRule>
  </conditionalFormatting>
  <conditionalFormatting sqref="AC15">
    <cfRule type="cellIs" dxfId="21727" priority="396" operator="greaterThan">
      <formula>0.9</formula>
    </cfRule>
    <cfRule type="cellIs" dxfId="21726" priority="397" operator="greaterThan">
      <formula>0.85</formula>
    </cfRule>
  </conditionalFormatting>
  <conditionalFormatting sqref="N15">
    <cfRule type="cellIs" dxfId="21725" priority="394" operator="greaterThan">
      <formula>0.9</formula>
    </cfRule>
    <cfRule type="cellIs" dxfId="21724" priority="395" operator="greaterThan">
      <formula>0.85</formula>
    </cfRule>
  </conditionalFormatting>
  <conditionalFormatting sqref="E15">
    <cfRule type="expression" dxfId="21723" priority="390">
      <formula>AND(IF(OR($Q15=1,$Q15=2),1,0),IF($X15&lt;=20,1,0))</formula>
    </cfRule>
    <cfRule type="expression" dxfId="21722" priority="391">
      <formula>AND(IF($Q15=2,1,0),IF($X15&lt;30,1,0))</formula>
    </cfRule>
    <cfRule type="expression" dxfId="21721" priority="392">
      <formula>AND(IF($Q15=3,1,0),IF($X15&lt;30,1,0))</formula>
    </cfRule>
    <cfRule type="expression" dxfId="21720" priority="393">
      <formula>AND(IF($Q15=3,1,IF($Q15=4,1,0)),IF($F15&lt;=85,1,0))</formula>
    </cfRule>
  </conditionalFormatting>
  <conditionalFormatting sqref="X15">
    <cfRule type="expression" dxfId="21719" priority="386">
      <formula>AND(IF(OR($Q15=1,$Q15=2),1,0),IF($X15&lt;=20,1,0))</formula>
    </cfRule>
    <cfRule type="expression" dxfId="21718" priority="387">
      <formula>AND(IF($Q15=2,1,0),IF($X15&lt;30,1,0))</formula>
    </cfRule>
    <cfRule type="expression" dxfId="21717" priority="388">
      <formula>AND(IF($Q15=3,1,0),IF($X15&lt;30,1,0))</formula>
    </cfRule>
    <cfRule type="expression" dxfId="21716" priority="389">
      <formula>AND(IF($Q15=3,1,IF($Q15=4,1,0)),IF($F15&lt;=85,1,0))</formula>
    </cfRule>
  </conditionalFormatting>
  <conditionalFormatting sqref="AI15">
    <cfRule type="expression" dxfId="21715" priority="382">
      <formula>AND(IF(OR($Q15=1,$Q15=2),1,0),IF($X15&lt;=20,1,0))</formula>
    </cfRule>
    <cfRule type="expression" dxfId="21714" priority="383">
      <formula>AND(IF($Q15=2,1,0),IF($X15&lt;30,1,0))</formula>
    </cfRule>
    <cfRule type="expression" dxfId="21713" priority="384">
      <formula>AND(IF($Q15=3,1,0),IF($X15&lt;30,1,0))</formula>
    </cfRule>
    <cfRule type="expression" dxfId="21712" priority="385">
      <formula>AND(IF($Q15=3,1,IF($Q15=4,1,0)),IF($F15&lt;=85,1,0))</formula>
    </cfRule>
  </conditionalFormatting>
  <conditionalFormatting sqref="AV16">
    <cfRule type="expression" dxfId="21711" priority="380">
      <formula>AV16="X"</formula>
    </cfRule>
    <cfRule type="expression" dxfId="21710" priority="381">
      <formula>AV16="후보"</formula>
    </cfRule>
  </conditionalFormatting>
  <conditionalFormatting sqref="AC16">
    <cfRule type="cellIs" dxfId="21709" priority="377" operator="greaterThan">
      <formula>0.9</formula>
    </cfRule>
    <cfRule type="cellIs" dxfId="21708" priority="378" operator="greaterThan">
      <formula>0.85</formula>
    </cfRule>
  </conditionalFormatting>
  <conditionalFormatting sqref="N16">
    <cfRule type="cellIs" dxfId="21707" priority="375" operator="greaterThan">
      <formula>0.9</formula>
    </cfRule>
    <cfRule type="cellIs" dxfId="21706" priority="376" operator="greaterThan">
      <formula>0.85</formula>
    </cfRule>
  </conditionalFormatting>
  <conditionalFormatting sqref="E16">
    <cfRule type="expression" dxfId="21705" priority="371">
      <formula>AND(IF(OR($Q16=1,$Q16=2),1,0),IF($X16&lt;=20,1,0))</formula>
    </cfRule>
    <cfRule type="expression" dxfId="21704" priority="372">
      <formula>AND(IF($Q16=2,1,0),IF($X16&lt;30,1,0))</formula>
    </cfRule>
    <cfRule type="expression" dxfId="21703" priority="373">
      <formula>AND(IF($Q16=3,1,0),IF($X16&lt;30,1,0))</formula>
    </cfRule>
    <cfRule type="expression" dxfId="21702" priority="374">
      <formula>AND(IF($Q16=3,1,IF($Q16=4,1,0)),IF($F16&lt;=85,1,0))</formula>
    </cfRule>
  </conditionalFormatting>
  <conditionalFormatting sqref="X16">
    <cfRule type="expression" dxfId="21701" priority="367">
      <formula>AND(IF(OR($Q16=1,$Q16=2),1,0),IF($X16&lt;=20,1,0))</formula>
    </cfRule>
    <cfRule type="expression" dxfId="21700" priority="368">
      <formula>AND(IF($Q16=2,1,0),IF($X16&lt;30,1,0))</formula>
    </cfRule>
    <cfRule type="expression" dxfId="21699" priority="369">
      <formula>AND(IF($Q16=3,1,0),IF($X16&lt;30,1,0))</formula>
    </cfRule>
    <cfRule type="expression" dxfId="21698" priority="370">
      <formula>AND(IF($Q16=3,1,IF($Q16=4,1,0)),IF($F16&lt;=85,1,0))</formula>
    </cfRule>
  </conditionalFormatting>
  <conditionalFormatting sqref="AI16">
    <cfRule type="expression" dxfId="21697" priority="363">
      <formula>AND(IF(OR($Q16=1,$Q16=2),1,0),IF($X16&lt;=20,1,0))</formula>
    </cfRule>
    <cfRule type="expression" dxfId="21696" priority="364">
      <formula>AND(IF($Q16=2,1,0),IF($X16&lt;30,1,0))</formula>
    </cfRule>
    <cfRule type="expression" dxfId="21695" priority="365">
      <formula>AND(IF($Q16=3,1,0),IF($X16&lt;30,1,0))</formula>
    </cfRule>
    <cfRule type="expression" dxfId="21694" priority="366">
      <formula>AND(IF($Q16=3,1,IF($Q16=4,1,0)),IF($F16&lt;=85,1,0))</formula>
    </cfRule>
  </conditionalFormatting>
  <conditionalFormatting sqref="AV17">
    <cfRule type="expression" dxfId="21693" priority="361">
      <formula>AV17="X"</formula>
    </cfRule>
    <cfRule type="expression" dxfId="21692" priority="362">
      <formula>AV17="후보"</formula>
    </cfRule>
  </conditionalFormatting>
  <conditionalFormatting sqref="AC17">
    <cfRule type="cellIs" dxfId="21691" priority="358" operator="greaterThan">
      <formula>0.9</formula>
    </cfRule>
    <cfRule type="cellIs" dxfId="21690" priority="359" operator="greaterThan">
      <formula>0.85</formula>
    </cfRule>
  </conditionalFormatting>
  <conditionalFormatting sqref="N17">
    <cfRule type="cellIs" dxfId="21689" priority="356" operator="greaterThan">
      <formula>0.9</formula>
    </cfRule>
    <cfRule type="cellIs" dxfId="21688" priority="357" operator="greaterThan">
      <formula>0.85</formula>
    </cfRule>
  </conditionalFormatting>
  <conditionalFormatting sqref="E17">
    <cfRule type="expression" dxfId="21687" priority="352">
      <formula>AND(IF(OR($Q17=1,$Q17=2),1,0),IF($X17&lt;=20,1,0))</formula>
    </cfRule>
    <cfRule type="expression" dxfId="21686" priority="353">
      <formula>AND(IF($Q17=2,1,0),IF($X17&lt;30,1,0))</formula>
    </cfRule>
    <cfRule type="expression" dxfId="21685" priority="354">
      <formula>AND(IF($Q17=3,1,0),IF($X17&lt;30,1,0))</formula>
    </cfRule>
    <cfRule type="expression" dxfId="21684" priority="355">
      <formula>AND(IF($Q17=3,1,IF($Q17=4,1,0)),IF($F17&lt;=85,1,0))</formula>
    </cfRule>
  </conditionalFormatting>
  <conditionalFormatting sqref="X17">
    <cfRule type="expression" dxfId="21683" priority="348">
      <formula>AND(IF(OR($Q17=1,$Q17=2),1,0),IF($X17&lt;=20,1,0))</formula>
    </cfRule>
    <cfRule type="expression" dxfId="21682" priority="349">
      <formula>AND(IF($Q17=2,1,0),IF($X17&lt;30,1,0))</formula>
    </cfRule>
    <cfRule type="expression" dxfId="21681" priority="350">
      <formula>AND(IF($Q17=3,1,0),IF($X17&lt;30,1,0))</formula>
    </cfRule>
    <cfRule type="expression" dxfId="21680" priority="351">
      <formula>AND(IF($Q17=3,1,IF($Q17=4,1,0)),IF($F17&lt;=85,1,0))</formula>
    </cfRule>
  </conditionalFormatting>
  <conditionalFormatting sqref="AI17">
    <cfRule type="expression" dxfId="21679" priority="344">
      <formula>AND(IF(OR($Q17=1,$Q17=2),1,0),IF($X17&lt;=20,1,0))</formula>
    </cfRule>
    <cfRule type="expression" dxfId="21678" priority="345">
      <formula>AND(IF($Q17=2,1,0),IF($X17&lt;30,1,0))</formula>
    </cfRule>
    <cfRule type="expression" dxfId="21677" priority="346">
      <formula>AND(IF($Q17=3,1,0),IF($X17&lt;30,1,0))</formula>
    </cfRule>
    <cfRule type="expression" dxfId="21676" priority="347">
      <formula>AND(IF($Q17=3,1,IF($Q17=4,1,0)),IF($F17&lt;=85,1,0))</formula>
    </cfRule>
  </conditionalFormatting>
  <conditionalFormatting sqref="AV18">
    <cfRule type="expression" dxfId="21675" priority="342">
      <formula>AV18="X"</formula>
    </cfRule>
    <cfRule type="expression" dxfId="21674" priority="343">
      <formula>AV18="후보"</formula>
    </cfRule>
  </conditionalFormatting>
  <conditionalFormatting sqref="AC18 N18">
    <cfRule type="cellIs" dxfId="21673" priority="339" operator="greaterThan">
      <formula>0.9</formula>
    </cfRule>
    <cfRule type="cellIs" dxfId="21672" priority="340" operator="greaterThan">
      <formula>0.85</formula>
    </cfRule>
  </conditionalFormatting>
  <conditionalFormatting sqref="AV19">
    <cfRule type="expression" dxfId="21671" priority="337">
      <formula>AV19="X"</formula>
    </cfRule>
    <cfRule type="expression" dxfId="21670" priority="338">
      <formula>AV19="후보"</formula>
    </cfRule>
  </conditionalFormatting>
  <conditionalFormatting sqref="AC19">
    <cfRule type="cellIs" dxfId="21669" priority="334" operator="greaterThan">
      <formula>0.9</formula>
    </cfRule>
    <cfRule type="cellIs" dxfId="21668" priority="335" operator="greaterThan">
      <formula>0.85</formula>
    </cfRule>
  </conditionalFormatting>
  <conditionalFormatting sqref="N19">
    <cfRule type="cellIs" dxfId="21667" priority="332" operator="greaterThan">
      <formula>0.9</formula>
    </cfRule>
    <cfRule type="cellIs" dxfId="21666" priority="333" operator="greaterThan">
      <formula>0.85</formula>
    </cfRule>
  </conditionalFormatting>
  <conditionalFormatting sqref="E19">
    <cfRule type="expression" dxfId="21665" priority="328">
      <formula>AND(IF(OR($Q19=1,$Q19=2),1,0),IF($X19&lt;=20,1,0))</formula>
    </cfRule>
    <cfRule type="expression" dxfId="21664" priority="329">
      <formula>AND(IF($Q19=2,1,0),IF($X19&lt;30,1,0))</formula>
    </cfRule>
    <cfRule type="expression" dxfId="21663" priority="330">
      <formula>AND(IF($Q19=3,1,0),IF($X19&lt;30,1,0))</formula>
    </cfRule>
    <cfRule type="expression" dxfId="21662" priority="331">
      <formula>AND(IF($Q19=3,1,IF($Q19=4,1,0)),IF($F19&lt;=85,1,0))</formula>
    </cfRule>
  </conditionalFormatting>
  <conditionalFormatting sqref="X19">
    <cfRule type="expression" dxfId="21661" priority="324">
      <formula>AND(IF(OR($Q19=1,$Q19=2),1,0),IF($X19&lt;=20,1,0))</formula>
    </cfRule>
    <cfRule type="expression" dxfId="21660" priority="325">
      <formula>AND(IF($Q19=2,1,0),IF($X19&lt;30,1,0))</formula>
    </cfRule>
    <cfRule type="expression" dxfId="21659" priority="326">
      <formula>AND(IF($Q19=3,1,0),IF($X19&lt;30,1,0))</formula>
    </cfRule>
    <cfRule type="expression" dxfId="21658" priority="327">
      <formula>AND(IF($Q19=3,1,IF($Q19=4,1,0)),IF($F19&lt;=85,1,0))</formula>
    </cfRule>
  </conditionalFormatting>
  <conditionalFormatting sqref="AI19">
    <cfRule type="expression" dxfId="21657" priority="320">
      <formula>AND(IF(OR($Q19=1,$Q19=2),1,0),IF($X19&lt;=20,1,0))</formula>
    </cfRule>
    <cfRule type="expression" dxfId="21656" priority="321">
      <formula>AND(IF($Q19=2,1,0),IF($X19&lt;30,1,0))</formula>
    </cfRule>
    <cfRule type="expression" dxfId="21655" priority="322">
      <formula>AND(IF($Q19=3,1,0),IF($X19&lt;30,1,0))</formula>
    </cfRule>
    <cfRule type="expression" dxfId="21654" priority="323">
      <formula>AND(IF($Q19=3,1,IF($Q19=4,1,0)),IF($F19&lt;=85,1,0))</formula>
    </cfRule>
  </conditionalFormatting>
  <conditionalFormatting sqref="AV20">
    <cfRule type="expression" dxfId="21653" priority="318">
      <formula>AV20="X"</formula>
    </cfRule>
    <cfRule type="expression" dxfId="21652" priority="319">
      <formula>AV20="후보"</formula>
    </cfRule>
  </conditionalFormatting>
  <conditionalFormatting sqref="AC20">
    <cfRule type="cellIs" dxfId="21651" priority="315" operator="greaterThan">
      <formula>0.9</formula>
    </cfRule>
    <cfRule type="cellIs" dxfId="21650" priority="316" operator="greaterThan">
      <formula>0.85</formula>
    </cfRule>
  </conditionalFormatting>
  <conditionalFormatting sqref="N20">
    <cfRule type="cellIs" dxfId="21649" priority="313" operator="greaterThan">
      <formula>0.9</formula>
    </cfRule>
    <cfRule type="cellIs" dxfId="21648" priority="314" operator="greaterThan">
      <formula>0.85</formula>
    </cfRule>
  </conditionalFormatting>
  <conditionalFormatting sqref="E20">
    <cfRule type="expression" dxfId="21647" priority="309">
      <formula>AND(IF(OR($Q20=1,$Q20=2),1,0),IF($X20&lt;=20,1,0))</formula>
    </cfRule>
    <cfRule type="expression" dxfId="21646" priority="310">
      <formula>AND(IF($Q20=2,1,0),IF($X20&lt;30,1,0))</formula>
    </cfRule>
    <cfRule type="expression" dxfId="21645" priority="311">
      <formula>AND(IF($Q20=3,1,0),IF($X20&lt;30,1,0))</formula>
    </cfRule>
    <cfRule type="expression" dxfId="21644" priority="312">
      <formula>AND(IF($Q20=3,1,IF($Q20=4,1,0)),IF($F20&lt;=85,1,0))</formula>
    </cfRule>
  </conditionalFormatting>
  <conditionalFormatting sqref="X20">
    <cfRule type="expression" dxfId="21643" priority="305">
      <formula>AND(IF(OR($Q20=1,$Q20=2),1,0),IF($X20&lt;=20,1,0))</formula>
    </cfRule>
    <cfRule type="expression" dxfId="21642" priority="306">
      <formula>AND(IF($Q20=2,1,0),IF($X20&lt;30,1,0))</formula>
    </cfRule>
    <cfRule type="expression" dxfId="21641" priority="307">
      <formula>AND(IF($Q20=3,1,0),IF($X20&lt;30,1,0))</formula>
    </cfRule>
    <cfRule type="expression" dxfId="21640" priority="308">
      <formula>AND(IF($Q20=3,1,IF($Q20=4,1,0)),IF($F20&lt;=85,1,0))</formula>
    </cfRule>
  </conditionalFormatting>
  <conditionalFormatting sqref="AI20">
    <cfRule type="expression" dxfId="21639" priority="301">
      <formula>AND(IF(OR($Q20=1,$Q20=2),1,0),IF($X20&lt;=20,1,0))</formula>
    </cfRule>
    <cfRule type="expression" dxfId="21638" priority="302">
      <formula>AND(IF($Q20=2,1,0),IF($X20&lt;30,1,0))</formula>
    </cfRule>
    <cfRule type="expression" dxfId="21637" priority="303">
      <formula>AND(IF($Q20=3,1,0),IF($X20&lt;30,1,0))</formula>
    </cfRule>
    <cfRule type="expression" dxfId="21636" priority="304">
      <formula>AND(IF($Q20=3,1,IF($Q20=4,1,0)),IF($F20&lt;=85,1,0))</formula>
    </cfRule>
  </conditionalFormatting>
  <conditionalFormatting sqref="AV21">
    <cfRule type="expression" dxfId="21635" priority="299">
      <formula>AV21="X"</formula>
    </cfRule>
    <cfRule type="expression" dxfId="21634" priority="300">
      <formula>AV21="후보"</formula>
    </cfRule>
  </conditionalFormatting>
  <conditionalFormatting sqref="AC21">
    <cfRule type="cellIs" dxfId="21633" priority="296" operator="greaterThan">
      <formula>0.9</formula>
    </cfRule>
    <cfRule type="cellIs" dxfId="21632" priority="297" operator="greaterThan">
      <formula>0.85</formula>
    </cfRule>
  </conditionalFormatting>
  <conditionalFormatting sqref="N21">
    <cfRule type="cellIs" dxfId="21631" priority="294" operator="greaterThan">
      <formula>0.9</formula>
    </cfRule>
    <cfRule type="cellIs" dxfId="21630" priority="295" operator="greaterThan">
      <formula>0.85</formula>
    </cfRule>
  </conditionalFormatting>
  <conditionalFormatting sqref="E21">
    <cfRule type="expression" dxfId="21629" priority="290">
      <formula>AND(IF(OR($Q21=1,$Q21=2),1,0),IF($X21&lt;=20,1,0))</formula>
    </cfRule>
    <cfRule type="expression" dxfId="21628" priority="291">
      <formula>AND(IF($Q21=2,1,0),IF($X21&lt;30,1,0))</formula>
    </cfRule>
    <cfRule type="expression" dxfId="21627" priority="292">
      <formula>AND(IF($Q21=3,1,0),IF($X21&lt;30,1,0))</formula>
    </cfRule>
    <cfRule type="expression" dxfId="21626" priority="293">
      <formula>AND(IF($Q21=3,1,IF($Q21=4,1,0)),IF($F21&lt;=85,1,0))</formula>
    </cfRule>
  </conditionalFormatting>
  <conditionalFormatting sqref="X21">
    <cfRule type="expression" dxfId="21625" priority="286">
      <formula>AND(IF(OR($Q21=1,$Q21=2),1,0),IF($X21&lt;=20,1,0))</formula>
    </cfRule>
    <cfRule type="expression" dxfId="21624" priority="287">
      <formula>AND(IF($Q21=2,1,0),IF($X21&lt;30,1,0))</formula>
    </cfRule>
    <cfRule type="expression" dxfId="21623" priority="288">
      <formula>AND(IF($Q21=3,1,0),IF($X21&lt;30,1,0))</formula>
    </cfRule>
    <cfRule type="expression" dxfId="21622" priority="289">
      <formula>AND(IF($Q21=3,1,IF($Q21=4,1,0)),IF($F21&lt;=85,1,0))</formula>
    </cfRule>
  </conditionalFormatting>
  <conditionalFormatting sqref="AI21">
    <cfRule type="expression" dxfId="21621" priority="282">
      <formula>AND(IF(OR($Q21=1,$Q21=2),1,0),IF($X21&lt;=20,1,0))</formula>
    </cfRule>
    <cfRule type="expression" dxfId="21620" priority="283">
      <formula>AND(IF($Q21=2,1,0),IF($X21&lt;30,1,0))</formula>
    </cfRule>
    <cfRule type="expression" dxfId="21619" priority="284">
      <formula>AND(IF($Q21=3,1,0),IF($X21&lt;30,1,0))</formula>
    </cfRule>
    <cfRule type="expression" dxfId="21618" priority="285">
      <formula>AND(IF($Q21=3,1,IF($Q21=4,1,0)),IF($F21&lt;=85,1,0))</formula>
    </cfRule>
  </conditionalFormatting>
  <conditionalFormatting sqref="AV22">
    <cfRule type="expression" dxfId="21617" priority="280">
      <formula>AV22="X"</formula>
    </cfRule>
    <cfRule type="expression" dxfId="21616" priority="281">
      <formula>AV22="후보"</formula>
    </cfRule>
  </conditionalFormatting>
  <conditionalFormatting sqref="AC22 N22">
    <cfRule type="cellIs" dxfId="21615" priority="277" operator="greaterThan">
      <formula>0.9</formula>
    </cfRule>
    <cfRule type="cellIs" dxfId="21614" priority="278" operator="greaterThan">
      <formula>0.85</formula>
    </cfRule>
  </conditionalFormatting>
  <conditionalFormatting sqref="AV23">
    <cfRule type="expression" dxfId="21613" priority="275">
      <formula>AV23="X"</formula>
    </cfRule>
    <cfRule type="expression" dxfId="21612" priority="276">
      <formula>AV23="후보"</formula>
    </cfRule>
  </conditionalFormatting>
  <conditionalFormatting sqref="AC23">
    <cfRule type="cellIs" dxfId="21611" priority="272" operator="greaterThan">
      <formula>0.9</formula>
    </cfRule>
    <cfRule type="cellIs" dxfId="21610" priority="273" operator="greaterThan">
      <formula>0.85</formula>
    </cfRule>
  </conditionalFormatting>
  <conditionalFormatting sqref="N23">
    <cfRule type="cellIs" dxfId="21609" priority="270" operator="greaterThan">
      <formula>0.9</formula>
    </cfRule>
    <cfRule type="cellIs" dxfId="21608" priority="271" operator="greaterThan">
      <formula>0.85</formula>
    </cfRule>
  </conditionalFormatting>
  <conditionalFormatting sqref="E23">
    <cfRule type="expression" dxfId="21607" priority="266">
      <formula>AND(IF(OR($Q23=1,$Q23=2),1,0),IF($X23&lt;=20,1,0))</formula>
    </cfRule>
    <cfRule type="expression" dxfId="21606" priority="267">
      <formula>AND(IF($Q23=2,1,0),IF($X23&lt;30,1,0))</formula>
    </cfRule>
    <cfRule type="expression" dxfId="21605" priority="268">
      <formula>AND(IF($Q23=3,1,0),IF($X23&lt;30,1,0))</formula>
    </cfRule>
    <cfRule type="expression" dxfId="21604" priority="269">
      <formula>AND(IF($Q23=3,1,IF($Q23=4,1,0)),IF($F23&lt;=85,1,0))</formula>
    </cfRule>
  </conditionalFormatting>
  <conditionalFormatting sqref="X23">
    <cfRule type="expression" dxfId="21603" priority="262">
      <formula>AND(IF(OR($Q23=1,$Q23=2),1,0),IF($X23&lt;=20,1,0))</formula>
    </cfRule>
    <cfRule type="expression" dxfId="21602" priority="263">
      <formula>AND(IF($Q23=2,1,0),IF($X23&lt;30,1,0))</formula>
    </cfRule>
    <cfRule type="expression" dxfId="21601" priority="264">
      <formula>AND(IF($Q23=3,1,0),IF($X23&lt;30,1,0))</formula>
    </cfRule>
    <cfRule type="expression" dxfId="21600" priority="265">
      <formula>AND(IF($Q23=3,1,IF($Q23=4,1,0)),IF($F23&lt;=85,1,0))</formula>
    </cfRule>
  </conditionalFormatting>
  <conditionalFormatting sqref="AI23">
    <cfRule type="expression" dxfId="21599" priority="258">
      <formula>AND(IF(OR($Q23=1,$Q23=2),1,0),IF($X23&lt;=20,1,0))</formula>
    </cfRule>
    <cfRule type="expression" dxfId="21598" priority="259">
      <formula>AND(IF($Q23=2,1,0),IF($X23&lt;30,1,0))</formula>
    </cfRule>
    <cfRule type="expression" dxfId="21597" priority="260">
      <formula>AND(IF($Q23=3,1,0),IF($X23&lt;30,1,0))</formula>
    </cfRule>
    <cfRule type="expression" dxfId="21596" priority="261">
      <formula>AND(IF($Q23=3,1,IF($Q23=4,1,0)),IF($F23&lt;=85,1,0))</formula>
    </cfRule>
  </conditionalFormatting>
  <conditionalFormatting sqref="AV24">
    <cfRule type="expression" dxfId="21595" priority="256">
      <formula>AV24="X"</formula>
    </cfRule>
    <cfRule type="expression" dxfId="21594" priority="257">
      <formula>AV24="후보"</formula>
    </cfRule>
  </conditionalFormatting>
  <conditionalFormatting sqref="AC24">
    <cfRule type="cellIs" dxfId="21593" priority="253" operator="greaterThan">
      <formula>0.9</formula>
    </cfRule>
    <cfRule type="cellIs" dxfId="21592" priority="254" operator="greaterThan">
      <formula>0.85</formula>
    </cfRule>
  </conditionalFormatting>
  <conditionalFormatting sqref="N24">
    <cfRule type="cellIs" dxfId="21591" priority="251" operator="greaterThan">
      <formula>0.9</formula>
    </cfRule>
    <cfRule type="cellIs" dxfId="21590" priority="252" operator="greaterThan">
      <formula>0.85</formula>
    </cfRule>
  </conditionalFormatting>
  <conditionalFormatting sqref="E24">
    <cfRule type="expression" dxfId="21589" priority="247">
      <formula>AND(IF(OR($Q24=1,$Q24=2),1,0),IF($X24&lt;=20,1,0))</formula>
    </cfRule>
    <cfRule type="expression" dxfId="21588" priority="248">
      <formula>AND(IF($Q24=2,1,0),IF($X24&lt;30,1,0))</formula>
    </cfRule>
    <cfRule type="expression" dxfId="21587" priority="249">
      <formula>AND(IF($Q24=3,1,0),IF($X24&lt;30,1,0))</formula>
    </cfRule>
    <cfRule type="expression" dxfId="21586" priority="250">
      <formula>AND(IF($Q24=3,1,IF($Q24=4,1,0)),IF($F24&lt;=85,1,0))</formula>
    </cfRule>
  </conditionalFormatting>
  <conditionalFormatting sqref="X24">
    <cfRule type="expression" dxfId="21585" priority="243">
      <formula>AND(IF(OR($Q24=1,$Q24=2),1,0),IF($X24&lt;=20,1,0))</formula>
    </cfRule>
    <cfRule type="expression" dxfId="21584" priority="244">
      <formula>AND(IF($Q24=2,1,0),IF($X24&lt;30,1,0))</formula>
    </cfRule>
    <cfRule type="expression" dxfId="21583" priority="245">
      <formula>AND(IF($Q24=3,1,0),IF($X24&lt;30,1,0))</formula>
    </cfRule>
    <cfRule type="expression" dxfId="21582" priority="246">
      <formula>AND(IF($Q24=3,1,IF($Q24=4,1,0)),IF($F24&lt;=85,1,0))</formula>
    </cfRule>
  </conditionalFormatting>
  <conditionalFormatting sqref="AI24">
    <cfRule type="expression" dxfId="21581" priority="239">
      <formula>AND(IF(OR($Q24=1,$Q24=2),1,0),IF($X24&lt;=20,1,0))</formula>
    </cfRule>
    <cfRule type="expression" dxfId="21580" priority="240">
      <formula>AND(IF($Q24=2,1,0),IF($X24&lt;30,1,0))</formula>
    </cfRule>
    <cfRule type="expression" dxfId="21579" priority="241">
      <formula>AND(IF($Q24=3,1,0),IF($X24&lt;30,1,0))</formula>
    </cfRule>
    <cfRule type="expression" dxfId="21578" priority="242">
      <formula>AND(IF($Q24=3,1,IF($Q24=4,1,0)),IF($F24&lt;=85,1,0))</formula>
    </cfRule>
  </conditionalFormatting>
  <conditionalFormatting sqref="AV25">
    <cfRule type="expression" dxfId="21577" priority="237">
      <formula>AV25="X"</formula>
    </cfRule>
    <cfRule type="expression" dxfId="21576" priority="238">
      <formula>AV25="후보"</formula>
    </cfRule>
  </conditionalFormatting>
  <conditionalFormatting sqref="AC25">
    <cfRule type="cellIs" dxfId="21575" priority="234" operator="greaterThan">
      <formula>0.9</formula>
    </cfRule>
    <cfRule type="cellIs" dxfId="21574" priority="235" operator="greaterThan">
      <formula>0.85</formula>
    </cfRule>
  </conditionalFormatting>
  <conditionalFormatting sqref="N25">
    <cfRule type="cellIs" dxfId="21573" priority="232" operator="greaterThan">
      <formula>0.9</formula>
    </cfRule>
    <cfRule type="cellIs" dxfId="21572" priority="233" operator="greaterThan">
      <formula>0.85</formula>
    </cfRule>
  </conditionalFormatting>
  <conditionalFormatting sqref="E25">
    <cfRule type="expression" dxfId="21571" priority="228">
      <formula>AND(IF(OR($Q25=1,$Q25=2),1,0),IF($X25&lt;=20,1,0))</formula>
    </cfRule>
    <cfRule type="expression" dxfId="21570" priority="229">
      <formula>AND(IF($Q25=2,1,0),IF($X25&lt;30,1,0))</formula>
    </cfRule>
    <cfRule type="expression" dxfId="21569" priority="230">
      <formula>AND(IF($Q25=3,1,0),IF($X25&lt;30,1,0))</formula>
    </cfRule>
    <cfRule type="expression" dxfId="21568" priority="231">
      <formula>AND(IF($Q25=3,1,IF($Q25=4,1,0)),IF($F25&lt;=85,1,0))</formula>
    </cfRule>
  </conditionalFormatting>
  <conditionalFormatting sqref="X25">
    <cfRule type="expression" dxfId="21567" priority="224">
      <formula>AND(IF(OR($Q25=1,$Q25=2),1,0),IF($X25&lt;=20,1,0))</formula>
    </cfRule>
    <cfRule type="expression" dxfId="21566" priority="225">
      <formula>AND(IF($Q25=2,1,0),IF($X25&lt;30,1,0))</formula>
    </cfRule>
    <cfRule type="expression" dxfId="21565" priority="226">
      <formula>AND(IF($Q25=3,1,0),IF($X25&lt;30,1,0))</formula>
    </cfRule>
    <cfRule type="expression" dxfId="21564" priority="227">
      <formula>AND(IF($Q25=3,1,IF($Q25=4,1,0)),IF($F25&lt;=85,1,0))</formula>
    </cfRule>
  </conditionalFormatting>
  <conditionalFormatting sqref="AI25">
    <cfRule type="expression" dxfId="21563" priority="220">
      <formula>AND(IF(OR($Q25=1,$Q25=2),1,0),IF($X25&lt;=20,1,0))</formula>
    </cfRule>
    <cfRule type="expression" dxfId="21562" priority="221">
      <formula>AND(IF($Q25=2,1,0),IF($X25&lt;30,1,0))</formula>
    </cfRule>
    <cfRule type="expression" dxfId="21561" priority="222">
      <formula>AND(IF($Q25=3,1,0),IF($X25&lt;30,1,0))</formula>
    </cfRule>
    <cfRule type="expression" dxfId="21560" priority="223">
      <formula>AND(IF($Q25=3,1,IF($Q25=4,1,0)),IF($F25&lt;=85,1,0))</formula>
    </cfRule>
  </conditionalFormatting>
  <conditionalFormatting sqref="AV26">
    <cfRule type="expression" dxfId="21559" priority="218">
      <formula>AV26="X"</formula>
    </cfRule>
    <cfRule type="expression" dxfId="21558" priority="219">
      <formula>AV26="후보"</formula>
    </cfRule>
  </conditionalFormatting>
  <conditionalFormatting sqref="AC26">
    <cfRule type="cellIs" dxfId="21557" priority="215" operator="greaterThan">
      <formula>0.9</formula>
    </cfRule>
    <cfRule type="cellIs" dxfId="21556" priority="216" operator="greaterThan">
      <formula>0.85</formula>
    </cfRule>
  </conditionalFormatting>
  <conditionalFormatting sqref="N26">
    <cfRule type="cellIs" dxfId="21555" priority="213" operator="greaterThan">
      <formula>0.9</formula>
    </cfRule>
    <cfRule type="cellIs" dxfId="21554" priority="214" operator="greaterThan">
      <formula>0.85</formula>
    </cfRule>
  </conditionalFormatting>
  <conditionalFormatting sqref="E26">
    <cfRule type="expression" dxfId="21553" priority="209">
      <formula>AND(IF(OR($Q26=1,$Q26=2),1,0),IF($X26&lt;=20,1,0))</formula>
    </cfRule>
    <cfRule type="expression" dxfId="21552" priority="210">
      <formula>AND(IF($Q26=2,1,0),IF($X26&lt;30,1,0))</formula>
    </cfRule>
    <cfRule type="expression" dxfId="21551" priority="211">
      <formula>AND(IF($Q26=3,1,0),IF($X26&lt;30,1,0))</formula>
    </cfRule>
    <cfRule type="expression" dxfId="21550" priority="212">
      <formula>AND(IF($Q26=3,1,IF($Q26=4,1,0)),IF($F26&lt;=85,1,0))</formula>
    </cfRule>
  </conditionalFormatting>
  <conditionalFormatting sqref="X26">
    <cfRule type="expression" dxfId="21549" priority="205">
      <formula>AND(IF(OR($Q26=1,$Q26=2),1,0),IF($X26&lt;=20,1,0))</formula>
    </cfRule>
    <cfRule type="expression" dxfId="21548" priority="206">
      <formula>AND(IF($Q26=2,1,0),IF($X26&lt;30,1,0))</formula>
    </cfRule>
    <cfRule type="expression" dxfId="21547" priority="207">
      <formula>AND(IF($Q26=3,1,0),IF($X26&lt;30,1,0))</formula>
    </cfRule>
    <cfRule type="expression" dxfId="21546" priority="208">
      <formula>AND(IF($Q26=3,1,IF($Q26=4,1,0)),IF($F26&lt;=85,1,0))</formula>
    </cfRule>
  </conditionalFormatting>
  <conditionalFormatting sqref="AI26">
    <cfRule type="expression" dxfId="21545" priority="201">
      <formula>AND(IF(OR($Q26=1,$Q26=2),1,0),IF($X26&lt;=20,1,0))</formula>
    </cfRule>
    <cfRule type="expression" dxfId="21544" priority="202">
      <formula>AND(IF($Q26=2,1,0),IF($X26&lt;30,1,0))</formula>
    </cfRule>
    <cfRule type="expression" dxfId="21543" priority="203">
      <formula>AND(IF($Q26=3,1,0),IF($X26&lt;30,1,0))</formula>
    </cfRule>
    <cfRule type="expression" dxfId="21542" priority="204">
      <formula>AND(IF($Q26=3,1,IF($Q26=4,1,0)),IF($F26&lt;=85,1,0))</formula>
    </cfRule>
  </conditionalFormatting>
  <conditionalFormatting sqref="AV27">
    <cfRule type="expression" dxfId="21541" priority="199">
      <formula>AV27="X"</formula>
    </cfRule>
    <cfRule type="expression" dxfId="21540" priority="200">
      <formula>AV27="후보"</formula>
    </cfRule>
  </conditionalFormatting>
  <conditionalFormatting sqref="AC27">
    <cfRule type="cellIs" dxfId="21539" priority="196" operator="greaterThan">
      <formula>0.9</formula>
    </cfRule>
    <cfRule type="cellIs" dxfId="21538" priority="197" operator="greaterThan">
      <formula>0.85</formula>
    </cfRule>
  </conditionalFormatting>
  <conditionalFormatting sqref="N27">
    <cfRule type="cellIs" dxfId="21537" priority="194" operator="greaterThan">
      <formula>0.9</formula>
    </cfRule>
    <cfRule type="cellIs" dxfId="21536" priority="195" operator="greaterThan">
      <formula>0.85</formula>
    </cfRule>
  </conditionalFormatting>
  <conditionalFormatting sqref="E27">
    <cfRule type="expression" dxfId="21535" priority="190">
      <formula>AND(IF(OR($Q27=1,$Q27=2),1,0),IF($X27&lt;=20,1,0))</formula>
    </cfRule>
    <cfRule type="expression" dxfId="21534" priority="191">
      <formula>AND(IF($Q27=2,1,0),IF($X27&lt;30,1,0))</formula>
    </cfRule>
    <cfRule type="expression" dxfId="21533" priority="192">
      <formula>AND(IF($Q27=3,1,0),IF($X27&lt;30,1,0))</formula>
    </cfRule>
    <cfRule type="expression" dxfId="21532" priority="193">
      <formula>AND(IF($Q27=3,1,IF($Q27=4,1,0)),IF($F27&lt;=85,1,0))</formula>
    </cfRule>
  </conditionalFormatting>
  <conditionalFormatting sqref="X27">
    <cfRule type="expression" dxfId="21531" priority="186">
      <formula>AND(IF(OR($Q27=1,$Q27=2),1,0),IF($X27&lt;=20,1,0))</formula>
    </cfRule>
    <cfRule type="expression" dxfId="21530" priority="187">
      <formula>AND(IF($Q27=2,1,0),IF($X27&lt;30,1,0))</formula>
    </cfRule>
    <cfRule type="expression" dxfId="21529" priority="188">
      <formula>AND(IF($Q27=3,1,0),IF($X27&lt;30,1,0))</formula>
    </cfRule>
    <cfRule type="expression" dxfId="21528" priority="189">
      <formula>AND(IF($Q27=3,1,IF($Q27=4,1,0)),IF($F27&lt;=85,1,0))</formula>
    </cfRule>
  </conditionalFormatting>
  <conditionalFormatting sqref="AI27">
    <cfRule type="expression" dxfId="21527" priority="182">
      <formula>AND(IF(OR($Q27=1,$Q27=2),1,0),IF($X27&lt;=20,1,0))</formula>
    </cfRule>
    <cfRule type="expression" dxfId="21526" priority="183">
      <formula>AND(IF($Q27=2,1,0),IF($X27&lt;30,1,0))</formula>
    </cfRule>
    <cfRule type="expression" dxfId="21525" priority="184">
      <formula>AND(IF($Q27=3,1,0),IF($X27&lt;30,1,0))</formula>
    </cfRule>
    <cfRule type="expression" dxfId="21524" priority="185">
      <formula>AND(IF($Q27=3,1,IF($Q27=4,1,0)),IF($F27&lt;=85,1,0))</formula>
    </cfRule>
  </conditionalFormatting>
  <conditionalFormatting sqref="AV28">
    <cfRule type="expression" dxfId="21523" priority="180">
      <formula>AV28="X"</formula>
    </cfRule>
    <cfRule type="expression" dxfId="21522" priority="181">
      <formula>AV28="후보"</formula>
    </cfRule>
  </conditionalFormatting>
  <conditionalFormatting sqref="AC28">
    <cfRule type="cellIs" dxfId="21521" priority="177" operator="greaterThan">
      <formula>0.9</formula>
    </cfRule>
    <cfRule type="cellIs" dxfId="21520" priority="178" operator="greaterThan">
      <formula>0.85</formula>
    </cfRule>
  </conditionalFormatting>
  <conditionalFormatting sqref="N28">
    <cfRule type="cellIs" dxfId="21519" priority="175" operator="greaterThan">
      <formula>0.9</formula>
    </cfRule>
    <cfRule type="cellIs" dxfId="21518" priority="176" operator="greaterThan">
      <formula>0.85</formula>
    </cfRule>
  </conditionalFormatting>
  <conditionalFormatting sqref="E28">
    <cfRule type="expression" dxfId="21517" priority="171">
      <formula>AND(IF(OR($Q28=1,$Q28=2),1,0),IF($X28&lt;=20,1,0))</formula>
    </cfRule>
    <cfRule type="expression" dxfId="21516" priority="172">
      <formula>AND(IF($Q28=2,1,0),IF($X28&lt;30,1,0))</formula>
    </cfRule>
    <cfRule type="expression" dxfId="21515" priority="173">
      <formula>AND(IF($Q28=3,1,0),IF($X28&lt;30,1,0))</formula>
    </cfRule>
    <cfRule type="expression" dxfId="21514" priority="174">
      <formula>AND(IF($Q28=3,1,IF($Q28=4,1,0)),IF($F28&lt;=85,1,0))</formula>
    </cfRule>
  </conditionalFormatting>
  <conditionalFormatting sqref="X28">
    <cfRule type="expression" dxfId="21513" priority="167">
      <formula>AND(IF(OR($Q28=1,$Q28=2),1,0),IF($X28&lt;=20,1,0))</formula>
    </cfRule>
    <cfRule type="expression" dxfId="21512" priority="168">
      <formula>AND(IF($Q28=2,1,0),IF($X28&lt;30,1,0))</formula>
    </cfRule>
    <cfRule type="expression" dxfId="21511" priority="169">
      <formula>AND(IF($Q28=3,1,0),IF($X28&lt;30,1,0))</formula>
    </cfRule>
    <cfRule type="expression" dxfId="21510" priority="170">
      <formula>AND(IF($Q28=3,1,IF($Q28=4,1,0)),IF($F28&lt;=85,1,0))</formula>
    </cfRule>
  </conditionalFormatting>
  <conditionalFormatting sqref="AI28">
    <cfRule type="expression" dxfId="21509" priority="163">
      <formula>AND(IF(OR($Q28=1,$Q28=2),1,0),IF($X28&lt;=20,1,0))</formula>
    </cfRule>
    <cfRule type="expression" dxfId="21508" priority="164">
      <formula>AND(IF($Q28=2,1,0),IF($X28&lt;30,1,0))</formula>
    </cfRule>
    <cfRule type="expression" dxfId="21507" priority="165">
      <formula>AND(IF($Q28=3,1,0),IF($X28&lt;30,1,0))</formula>
    </cfRule>
    <cfRule type="expression" dxfId="21506" priority="166">
      <formula>AND(IF($Q28=3,1,IF($Q28=4,1,0)),IF($F28&lt;=85,1,0))</formula>
    </cfRule>
  </conditionalFormatting>
  <conditionalFormatting sqref="AV29">
    <cfRule type="expression" dxfId="21505" priority="161">
      <formula>AV29="X"</formula>
    </cfRule>
    <cfRule type="expression" dxfId="21504" priority="162">
      <formula>AV29="후보"</formula>
    </cfRule>
  </conditionalFormatting>
  <conditionalFormatting sqref="AC29">
    <cfRule type="cellIs" dxfId="21503" priority="158" operator="greaterThan">
      <formula>0.9</formula>
    </cfRule>
    <cfRule type="cellIs" dxfId="21502" priority="159" operator="greaterThan">
      <formula>0.85</formula>
    </cfRule>
  </conditionalFormatting>
  <conditionalFormatting sqref="N29">
    <cfRule type="cellIs" dxfId="21501" priority="156" operator="greaterThan">
      <formula>0.9</formula>
    </cfRule>
    <cfRule type="cellIs" dxfId="21500" priority="157" operator="greaterThan">
      <formula>0.85</formula>
    </cfRule>
  </conditionalFormatting>
  <conditionalFormatting sqref="E29">
    <cfRule type="expression" dxfId="21499" priority="152">
      <formula>AND(IF(OR($Q29=1,$Q29=2),1,0),IF($X29&lt;=20,1,0))</formula>
    </cfRule>
    <cfRule type="expression" dxfId="21498" priority="153">
      <formula>AND(IF($Q29=2,1,0),IF($X29&lt;30,1,0))</formula>
    </cfRule>
    <cfRule type="expression" dxfId="21497" priority="154">
      <formula>AND(IF($Q29=3,1,0),IF($X29&lt;30,1,0))</formula>
    </cfRule>
    <cfRule type="expression" dxfId="21496" priority="155">
      <formula>AND(IF($Q29=3,1,IF($Q29=4,1,0)),IF($F29&lt;=85,1,0))</formula>
    </cfRule>
  </conditionalFormatting>
  <conditionalFormatting sqref="X29">
    <cfRule type="expression" dxfId="21495" priority="148">
      <formula>AND(IF(OR($Q29=1,$Q29=2),1,0),IF($X29&lt;=20,1,0))</formula>
    </cfRule>
    <cfRule type="expression" dxfId="21494" priority="149">
      <formula>AND(IF($Q29=2,1,0),IF($X29&lt;30,1,0))</formula>
    </cfRule>
    <cfRule type="expression" dxfId="21493" priority="150">
      <formula>AND(IF($Q29=3,1,0),IF($X29&lt;30,1,0))</formula>
    </cfRule>
    <cfRule type="expression" dxfId="21492" priority="151">
      <formula>AND(IF($Q29=3,1,IF($Q29=4,1,0)),IF($F29&lt;=85,1,0))</formula>
    </cfRule>
  </conditionalFormatting>
  <conditionalFormatting sqref="AI29">
    <cfRule type="expression" dxfId="21491" priority="144">
      <formula>AND(IF(OR($Q29=1,$Q29=2),1,0),IF($X29&lt;=20,1,0))</formula>
    </cfRule>
    <cfRule type="expression" dxfId="21490" priority="145">
      <formula>AND(IF($Q29=2,1,0),IF($X29&lt;30,1,0))</formula>
    </cfRule>
    <cfRule type="expression" dxfId="21489" priority="146">
      <formula>AND(IF($Q29=3,1,0),IF($X29&lt;30,1,0))</formula>
    </cfRule>
    <cfRule type="expression" dxfId="21488" priority="147">
      <formula>AND(IF($Q29=3,1,IF($Q29=4,1,0)),IF($F29&lt;=85,1,0))</formula>
    </cfRule>
  </conditionalFormatting>
  <conditionalFormatting sqref="AV30">
    <cfRule type="expression" dxfId="21487" priority="142">
      <formula>AV30="X"</formula>
    </cfRule>
    <cfRule type="expression" dxfId="21486" priority="143">
      <formula>AV30="후보"</formula>
    </cfRule>
  </conditionalFormatting>
  <conditionalFormatting sqref="AC30">
    <cfRule type="cellIs" dxfId="21485" priority="139" operator="greaterThan">
      <formula>0.9</formula>
    </cfRule>
    <cfRule type="cellIs" dxfId="21484" priority="140" operator="greaterThan">
      <formula>0.85</formula>
    </cfRule>
  </conditionalFormatting>
  <conditionalFormatting sqref="N30">
    <cfRule type="cellIs" dxfId="21483" priority="137" operator="greaterThan">
      <formula>0.9</formula>
    </cfRule>
    <cfRule type="cellIs" dxfId="21482" priority="138" operator="greaterThan">
      <formula>0.85</formula>
    </cfRule>
  </conditionalFormatting>
  <conditionalFormatting sqref="E30">
    <cfRule type="expression" dxfId="21481" priority="133">
      <formula>AND(IF(OR($Q30=1,$Q30=2),1,0),IF($X30&lt;=20,1,0))</formula>
    </cfRule>
    <cfRule type="expression" dxfId="21480" priority="134">
      <formula>AND(IF($Q30=2,1,0),IF($X30&lt;30,1,0))</formula>
    </cfRule>
    <cfRule type="expression" dxfId="21479" priority="135">
      <formula>AND(IF($Q30=3,1,0),IF($X30&lt;30,1,0))</formula>
    </cfRule>
    <cfRule type="expression" dxfId="21478" priority="136">
      <formula>AND(IF($Q30=3,1,IF($Q30=4,1,0)),IF($F30&lt;=85,1,0))</formula>
    </cfRule>
  </conditionalFormatting>
  <conditionalFormatting sqref="X30">
    <cfRule type="expression" dxfId="21477" priority="129">
      <formula>AND(IF(OR($Q30=1,$Q30=2),1,0),IF($X30&lt;=20,1,0))</formula>
    </cfRule>
    <cfRule type="expression" dxfId="21476" priority="130">
      <formula>AND(IF($Q30=2,1,0),IF($X30&lt;30,1,0))</formula>
    </cfRule>
    <cfRule type="expression" dxfId="21475" priority="131">
      <formula>AND(IF($Q30=3,1,0),IF($X30&lt;30,1,0))</formula>
    </cfRule>
    <cfRule type="expression" dxfId="21474" priority="132">
      <formula>AND(IF($Q30=3,1,IF($Q30=4,1,0)),IF($F30&lt;=85,1,0))</formula>
    </cfRule>
  </conditionalFormatting>
  <conditionalFormatting sqref="AI30">
    <cfRule type="expression" dxfId="21473" priority="125">
      <formula>AND(IF(OR($Q30=1,$Q30=2),1,0),IF($X30&lt;=20,1,0))</formula>
    </cfRule>
    <cfRule type="expression" dxfId="21472" priority="126">
      <formula>AND(IF($Q30=2,1,0),IF($X30&lt;30,1,0))</formula>
    </cfRule>
    <cfRule type="expression" dxfId="21471" priority="127">
      <formula>AND(IF($Q30=3,1,0),IF($X30&lt;30,1,0))</formula>
    </cfRule>
    <cfRule type="expression" dxfId="21470" priority="128">
      <formula>AND(IF($Q30=3,1,IF($Q30=4,1,0)),IF($F30&lt;=85,1,0))</formula>
    </cfRule>
  </conditionalFormatting>
  <conditionalFormatting sqref="AV31">
    <cfRule type="expression" dxfId="21469" priority="123">
      <formula>AV31="X"</formula>
    </cfRule>
    <cfRule type="expression" dxfId="21468" priority="124">
      <formula>AV31="후보"</formula>
    </cfRule>
  </conditionalFormatting>
  <conditionalFormatting sqref="AC31">
    <cfRule type="cellIs" dxfId="21467" priority="120" operator="greaterThan">
      <formula>0.9</formula>
    </cfRule>
    <cfRule type="cellIs" dxfId="21466" priority="121" operator="greaterThan">
      <formula>0.85</formula>
    </cfRule>
  </conditionalFormatting>
  <conditionalFormatting sqref="N31">
    <cfRule type="cellIs" dxfId="21465" priority="118" operator="greaterThan">
      <formula>0.9</formula>
    </cfRule>
    <cfRule type="cellIs" dxfId="21464" priority="119" operator="greaterThan">
      <formula>0.85</formula>
    </cfRule>
  </conditionalFormatting>
  <conditionalFormatting sqref="E31">
    <cfRule type="expression" dxfId="21463" priority="114">
      <formula>AND(IF(OR($Q31=1,$Q31=2),1,0),IF($X31&lt;=20,1,0))</formula>
    </cfRule>
    <cfRule type="expression" dxfId="21462" priority="115">
      <formula>AND(IF($Q31=2,1,0),IF($X31&lt;30,1,0))</formula>
    </cfRule>
    <cfRule type="expression" dxfId="21461" priority="116">
      <formula>AND(IF($Q31=3,1,0),IF($X31&lt;30,1,0))</formula>
    </cfRule>
    <cfRule type="expression" dxfId="21460" priority="117">
      <formula>AND(IF($Q31=3,1,IF($Q31=4,1,0)),IF($F31&lt;=85,1,0))</formula>
    </cfRule>
  </conditionalFormatting>
  <conditionalFormatting sqref="X31">
    <cfRule type="expression" dxfId="21459" priority="110">
      <formula>AND(IF(OR($Q31=1,$Q31=2),1,0),IF($X31&lt;=20,1,0))</formula>
    </cfRule>
    <cfRule type="expression" dxfId="21458" priority="111">
      <formula>AND(IF($Q31=2,1,0),IF($X31&lt;30,1,0))</formula>
    </cfRule>
    <cfRule type="expression" dxfId="21457" priority="112">
      <formula>AND(IF($Q31=3,1,0),IF($X31&lt;30,1,0))</formula>
    </cfRule>
    <cfRule type="expression" dxfId="21456" priority="113">
      <formula>AND(IF($Q31=3,1,IF($Q31=4,1,0)),IF($F31&lt;=85,1,0))</formula>
    </cfRule>
  </conditionalFormatting>
  <conditionalFormatting sqref="AI31">
    <cfRule type="expression" dxfId="21455" priority="106">
      <formula>AND(IF(OR($Q31=1,$Q31=2),1,0),IF($X31&lt;=20,1,0))</formula>
    </cfRule>
    <cfRule type="expression" dxfId="21454" priority="107">
      <formula>AND(IF($Q31=2,1,0),IF($X31&lt;30,1,0))</formula>
    </cfRule>
    <cfRule type="expression" dxfId="21453" priority="108">
      <formula>AND(IF($Q31=3,1,0),IF($X31&lt;30,1,0))</formula>
    </cfRule>
    <cfRule type="expression" dxfId="21452" priority="109">
      <formula>AND(IF($Q31=3,1,IF($Q31=4,1,0)),IF($F31&lt;=85,1,0))</formula>
    </cfRule>
  </conditionalFormatting>
  <conditionalFormatting sqref="AV32">
    <cfRule type="expression" dxfId="21451" priority="104">
      <formula>AV32="X"</formula>
    </cfRule>
    <cfRule type="expression" dxfId="21450" priority="105">
      <formula>AV32="후보"</formula>
    </cfRule>
  </conditionalFormatting>
  <conditionalFormatting sqref="AC32 N32">
    <cfRule type="cellIs" dxfId="21449" priority="101" operator="greaterThan">
      <formula>0.9</formula>
    </cfRule>
    <cfRule type="cellIs" dxfId="21448" priority="102" operator="greaterThan">
      <formula>0.85</formula>
    </cfRule>
  </conditionalFormatting>
  <conditionalFormatting sqref="AV33">
    <cfRule type="expression" dxfId="21447" priority="99">
      <formula>AV33="X"</formula>
    </cfRule>
    <cfRule type="expression" dxfId="21446" priority="100">
      <formula>AV33="후보"</formula>
    </cfRule>
  </conditionalFormatting>
  <conditionalFormatting sqref="AC33">
    <cfRule type="cellIs" dxfId="21445" priority="96" operator="greaterThan">
      <formula>0.9</formula>
    </cfRule>
    <cfRule type="cellIs" dxfId="21444" priority="97" operator="greaterThan">
      <formula>0.85</formula>
    </cfRule>
  </conditionalFormatting>
  <conditionalFormatting sqref="N33">
    <cfRule type="cellIs" dxfId="21443" priority="94" operator="greaterThan">
      <formula>0.9</formula>
    </cfRule>
    <cfRule type="cellIs" dxfId="21442" priority="95" operator="greaterThan">
      <formula>0.85</formula>
    </cfRule>
  </conditionalFormatting>
  <conditionalFormatting sqref="E33">
    <cfRule type="expression" dxfId="21441" priority="90">
      <formula>AND(IF(OR($Q33=1,$Q33=2),1,0),IF($X33&lt;=20,1,0))</formula>
    </cfRule>
    <cfRule type="expression" dxfId="21440" priority="91">
      <formula>AND(IF($Q33=2,1,0),IF($X33&lt;30,1,0))</formula>
    </cfRule>
    <cfRule type="expression" dxfId="21439" priority="92">
      <formula>AND(IF($Q33=3,1,0),IF($X33&lt;30,1,0))</formula>
    </cfRule>
    <cfRule type="expression" dxfId="21438" priority="93">
      <formula>AND(IF($Q33=3,1,IF($Q33=4,1,0)),IF($F33&lt;=85,1,0))</formula>
    </cfRule>
  </conditionalFormatting>
  <conditionalFormatting sqref="X33">
    <cfRule type="expression" dxfId="21437" priority="86">
      <formula>AND(IF(OR($Q33=1,$Q33=2),1,0),IF($X33&lt;=20,1,0))</formula>
    </cfRule>
    <cfRule type="expression" dxfId="21436" priority="87">
      <formula>AND(IF($Q33=2,1,0),IF($X33&lt;30,1,0))</formula>
    </cfRule>
    <cfRule type="expression" dxfId="21435" priority="88">
      <formula>AND(IF($Q33=3,1,0),IF($X33&lt;30,1,0))</formula>
    </cfRule>
    <cfRule type="expression" dxfId="21434" priority="89">
      <formula>AND(IF($Q33=3,1,IF($Q33=4,1,0)),IF($F33&lt;=85,1,0))</formula>
    </cfRule>
  </conditionalFormatting>
  <conditionalFormatting sqref="AI33">
    <cfRule type="expression" dxfId="21433" priority="82">
      <formula>AND(IF(OR($Q33=1,$Q33=2),1,0),IF($X33&lt;=20,1,0))</formula>
    </cfRule>
    <cfRule type="expression" dxfId="21432" priority="83">
      <formula>AND(IF($Q33=2,1,0),IF($X33&lt;30,1,0))</formula>
    </cfRule>
    <cfRule type="expression" dxfId="21431" priority="84">
      <formula>AND(IF($Q33=3,1,0),IF($X33&lt;30,1,0))</formula>
    </cfRule>
    <cfRule type="expression" dxfId="21430" priority="85">
      <formula>AND(IF($Q33=3,1,IF($Q33=4,1,0)),IF($F33&lt;=85,1,0))</formula>
    </cfRule>
  </conditionalFormatting>
  <conditionalFormatting sqref="AV34">
    <cfRule type="expression" dxfId="21429" priority="80">
      <formula>AV34="X"</formula>
    </cfRule>
    <cfRule type="expression" dxfId="21428" priority="81">
      <formula>AV34="후보"</formula>
    </cfRule>
  </conditionalFormatting>
  <conditionalFormatting sqref="AC34">
    <cfRule type="cellIs" dxfId="21427" priority="77" operator="greaterThan">
      <formula>0.9</formula>
    </cfRule>
    <cfRule type="cellIs" dxfId="21426" priority="78" operator="greaterThan">
      <formula>0.85</formula>
    </cfRule>
  </conditionalFormatting>
  <conditionalFormatting sqref="N34">
    <cfRule type="cellIs" dxfId="21425" priority="75" operator="greaterThan">
      <formula>0.9</formula>
    </cfRule>
    <cfRule type="cellIs" dxfId="21424" priority="76" operator="greaterThan">
      <formula>0.85</formula>
    </cfRule>
  </conditionalFormatting>
  <conditionalFormatting sqref="E34">
    <cfRule type="expression" dxfId="21423" priority="71">
      <formula>AND(IF(OR($Q34=1,$Q34=2),1,0),IF($X34&lt;=20,1,0))</formula>
    </cfRule>
    <cfRule type="expression" dxfId="21422" priority="72">
      <formula>AND(IF($Q34=2,1,0),IF($X34&lt;30,1,0))</formula>
    </cfRule>
    <cfRule type="expression" dxfId="21421" priority="73">
      <formula>AND(IF($Q34=3,1,0),IF($X34&lt;30,1,0))</formula>
    </cfRule>
    <cfRule type="expression" dxfId="21420" priority="74">
      <formula>AND(IF($Q34=3,1,IF($Q34=4,1,0)),IF($F34&lt;=85,1,0))</formula>
    </cfRule>
  </conditionalFormatting>
  <conditionalFormatting sqref="X34">
    <cfRule type="expression" dxfId="21419" priority="67">
      <formula>AND(IF(OR($Q34=1,$Q34=2),1,0),IF($X34&lt;=20,1,0))</formula>
    </cfRule>
    <cfRule type="expression" dxfId="21418" priority="68">
      <formula>AND(IF($Q34=2,1,0),IF($X34&lt;30,1,0))</formula>
    </cfRule>
    <cfRule type="expression" dxfId="21417" priority="69">
      <formula>AND(IF($Q34=3,1,0),IF($X34&lt;30,1,0))</formula>
    </cfRule>
    <cfRule type="expression" dxfId="21416" priority="70">
      <formula>AND(IF($Q34=3,1,IF($Q34=4,1,0)),IF($F34&lt;=85,1,0))</formula>
    </cfRule>
  </conditionalFormatting>
  <conditionalFormatting sqref="AI34">
    <cfRule type="expression" dxfId="21415" priority="63">
      <formula>AND(IF(OR($Q34=1,$Q34=2),1,0),IF($X34&lt;=20,1,0))</formula>
    </cfRule>
    <cfRule type="expression" dxfId="21414" priority="64">
      <formula>AND(IF($Q34=2,1,0),IF($X34&lt;30,1,0))</formula>
    </cfRule>
    <cfRule type="expression" dxfId="21413" priority="65">
      <formula>AND(IF($Q34=3,1,0),IF($X34&lt;30,1,0))</formula>
    </cfRule>
    <cfRule type="expression" dxfId="21412" priority="66">
      <formula>AND(IF($Q34=3,1,IF($Q34=4,1,0)),IF($F34&lt;=85,1,0))</formula>
    </cfRule>
  </conditionalFormatting>
  <conditionalFormatting sqref="AV35">
    <cfRule type="expression" dxfId="21411" priority="61">
      <formula>AV35="X"</formula>
    </cfRule>
    <cfRule type="expression" dxfId="21410" priority="62">
      <formula>AV35="후보"</formula>
    </cfRule>
  </conditionalFormatting>
  <conditionalFormatting sqref="AC35">
    <cfRule type="cellIs" dxfId="21409" priority="58" operator="greaterThan">
      <formula>0.9</formula>
    </cfRule>
    <cfRule type="cellIs" dxfId="21408" priority="59" operator="greaterThan">
      <formula>0.85</formula>
    </cfRule>
  </conditionalFormatting>
  <conditionalFormatting sqref="N35">
    <cfRule type="cellIs" dxfId="21407" priority="56" operator="greaterThan">
      <formula>0.9</formula>
    </cfRule>
    <cfRule type="cellIs" dxfId="21406" priority="57" operator="greaterThan">
      <formula>0.85</formula>
    </cfRule>
  </conditionalFormatting>
  <conditionalFormatting sqref="E35">
    <cfRule type="expression" dxfId="21405" priority="52">
      <formula>AND(IF(OR($Q35=1,$Q35=2),1,0),IF($X35&lt;=20,1,0))</formula>
    </cfRule>
    <cfRule type="expression" dxfId="21404" priority="53">
      <formula>AND(IF($Q35=2,1,0),IF($X35&lt;30,1,0))</formula>
    </cfRule>
    <cfRule type="expression" dxfId="21403" priority="54">
      <formula>AND(IF($Q35=3,1,0),IF($X35&lt;30,1,0))</formula>
    </cfRule>
    <cfRule type="expression" dxfId="21402" priority="55">
      <formula>AND(IF($Q35=3,1,IF($Q35=4,1,0)),IF($F35&lt;=85,1,0))</formula>
    </cfRule>
  </conditionalFormatting>
  <conditionalFormatting sqref="X35">
    <cfRule type="expression" dxfId="21401" priority="48">
      <formula>AND(IF(OR($Q35=1,$Q35=2),1,0),IF($X35&lt;=20,1,0))</formula>
    </cfRule>
    <cfRule type="expression" dxfId="21400" priority="49">
      <formula>AND(IF($Q35=2,1,0),IF($X35&lt;30,1,0))</formula>
    </cfRule>
    <cfRule type="expression" dxfId="21399" priority="50">
      <formula>AND(IF($Q35=3,1,0),IF($X35&lt;30,1,0))</formula>
    </cfRule>
    <cfRule type="expression" dxfId="21398" priority="51">
      <formula>AND(IF($Q35=3,1,IF($Q35=4,1,0)),IF($F35&lt;=85,1,0))</formula>
    </cfRule>
  </conditionalFormatting>
  <conditionalFormatting sqref="AI35">
    <cfRule type="expression" dxfId="21397" priority="44">
      <formula>AND(IF(OR($Q35=1,$Q35=2),1,0),IF($X35&lt;=20,1,0))</formula>
    </cfRule>
    <cfRule type="expression" dxfId="21396" priority="45">
      <formula>AND(IF($Q35=2,1,0),IF($X35&lt;30,1,0))</formula>
    </cfRule>
    <cfRule type="expression" dxfId="21395" priority="46">
      <formula>AND(IF($Q35=3,1,0),IF($X35&lt;30,1,0))</formula>
    </cfRule>
    <cfRule type="expression" dxfId="21394" priority="47">
      <formula>AND(IF($Q35=3,1,IF($Q35=4,1,0)),IF($F35&lt;=85,1,0))</formula>
    </cfRule>
  </conditionalFormatting>
  <conditionalFormatting sqref="AV36">
    <cfRule type="expression" dxfId="21393" priority="42">
      <formula>AV36="X"</formula>
    </cfRule>
    <cfRule type="expression" dxfId="21392" priority="43">
      <formula>AV36="후보"</formula>
    </cfRule>
  </conditionalFormatting>
  <conditionalFormatting sqref="AC36 N36">
    <cfRule type="cellIs" dxfId="21391" priority="39" operator="greaterThan">
      <formula>0.9</formula>
    </cfRule>
    <cfRule type="cellIs" dxfId="21390" priority="40" operator="greaterThan">
      <formula>0.85</formula>
    </cfRule>
  </conditionalFormatting>
  <conditionalFormatting sqref="AV37">
    <cfRule type="expression" dxfId="21389" priority="37">
      <formula>AV37="X"</formula>
    </cfRule>
    <cfRule type="expression" dxfId="21388" priority="38">
      <formula>AV37="후보"</formula>
    </cfRule>
  </conditionalFormatting>
  <conditionalFormatting sqref="AC37">
    <cfRule type="cellIs" dxfId="21387" priority="34" operator="greaterThan">
      <formula>0.9</formula>
    </cfRule>
    <cfRule type="cellIs" dxfId="21386" priority="35" operator="greaterThan">
      <formula>0.85</formula>
    </cfRule>
  </conditionalFormatting>
  <conditionalFormatting sqref="N37">
    <cfRule type="cellIs" dxfId="21385" priority="32" operator="greaterThan">
      <formula>0.9</formula>
    </cfRule>
    <cfRule type="cellIs" dxfId="21384" priority="33" operator="greaterThan">
      <formula>0.85</formula>
    </cfRule>
  </conditionalFormatting>
  <conditionalFormatting sqref="E37">
    <cfRule type="expression" dxfId="21383" priority="28">
      <formula>AND(IF(OR($Q37=1,$Q37=2),1,0),IF($X37&lt;=20,1,0))</formula>
    </cfRule>
    <cfRule type="expression" dxfId="21382" priority="29">
      <formula>AND(IF($Q37=2,1,0),IF($X37&lt;30,1,0))</formula>
    </cfRule>
    <cfRule type="expression" dxfId="21381" priority="30">
      <formula>AND(IF($Q37=3,1,0),IF($X37&lt;30,1,0))</formula>
    </cfRule>
    <cfRule type="expression" dxfId="21380" priority="31">
      <formula>AND(IF($Q37=3,1,IF($Q37=4,1,0)),IF($F37&lt;=85,1,0))</formula>
    </cfRule>
  </conditionalFormatting>
  <conditionalFormatting sqref="X37">
    <cfRule type="expression" dxfId="21379" priority="24">
      <formula>AND(IF(OR($Q37=1,$Q37=2),1,0),IF($X37&lt;=20,1,0))</formula>
    </cfRule>
    <cfRule type="expression" dxfId="21378" priority="25">
      <formula>AND(IF($Q37=2,1,0),IF($X37&lt;30,1,0))</formula>
    </cfRule>
    <cfRule type="expression" dxfId="21377" priority="26">
      <formula>AND(IF($Q37=3,1,0),IF($X37&lt;30,1,0))</formula>
    </cfRule>
    <cfRule type="expression" dxfId="21376" priority="27">
      <formula>AND(IF($Q37=3,1,IF($Q37=4,1,0)),IF($F37&lt;=85,1,0))</formula>
    </cfRule>
  </conditionalFormatting>
  <conditionalFormatting sqref="AI37">
    <cfRule type="expression" dxfId="21375" priority="20">
      <formula>AND(IF(OR($Q37=1,$Q37=2),1,0),IF($X37&lt;=20,1,0))</formula>
    </cfRule>
    <cfRule type="expression" dxfId="21374" priority="21">
      <formula>AND(IF($Q37=2,1,0),IF($X37&lt;30,1,0))</formula>
    </cfRule>
    <cfRule type="expression" dxfId="21373" priority="22">
      <formula>AND(IF($Q37=3,1,0),IF($X37&lt;30,1,0))</formula>
    </cfRule>
    <cfRule type="expression" dxfId="21372" priority="23">
      <formula>AND(IF($Q37=3,1,IF($Q37=4,1,0)),IF($F37&lt;=85,1,0))</formula>
    </cfRule>
  </conditionalFormatting>
  <conditionalFormatting sqref="AV38">
    <cfRule type="expression" dxfId="21371" priority="18">
      <formula>AV38="X"</formula>
    </cfRule>
    <cfRule type="expression" dxfId="21370" priority="19">
      <formula>AV38="후보"</formula>
    </cfRule>
  </conditionalFormatting>
  <conditionalFormatting sqref="AC38">
    <cfRule type="cellIs" dxfId="21369" priority="15" operator="greaterThan">
      <formula>0.9</formula>
    </cfRule>
    <cfRule type="cellIs" dxfId="21368" priority="16" operator="greaterThan">
      <formula>0.85</formula>
    </cfRule>
  </conditionalFormatting>
  <conditionalFormatting sqref="N38">
    <cfRule type="cellIs" dxfId="21367" priority="13" operator="greaterThan">
      <formula>0.9</formula>
    </cfRule>
    <cfRule type="cellIs" dxfId="21366" priority="14" operator="greaterThan">
      <formula>0.85</formula>
    </cfRule>
  </conditionalFormatting>
  <conditionalFormatting sqref="E38">
    <cfRule type="expression" dxfId="21365" priority="9">
      <formula>AND(IF(OR($Q38=1,$Q38=2),1,0),IF($X38&lt;=20,1,0))</formula>
    </cfRule>
    <cfRule type="expression" dxfId="21364" priority="10">
      <formula>AND(IF($Q38=2,1,0),IF($X38&lt;30,1,0))</formula>
    </cfRule>
    <cfRule type="expression" dxfId="21363" priority="11">
      <formula>AND(IF($Q38=3,1,0),IF($X38&lt;30,1,0))</formula>
    </cfRule>
    <cfRule type="expression" dxfId="21362" priority="12">
      <formula>AND(IF($Q38=3,1,IF($Q38=4,1,0)),IF($F38&lt;=85,1,0))</formula>
    </cfRule>
  </conditionalFormatting>
  <conditionalFormatting sqref="X38">
    <cfRule type="expression" dxfId="21361" priority="5">
      <formula>AND(IF(OR($Q38=1,$Q38=2),1,0),IF($X38&lt;=20,1,0))</formula>
    </cfRule>
    <cfRule type="expression" dxfId="21360" priority="6">
      <formula>AND(IF($Q38=2,1,0),IF($X38&lt;30,1,0))</formula>
    </cfRule>
    <cfRule type="expression" dxfId="21359" priority="7">
      <formula>AND(IF($Q38=3,1,0),IF($X38&lt;30,1,0))</formula>
    </cfRule>
    <cfRule type="expression" dxfId="21358" priority="8">
      <formula>AND(IF($Q38=3,1,IF($Q38=4,1,0)),IF($F38&lt;=85,1,0))</formula>
    </cfRule>
  </conditionalFormatting>
  <conditionalFormatting sqref="AI38">
    <cfRule type="expression" dxfId="21357" priority="1">
      <formula>AND(IF(OR($Q38=1,$Q38=2),1,0),IF($X38&lt;=20,1,0))</formula>
    </cfRule>
    <cfRule type="expression" dxfId="21356" priority="2">
      <formula>AND(IF($Q38=2,1,0),IF($X38&lt;30,1,0))</formula>
    </cfRule>
    <cfRule type="expression" dxfId="21355" priority="3">
      <formula>AND(IF($Q38=3,1,0),IF($X38&lt;30,1,0))</formula>
    </cfRule>
    <cfRule type="expression" dxfId="21354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은행동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1124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은행동 시흥은계우미린더퍼스트('18.09.,731^)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1135</v>
      </c>
      <c r="B6" s="10" t="s">
        <v>1979</v>
      </c>
      <c r="C6" s="101">
        <v>731</v>
      </c>
      <c r="D6" s="98">
        <v>131.80000000000001</v>
      </c>
      <c r="E6" s="100">
        <v>40</v>
      </c>
      <c r="F6" s="98">
        <v>101.7</v>
      </c>
      <c r="G6" s="17">
        <v>31</v>
      </c>
      <c r="H6" s="101">
        <v>447</v>
      </c>
      <c r="I6" s="102">
        <v>89000</v>
      </c>
      <c r="J6" s="102" t="s">
        <v>1960</v>
      </c>
      <c r="K6" s="102">
        <v>59000</v>
      </c>
      <c r="L6" s="102" t="s">
        <v>1952</v>
      </c>
      <c r="M6" s="103">
        <f>I6-K6</f>
        <v>30000</v>
      </c>
      <c r="N6" s="4">
        <f>IF(ISERROR(K6/I6),"",K6/I6)</f>
        <v>0.6629213483146067</v>
      </c>
      <c r="O6" s="99">
        <f>I6/E6</f>
        <v>2225</v>
      </c>
      <c r="P6" s="99">
        <f>K6/E6</f>
        <v>1475</v>
      </c>
      <c r="Q6" s="74">
        <v>4</v>
      </c>
      <c r="R6" s="74">
        <v>2</v>
      </c>
      <c r="S6" s="74" t="s">
        <v>1941</v>
      </c>
      <c r="T6" s="5" t="s">
        <v>1136</v>
      </c>
      <c r="U6" s="9"/>
      <c r="W6" s="98">
        <f t="shared" ref="W6:X8" si="2">D6</f>
        <v>131.80000000000001</v>
      </c>
      <c r="X6" s="100">
        <f t="shared" si="2"/>
        <v>40</v>
      </c>
      <c r="Y6" s="96">
        <f t="shared" ref="Y6:Z8" si="3">H6</f>
        <v>447</v>
      </c>
      <c r="Z6" s="103">
        <f t="shared" si="3"/>
        <v>89000</v>
      </c>
      <c r="AA6" s="103">
        <f>K6</f>
        <v>59000</v>
      </c>
      <c r="AB6" s="103">
        <f t="shared" ref="AB6:AD8" si="4">M6</f>
        <v>30000</v>
      </c>
      <c r="AC6" s="4">
        <f t="shared" si="4"/>
        <v>0.6629213483146067</v>
      </c>
      <c r="AD6" s="99">
        <f t="shared" si="4"/>
        <v>2225</v>
      </c>
      <c r="AE6" s="74" t="str">
        <f>S6</f>
        <v>계</v>
      </c>
      <c r="AF6" s="74" t="str">
        <f>Q6&amp;"/"&amp;R6</f>
        <v>4/2</v>
      </c>
      <c r="AH6" s="20" t="str">
        <f t="shared" si="1"/>
        <v>시흥은계우미린더퍼스트</v>
      </c>
      <c r="AI6" s="100">
        <f t="shared" si="0"/>
        <v>40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1135</v>
      </c>
      <c r="B7" s="10" t="s">
        <v>1979</v>
      </c>
      <c r="C7" s="101">
        <v>731</v>
      </c>
      <c r="D7" s="98">
        <v>132</v>
      </c>
      <c r="E7" s="100">
        <v>40</v>
      </c>
      <c r="F7" s="98">
        <v>101.4</v>
      </c>
      <c r="G7" s="17">
        <v>31</v>
      </c>
      <c r="H7" s="101">
        <v>27</v>
      </c>
      <c r="I7" s="102">
        <v>89000</v>
      </c>
      <c r="J7" s="102" t="s">
        <v>1951</v>
      </c>
      <c r="K7" s="102"/>
      <c r="L7" s="102"/>
      <c r="M7" s="103">
        <f>I7-K7</f>
        <v>89000</v>
      </c>
      <c r="N7" s="4">
        <f>IF(ISERROR(K7/I7),"",K7/I7)</f>
        <v>0</v>
      </c>
      <c r="O7" s="99">
        <f>I7/E7</f>
        <v>2225</v>
      </c>
      <c r="P7" s="99">
        <f>K7/E7</f>
        <v>0</v>
      </c>
      <c r="Q7" s="74">
        <v>4</v>
      </c>
      <c r="R7" s="74">
        <v>2</v>
      </c>
      <c r="S7" s="74" t="s">
        <v>1941</v>
      </c>
      <c r="T7" s="5" t="s">
        <v>1062</v>
      </c>
      <c r="U7" s="9"/>
      <c r="W7" s="98">
        <f t="shared" si="2"/>
        <v>132</v>
      </c>
      <c r="X7" s="100">
        <f t="shared" si="2"/>
        <v>40</v>
      </c>
      <c r="Y7" s="96">
        <f t="shared" si="3"/>
        <v>27</v>
      </c>
      <c r="Z7" s="103">
        <f t="shared" si="3"/>
        <v>89000</v>
      </c>
      <c r="AA7" s="103">
        <f>K7</f>
        <v>0</v>
      </c>
      <c r="AB7" s="103">
        <f t="shared" si="4"/>
        <v>89000</v>
      </c>
      <c r="AC7" s="4">
        <f t="shared" si="4"/>
        <v>0</v>
      </c>
      <c r="AD7" s="99">
        <f t="shared" si="4"/>
        <v>2225</v>
      </c>
      <c r="AE7" s="74" t="str">
        <f>S7</f>
        <v>계</v>
      </c>
      <c r="AF7" s="74" t="str">
        <f>Q7&amp;"/"&amp;R7</f>
        <v>4/2</v>
      </c>
      <c r="AH7" s="20" t="str">
        <f t="shared" si="1"/>
        <v>시흥은계우미린더퍼스트</v>
      </c>
      <c r="AI7" s="100">
        <f t="shared" si="0"/>
        <v>40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1135</v>
      </c>
      <c r="B8" s="10" t="s">
        <v>1979</v>
      </c>
      <c r="C8" s="101">
        <v>731</v>
      </c>
      <c r="D8" s="98">
        <v>148.4</v>
      </c>
      <c r="E8" s="100">
        <v>45</v>
      </c>
      <c r="F8" s="98">
        <v>115.3</v>
      </c>
      <c r="G8" s="17">
        <v>35</v>
      </c>
      <c r="H8" s="101">
        <v>257</v>
      </c>
      <c r="I8" s="102">
        <v>95000</v>
      </c>
      <c r="J8" s="102" t="s">
        <v>1951</v>
      </c>
      <c r="K8" s="102">
        <v>62200</v>
      </c>
      <c r="L8" s="102" t="s">
        <v>1940</v>
      </c>
      <c r="M8" s="103">
        <f>I8-K8</f>
        <v>32800</v>
      </c>
      <c r="N8" s="4">
        <f>IF(ISERROR(K8/I8),"",K8/I8)</f>
        <v>0.65473684210526317</v>
      </c>
      <c r="O8" s="99">
        <f>I8/E8</f>
        <v>2111.1111111111113</v>
      </c>
      <c r="P8" s="99">
        <f>K8/E8</f>
        <v>1382.2222222222222</v>
      </c>
      <c r="Q8" s="74">
        <v>4</v>
      </c>
      <c r="R8" s="74">
        <v>2</v>
      </c>
      <c r="S8" s="74" t="s">
        <v>1941</v>
      </c>
      <c r="T8" s="5">
        <v>148</v>
      </c>
      <c r="U8" s="9"/>
      <c r="W8" s="98">
        <f t="shared" si="2"/>
        <v>148.4</v>
      </c>
      <c r="X8" s="100">
        <f t="shared" si="2"/>
        <v>45</v>
      </c>
      <c r="Y8" s="96">
        <f t="shared" si="3"/>
        <v>257</v>
      </c>
      <c r="Z8" s="103">
        <f t="shared" si="3"/>
        <v>95000</v>
      </c>
      <c r="AA8" s="103">
        <f>K8</f>
        <v>62200</v>
      </c>
      <c r="AB8" s="103">
        <f t="shared" si="4"/>
        <v>32800</v>
      </c>
      <c r="AC8" s="4">
        <f t="shared" si="4"/>
        <v>0.65473684210526317</v>
      </c>
      <c r="AD8" s="99">
        <f t="shared" si="4"/>
        <v>2111.1111111111113</v>
      </c>
      <c r="AE8" s="74" t="str">
        <f>S8</f>
        <v>계</v>
      </c>
      <c r="AF8" s="74" t="str">
        <f>Q8&amp;"/"&amp;R8</f>
        <v>4/2</v>
      </c>
      <c r="AH8" s="20" t="str">
        <f t="shared" si="1"/>
        <v>시흥은계우미린더퍼스트</v>
      </c>
      <c r="AI8" s="100">
        <f t="shared" si="0"/>
        <v>45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8"/>
      <c r="G9" s="9"/>
      <c r="H9" s="9"/>
      <c r="I9" s="9"/>
      <c r="J9" s="9"/>
      <c r="K9" s="9"/>
      <c r="L9" s="9"/>
      <c r="M9" s="9"/>
      <c r="N9" s="9"/>
      <c r="O9" s="99"/>
      <c r="P9" s="99"/>
      <c r="Q9" s="100"/>
      <c r="R9" s="100"/>
      <c r="S9" s="9"/>
      <c r="T9" s="48"/>
      <c r="U9" s="9"/>
      <c r="W9" s="69" t="str">
        <f>$A$4&amp;" "&amp;A10&amp;"("&amp;B10&amp;","&amp;C10&amp;"^)"</f>
        <v>은행동 시흥은계한양수자인더클래스('18.12.,1090^)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7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1147</v>
      </c>
      <c r="B10" s="10" t="s">
        <v>2035</v>
      </c>
      <c r="C10" s="101">
        <v>1090</v>
      </c>
      <c r="D10" s="98">
        <v>100.5</v>
      </c>
      <c r="E10" s="100">
        <v>30</v>
      </c>
      <c r="F10" s="98">
        <v>75.5</v>
      </c>
      <c r="G10" s="17">
        <v>23</v>
      </c>
      <c r="H10" s="101">
        <v>87</v>
      </c>
      <c r="I10" s="102">
        <v>77000</v>
      </c>
      <c r="J10" s="102" t="s">
        <v>1991</v>
      </c>
      <c r="K10" s="102">
        <v>50000</v>
      </c>
      <c r="L10" s="102" t="s">
        <v>1971</v>
      </c>
      <c r="M10" s="103">
        <f>I10-K10</f>
        <v>27000</v>
      </c>
      <c r="N10" s="4">
        <f>IF(ISERROR(K10/I10),"",K10/I10)</f>
        <v>0.64935064935064934</v>
      </c>
      <c r="O10" s="99">
        <f>I10/E10</f>
        <v>2566.6666666666665</v>
      </c>
      <c r="P10" s="99">
        <f>K10/E10</f>
        <v>1666.6666666666667</v>
      </c>
      <c r="Q10" s="74">
        <v>3</v>
      </c>
      <c r="R10" s="74">
        <v>2</v>
      </c>
      <c r="S10" s="74" t="s">
        <v>1941</v>
      </c>
      <c r="T10" s="5" t="s">
        <v>690</v>
      </c>
      <c r="U10" s="9"/>
      <c r="W10" s="98">
        <f t="shared" ref="W10:X12" si="5">D10</f>
        <v>100.5</v>
      </c>
      <c r="X10" s="100">
        <f t="shared" si="5"/>
        <v>30</v>
      </c>
      <c r="Y10" s="96">
        <f t="shared" ref="Y10:Z12" si="6">H10</f>
        <v>87</v>
      </c>
      <c r="Z10" s="103">
        <f t="shared" si="6"/>
        <v>77000</v>
      </c>
      <c r="AA10" s="103">
        <f>K10</f>
        <v>50000</v>
      </c>
      <c r="AB10" s="103">
        <f t="shared" ref="AB10:AD12" si="7">M10</f>
        <v>27000</v>
      </c>
      <c r="AC10" s="4">
        <f t="shared" si="7"/>
        <v>0.64935064935064934</v>
      </c>
      <c r="AD10" s="99">
        <f t="shared" si="7"/>
        <v>2566.6666666666665</v>
      </c>
      <c r="AE10" s="74" t="str">
        <f>S10</f>
        <v>계</v>
      </c>
      <c r="AF10" s="74" t="str">
        <f>Q10&amp;"/"&amp;R10</f>
        <v>3/2</v>
      </c>
      <c r="AH10" s="20" t="str">
        <f t="shared" si="1"/>
        <v>시흥은계한양수자인더클래스</v>
      </c>
      <c r="AI10" s="100">
        <f t="shared" si="0"/>
        <v>30</v>
      </c>
      <c r="AJ10" s="74" t="str">
        <f>IF(AI10="","",$AJ$2)</f>
        <v>A-</v>
      </c>
      <c r="AK10" s="74" t="s">
        <v>13</v>
      </c>
      <c r="AL10" s="74" t="s">
        <v>1937</v>
      </c>
      <c r="AM10" s="74" t="s">
        <v>1938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1147</v>
      </c>
      <c r="B11" s="10" t="s">
        <v>2035</v>
      </c>
      <c r="C11" s="101">
        <v>1090</v>
      </c>
      <c r="D11" s="98">
        <v>101.3</v>
      </c>
      <c r="E11" s="100">
        <v>31</v>
      </c>
      <c r="F11" s="98">
        <v>76</v>
      </c>
      <c r="G11" s="17">
        <v>23</v>
      </c>
      <c r="H11" s="101">
        <v>259</v>
      </c>
      <c r="I11" s="102">
        <v>68000</v>
      </c>
      <c r="J11" s="102" t="s">
        <v>1956</v>
      </c>
      <c r="K11" s="102">
        <v>48000</v>
      </c>
      <c r="L11" s="102" t="s">
        <v>1947</v>
      </c>
      <c r="M11" s="103">
        <f>I11-K11</f>
        <v>20000</v>
      </c>
      <c r="N11" s="4">
        <f>IF(ISERROR(K11/I11),"",K11/I11)</f>
        <v>0.70588235294117652</v>
      </c>
      <c r="O11" s="99">
        <f>I11/E11</f>
        <v>2193.5483870967741</v>
      </c>
      <c r="P11" s="99">
        <f>K11/E11</f>
        <v>1548.3870967741937</v>
      </c>
      <c r="Q11" s="74">
        <v>3</v>
      </c>
      <c r="R11" s="74">
        <v>2</v>
      </c>
      <c r="S11" s="74" t="s">
        <v>1941</v>
      </c>
      <c r="T11" s="5" t="s">
        <v>1152</v>
      </c>
      <c r="U11" s="9"/>
      <c r="W11" s="98">
        <f t="shared" si="5"/>
        <v>101.3</v>
      </c>
      <c r="X11" s="100">
        <f t="shared" si="5"/>
        <v>31</v>
      </c>
      <c r="Y11" s="96">
        <f t="shared" si="6"/>
        <v>259</v>
      </c>
      <c r="Z11" s="103">
        <f t="shared" si="6"/>
        <v>68000</v>
      </c>
      <c r="AA11" s="103">
        <f>K11</f>
        <v>48000</v>
      </c>
      <c r="AB11" s="103">
        <f t="shared" si="7"/>
        <v>20000</v>
      </c>
      <c r="AC11" s="4">
        <f t="shared" si="7"/>
        <v>0.70588235294117652</v>
      </c>
      <c r="AD11" s="99">
        <f t="shared" si="7"/>
        <v>2193.5483870967741</v>
      </c>
      <c r="AE11" s="74" t="str">
        <f>S11</f>
        <v>계</v>
      </c>
      <c r="AF11" s="74" t="str">
        <f>Q11&amp;"/"&amp;R11</f>
        <v>3/2</v>
      </c>
      <c r="AH11" s="20" t="str">
        <f t="shared" si="1"/>
        <v>시흥은계한양수자인더클래스</v>
      </c>
      <c r="AI11" s="100">
        <f t="shared" si="0"/>
        <v>31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1147</v>
      </c>
      <c r="B12" s="10" t="s">
        <v>2035</v>
      </c>
      <c r="C12" s="101">
        <v>1090</v>
      </c>
      <c r="D12" s="98">
        <v>113</v>
      </c>
      <c r="E12" s="100">
        <v>34</v>
      </c>
      <c r="F12" s="98">
        <v>84.7</v>
      </c>
      <c r="G12" s="17">
        <v>26</v>
      </c>
      <c r="H12" s="101">
        <v>744</v>
      </c>
      <c r="I12" s="102">
        <v>70000</v>
      </c>
      <c r="J12" s="102" t="s">
        <v>1968</v>
      </c>
      <c r="K12" s="102">
        <v>45000</v>
      </c>
      <c r="L12" s="102" t="s">
        <v>1980</v>
      </c>
      <c r="M12" s="103">
        <f>I12-K12</f>
        <v>25000</v>
      </c>
      <c r="N12" s="4">
        <f>IF(ISERROR(K12/I12),"",K12/I12)</f>
        <v>0.6428571428571429</v>
      </c>
      <c r="O12" s="99">
        <f>I12/E12</f>
        <v>2058.8235294117649</v>
      </c>
      <c r="P12" s="99">
        <f>K12/E12</f>
        <v>1323.5294117647059</v>
      </c>
      <c r="Q12" s="74">
        <v>3</v>
      </c>
      <c r="R12" s="74">
        <v>2</v>
      </c>
      <c r="S12" s="74" t="s">
        <v>1941</v>
      </c>
      <c r="T12" s="5">
        <v>112</v>
      </c>
      <c r="U12" s="9"/>
      <c r="W12" s="98">
        <f t="shared" si="5"/>
        <v>113</v>
      </c>
      <c r="X12" s="100">
        <f t="shared" si="5"/>
        <v>34</v>
      </c>
      <c r="Y12" s="96">
        <f t="shared" si="6"/>
        <v>744</v>
      </c>
      <c r="Z12" s="103">
        <f t="shared" si="6"/>
        <v>70000</v>
      </c>
      <c r="AA12" s="103">
        <f>K12</f>
        <v>45000</v>
      </c>
      <c r="AB12" s="103">
        <f t="shared" si="7"/>
        <v>25000</v>
      </c>
      <c r="AC12" s="4">
        <f t="shared" si="7"/>
        <v>0.6428571428571429</v>
      </c>
      <c r="AD12" s="99">
        <f t="shared" si="7"/>
        <v>2058.8235294117649</v>
      </c>
      <c r="AE12" s="74" t="str">
        <f>S12</f>
        <v>계</v>
      </c>
      <c r="AF12" s="74" t="str">
        <f>Q12&amp;"/"&amp;R12</f>
        <v>3/2</v>
      </c>
      <c r="AH12" s="20" t="str">
        <f t="shared" si="1"/>
        <v>시흥은계한양수자인더클래스</v>
      </c>
      <c r="AI12" s="100">
        <f t="shared" si="0"/>
        <v>34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8"/>
      <c r="G13" s="9"/>
      <c r="H13" s="9"/>
      <c r="I13" s="9"/>
      <c r="J13" s="9"/>
      <c r="K13" s="9"/>
      <c r="L13" s="9"/>
      <c r="M13" s="9"/>
      <c r="N13" s="9"/>
      <c r="O13" s="99"/>
      <c r="P13" s="99"/>
      <c r="Q13" s="100"/>
      <c r="R13" s="100"/>
      <c r="S13" s="9"/>
      <c r="T13" s="48"/>
      <c r="U13" s="9"/>
      <c r="W13" s="69" t="str">
        <f>$A$4&amp;" "&amp;A14&amp;"("&amp;B14&amp;","&amp;C14&amp;"^)"</f>
        <v>은행동 두산('97.11.,438^)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7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1160</v>
      </c>
      <c r="B14" s="10" t="s">
        <v>1974</v>
      </c>
      <c r="C14" s="101">
        <v>438</v>
      </c>
      <c r="D14" s="98">
        <v>91.7</v>
      </c>
      <c r="E14" s="100">
        <v>28</v>
      </c>
      <c r="F14" s="98">
        <v>71.599999999999994</v>
      </c>
      <c r="G14" s="17">
        <v>22</v>
      </c>
      <c r="H14" s="101">
        <v>280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1</v>
      </c>
      <c r="S14" s="74" t="s">
        <v>1941</v>
      </c>
      <c r="T14" s="5">
        <v>91</v>
      </c>
      <c r="U14" s="9"/>
      <c r="W14" s="98">
        <f>D14</f>
        <v>91.7</v>
      </c>
      <c r="X14" s="100">
        <f>E14</f>
        <v>28</v>
      </c>
      <c r="Y14" s="96">
        <f>H14</f>
        <v>280</v>
      </c>
      <c r="Z14" s="103">
        <f>I14</f>
        <v>0</v>
      </c>
      <c r="AA14" s="103">
        <f>K14</f>
        <v>0</v>
      </c>
      <c r="AB14" s="103">
        <f t="shared" ref="AB14:AD15" si="8">M14</f>
        <v>0</v>
      </c>
      <c r="AC14" s="4" t="str">
        <f t="shared" si="8"/>
        <v/>
      </c>
      <c r="AD14" s="99">
        <f t="shared" si="8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두산</v>
      </c>
      <c r="AI14" s="100">
        <f t="shared" si="0"/>
        <v>28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1160</v>
      </c>
      <c r="B15" s="10" t="s">
        <v>1974</v>
      </c>
      <c r="C15" s="101">
        <v>438</v>
      </c>
      <c r="D15" s="98">
        <v>105.1</v>
      </c>
      <c r="E15" s="100">
        <v>32</v>
      </c>
      <c r="F15" s="98">
        <v>84.9</v>
      </c>
      <c r="G15" s="17">
        <v>26</v>
      </c>
      <c r="H15" s="101">
        <v>158</v>
      </c>
      <c r="I15" s="102">
        <v>55000</v>
      </c>
      <c r="J15" s="102" t="s">
        <v>1955</v>
      </c>
      <c r="K15" s="102"/>
      <c r="L15" s="102"/>
      <c r="M15" s="103">
        <f>I15-K15</f>
        <v>55000</v>
      </c>
      <c r="N15" s="4">
        <f>IF(ISERROR(K15/I15),"",K15/I15)</f>
        <v>0</v>
      </c>
      <c r="O15" s="99">
        <f>I15/E15</f>
        <v>1718.75</v>
      </c>
      <c r="P15" s="99">
        <f>K15/E15</f>
        <v>0</v>
      </c>
      <c r="Q15" s="74">
        <v>3</v>
      </c>
      <c r="R15" s="74">
        <v>2</v>
      </c>
      <c r="S15" s="74" t="s">
        <v>1941</v>
      </c>
      <c r="T15" s="5">
        <v>105</v>
      </c>
      <c r="U15" s="9"/>
      <c r="W15" s="98">
        <f>D15</f>
        <v>105.1</v>
      </c>
      <c r="X15" s="100">
        <f>E15</f>
        <v>32</v>
      </c>
      <c r="Y15" s="96">
        <f>H15</f>
        <v>158</v>
      </c>
      <c r="Z15" s="103">
        <f>I15</f>
        <v>55000</v>
      </c>
      <c r="AA15" s="103">
        <f>K15</f>
        <v>0</v>
      </c>
      <c r="AB15" s="103">
        <f t="shared" si="8"/>
        <v>55000</v>
      </c>
      <c r="AC15" s="4">
        <f t="shared" si="8"/>
        <v>0</v>
      </c>
      <c r="AD15" s="99">
        <f t="shared" si="8"/>
        <v>1718.75</v>
      </c>
      <c r="AE15" s="74" t="str">
        <f>S15</f>
        <v>계</v>
      </c>
      <c r="AF15" s="74" t="str">
        <f>Q15&amp;"/"&amp;R15</f>
        <v>3/2</v>
      </c>
      <c r="AH15" s="20" t="str">
        <f t="shared" si="1"/>
        <v>두산</v>
      </c>
      <c r="AI15" s="100">
        <f t="shared" si="0"/>
        <v>32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8"/>
      <c r="G16" s="9"/>
      <c r="H16" s="9"/>
      <c r="I16" s="9"/>
      <c r="J16" s="9"/>
      <c r="K16" s="9"/>
      <c r="L16" s="9"/>
      <c r="M16" s="9"/>
      <c r="N16" s="9"/>
      <c r="O16" s="99"/>
      <c r="P16" s="99"/>
      <c r="Q16" s="100"/>
      <c r="R16" s="100"/>
      <c r="S16" s="9"/>
      <c r="T16" s="48"/>
      <c r="U16" s="9"/>
      <c r="W16" s="69" t="str">
        <f>$A$4&amp;" "&amp;A17&amp;"("&amp;B17&amp;","&amp;C17&amp;"^)"</f>
        <v>은행동 대우그린('96.10.,418^)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7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1164</v>
      </c>
      <c r="B17" s="10" t="s">
        <v>2036</v>
      </c>
      <c r="C17" s="101">
        <v>418</v>
      </c>
      <c r="D17" s="98">
        <v>79.099999999999994</v>
      </c>
      <c r="E17" s="100">
        <v>24</v>
      </c>
      <c r="F17" s="98">
        <v>59.9</v>
      </c>
      <c r="G17" s="17">
        <v>18</v>
      </c>
      <c r="H17" s="101">
        <v>228</v>
      </c>
      <c r="I17" s="102">
        <v>40000</v>
      </c>
      <c r="J17" s="102" t="s">
        <v>1951</v>
      </c>
      <c r="K17" s="102"/>
      <c r="L17" s="102"/>
      <c r="M17" s="103">
        <f>I17-K17</f>
        <v>40000</v>
      </c>
      <c r="N17" s="4">
        <f>IF(ISERROR(K17/I17),"",K17/I17)</f>
        <v>0</v>
      </c>
      <c r="O17" s="99">
        <f>I17/E17</f>
        <v>1666.6666666666667</v>
      </c>
      <c r="P17" s="99">
        <f>K17/E17</f>
        <v>0</v>
      </c>
      <c r="Q17" s="74">
        <v>3</v>
      </c>
      <c r="R17" s="74">
        <v>1</v>
      </c>
      <c r="S17" s="74" t="s">
        <v>1941</v>
      </c>
      <c r="T17" s="5">
        <v>79</v>
      </c>
      <c r="U17" s="9"/>
      <c r="W17" s="98">
        <f>D17</f>
        <v>79.099999999999994</v>
      </c>
      <c r="X17" s="100">
        <f>E17</f>
        <v>24</v>
      </c>
      <c r="Y17" s="96">
        <f>H17</f>
        <v>228</v>
      </c>
      <c r="Z17" s="103">
        <f>I17</f>
        <v>40000</v>
      </c>
      <c r="AA17" s="103">
        <f>K17</f>
        <v>0</v>
      </c>
      <c r="AB17" s="103">
        <f t="shared" ref="AB17:AD18" si="9">M17</f>
        <v>40000</v>
      </c>
      <c r="AC17" s="4">
        <f t="shared" si="9"/>
        <v>0</v>
      </c>
      <c r="AD17" s="99">
        <f t="shared" si="9"/>
        <v>1666.6666666666667</v>
      </c>
      <c r="AE17" s="74" t="str">
        <f>S17</f>
        <v>계</v>
      </c>
      <c r="AF17" s="74" t="str">
        <f>Q17&amp;"/"&amp;R17</f>
        <v>3/1</v>
      </c>
      <c r="AH17" s="20" t="str">
        <f t="shared" si="1"/>
        <v>대우그린</v>
      </c>
      <c r="AI17" s="100">
        <f t="shared" si="0"/>
        <v>24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1164</v>
      </c>
      <c r="B18" s="10" t="s">
        <v>2036</v>
      </c>
      <c r="C18" s="101">
        <v>418</v>
      </c>
      <c r="D18" s="98">
        <v>99.3</v>
      </c>
      <c r="E18" s="100">
        <v>30</v>
      </c>
      <c r="F18" s="98">
        <v>78.900000000000006</v>
      </c>
      <c r="G18" s="17">
        <v>24</v>
      </c>
      <c r="H18" s="101">
        <v>190</v>
      </c>
      <c r="I18" s="102">
        <v>55000</v>
      </c>
      <c r="J18" s="102" t="s">
        <v>1949</v>
      </c>
      <c r="K18" s="102"/>
      <c r="L18" s="102"/>
      <c r="M18" s="103">
        <f>I18-K18</f>
        <v>55000</v>
      </c>
      <c r="N18" s="4">
        <f>IF(ISERROR(K18/I18),"",K18/I18)</f>
        <v>0</v>
      </c>
      <c r="O18" s="99">
        <f>I18/E18</f>
        <v>1833.3333333333333</v>
      </c>
      <c r="P18" s="99">
        <f>K18/E18</f>
        <v>0</v>
      </c>
      <c r="Q18" s="74">
        <v>3</v>
      </c>
      <c r="R18" s="74">
        <v>2</v>
      </c>
      <c r="S18" s="74" t="s">
        <v>1941</v>
      </c>
      <c r="T18" s="5">
        <v>99</v>
      </c>
      <c r="U18" s="9"/>
      <c r="W18" s="98">
        <f>D18</f>
        <v>99.3</v>
      </c>
      <c r="X18" s="100">
        <f>E18</f>
        <v>30</v>
      </c>
      <c r="Y18" s="96">
        <f>H18</f>
        <v>190</v>
      </c>
      <c r="Z18" s="103">
        <f>I18</f>
        <v>55000</v>
      </c>
      <c r="AA18" s="103">
        <f>K18</f>
        <v>0</v>
      </c>
      <c r="AB18" s="103">
        <f t="shared" si="9"/>
        <v>55000</v>
      </c>
      <c r="AC18" s="4">
        <f t="shared" si="9"/>
        <v>0</v>
      </c>
      <c r="AD18" s="99">
        <f t="shared" si="9"/>
        <v>1833.3333333333333</v>
      </c>
      <c r="AE18" s="74" t="str">
        <f>S18</f>
        <v>계</v>
      </c>
      <c r="AF18" s="74" t="str">
        <f>Q18&amp;"/"&amp;R18</f>
        <v>3/2</v>
      </c>
      <c r="AH18" s="20" t="str">
        <f t="shared" si="1"/>
        <v>대우그린</v>
      </c>
      <c r="AI18" s="100">
        <f t="shared" si="0"/>
        <v>30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8"/>
      <c r="G19" s="9"/>
      <c r="H19" s="9"/>
      <c r="I19" s="9"/>
      <c r="J19" s="9"/>
      <c r="K19" s="9"/>
      <c r="L19" s="9"/>
      <c r="M19" s="9"/>
      <c r="N19" s="9"/>
      <c r="O19" s="99"/>
      <c r="P19" s="99"/>
      <c r="Q19" s="100"/>
      <c r="R19" s="100"/>
      <c r="S19" s="9"/>
      <c r="T19" s="48"/>
      <c r="U19" s="9"/>
      <c r="W19" s="69" t="str">
        <f>$A$4&amp;" "&amp;A20&amp;"("&amp;B20&amp;","&amp;C20&amp;"^)"</f>
        <v>은행동 은계브리즈힐('19.01.,835^)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7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1169</v>
      </c>
      <c r="B20" s="10" t="s">
        <v>2037</v>
      </c>
      <c r="C20" s="101">
        <v>835</v>
      </c>
      <c r="D20" s="98">
        <v>100</v>
      </c>
      <c r="E20" s="100">
        <v>30</v>
      </c>
      <c r="F20" s="98">
        <v>74.900000000000006</v>
      </c>
      <c r="G20" s="17">
        <v>23</v>
      </c>
      <c r="H20" s="101">
        <v>429</v>
      </c>
      <c r="I20" s="102">
        <v>60000</v>
      </c>
      <c r="J20" s="102" t="s">
        <v>1947</v>
      </c>
      <c r="K20" s="102">
        <v>40000</v>
      </c>
      <c r="L20" s="102" t="s">
        <v>1940</v>
      </c>
      <c r="M20" s="103">
        <f>I20-K20</f>
        <v>20000</v>
      </c>
      <c r="N20" s="4">
        <f>IF(ISERROR(K20/I20),"",K20/I20)</f>
        <v>0.66666666666666663</v>
      </c>
      <c r="O20" s="99">
        <f>I20/E20</f>
        <v>2000</v>
      </c>
      <c r="P20" s="99">
        <f>K20/E20</f>
        <v>1333.3333333333333</v>
      </c>
      <c r="Q20" s="74">
        <v>3</v>
      </c>
      <c r="R20" s="74">
        <v>2</v>
      </c>
      <c r="S20" s="74" t="s">
        <v>1941</v>
      </c>
      <c r="T20" s="5" t="s">
        <v>1171</v>
      </c>
      <c r="U20" s="9"/>
      <c r="W20" s="98">
        <f t="shared" ref="W20:X22" si="10">D20</f>
        <v>100</v>
      </c>
      <c r="X20" s="100">
        <f t="shared" si="10"/>
        <v>30</v>
      </c>
      <c r="Y20" s="96">
        <f t="shared" ref="Y20:Z22" si="11">H20</f>
        <v>429</v>
      </c>
      <c r="Z20" s="103">
        <f t="shared" si="11"/>
        <v>60000</v>
      </c>
      <c r="AA20" s="103">
        <f>K20</f>
        <v>40000</v>
      </c>
      <c r="AB20" s="103">
        <f t="shared" ref="AB20:AD22" si="12">M20</f>
        <v>20000</v>
      </c>
      <c r="AC20" s="4">
        <f t="shared" si="12"/>
        <v>0.66666666666666663</v>
      </c>
      <c r="AD20" s="99">
        <f t="shared" si="12"/>
        <v>2000</v>
      </c>
      <c r="AE20" s="74" t="str">
        <f>S20</f>
        <v>계</v>
      </c>
      <c r="AF20" s="74" t="str">
        <f>Q20&amp;"/"&amp;R20</f>
        <v>3/2</v>
      </c>
      <c r="AH20" s="20" t="str">
        <f t="shared" si="1"/>
        <v>은계브리즈힐</v>
      </c>
      <c r="AI20" s="100">
        <f t="shared" si="0"/>
        <v>30</v>
      </c>
      <c r="AJ20" s="74" t="str">
        <f>IF(AI20="","",$AJ$2)</f>
        <v>A-</v>
      </c>
      <c r="AK20" s="74" t="s">
        <v>13</v>
      </c>
      <c r="AL20" s="74" t="s">
        <v>1937</v>
      </c>
      <c r="AM20" s="74" t="s">
        <v>1938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1169</v>
      </c>
      <c r="B21" s="10" t="s">
        <v>2037</v>
      </c>
      <c r="C21" s="101">
        <v>835</v>
      </c>
      <c r="D21" s="98">
        <v>113.7</v>
      </c>
      <c r="E21" s="100">
        <v>34</v>
      </c>
      <c r="F21" s="98">
        <v>84.2</v>
      </c>
      <c r="G21" s="17">
        <v>25</v>
      </c>
      <c r="H21" s="101">
        <v>166</v>
      </c>
      <c r="I21" s="102">
        <v>70000</v>
      </c>
      <c r="J21" s="102" t="s">
        <v>1956</v>
      </c>
      <c r="K21" s="102">
        <v>53000</v>
      </c>
      <c r="L21" s="102" t="s">
        <v>1940</v>
      </c>
      <c r="M21" s="103">
        <f>I21-K21</f>
        <v>17000</v>
      </c>
      <c r="N21" s="4">
        <f>IF(ISERROR(K21/I21),"",K21/I21)</f>
        <v>0.75714285714285712</v>
      </c>
      <c r="O21" s="99">
        <f>I21/E21</f>
        <v>2058.8235294117649</v>
      </c>
      <c r="P21" s="99">
        <f>K21/E21</f>
        <v>1558.8235294117646</v>
      </c>
      <c r="Q21" s="74">
        <v>3</v>
      </c>
      <c r="R21" s="74">
        <v>2</v>
      </c>
      <c r="S21" s="74" t="s">
        <v>1941</v>
      </c>
      <c r="T21" s="5" t="s">
        <v>314</v>
      </c>
      <c r="U21" s="9"/>
      <c r="W21" s="98">
        <f t="shared" si="10"/>
        <v>113.7</v>
      </c>
      <c r="X21" s="100">
        <f t="shared" si="10"/>
        <v>34</v>
      </c>
      <c r="Y21" s="96">
        <f t="shared" si="11"/>
        <v>166</v>
      </c>
      <c r="Z21" s="103">
        <f t="shared" si="11"/>
        <v>70000</v>
      </c>
      <c r="AA21" s="103">
        <f>K21</f>
        <v>53000</v>
      </c>
      <c r="AB21" s="103">
        <f t="shared" si="12"/>
        <v>17000</v>
      </c>
      <c r="AC21" s="4">
        <f t="shared" si="12"/>
        <v>0.75714285714285712</v>
      </c>
      <c r="AD21" s="99">
        <f t="shared" si="12"/>
        <v>2058.8235294117649</v>
      </c>
      <c r="AE21" s="74" t="str">
        <f>S21</f>
        <v>계</v>
      </c>
      <c r="AF21" s="74" t="str">
        <f>Q21&amp;"/"&amp;R21</f>
        <v>3/2</v>
      </c>
      <c r="AH21" s="20" t="str">
        <f t="shared" si="1"/>
        <v>은계브리즈힐</v>
      </c>
      <c r="AI21" s="100">
        <f t="shared" si="0"/>
        <v>34</v>
      </c>
      <c r="AJ21" s="74" t="str">
        <f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1169</v>
      </c>
      <c r="B22" s="10" t="s">
        <v>2037</v>
      </c>
      <c r="C22" s="101">
        <v>835</v>
      </c>
      <c r="D22" s="98">
        <v>114.5</v>
      </c>
      <c r="E22" s="100">
        <v>35</v>
      </c>
      <c r="F22" s="98">
        <v>84.8</v>
      </c>
      <c r="G22" s="17">
        <v>26</v>
      </c>
      <c r="H22" s="101">
        <v>240</v>
      </c>
      <c r="I22" s="102">
        <v>69000</v>
      </c>
      <c r="J22" s="102" t="s">
        <v>1955</v>
      </c>
      <c r="K22" s="102">
        <v>49000</v>
      </c>
      <c r="L22" s="102" t="s">
        <v>1995</v>
      </c>
      <c r="M22" s="103">
        <f>I22-K22</f>
        <v>20000</v>
      </c>
      <c r="N22" s="4">
        <f>IF(ISERROR(K22/I22),"",K22/I22)</f>
        <v>0.71014492753623193</v>
      </c>
      <c r="O22" s="99">
        <f>I22/E22</f>
        <v>1971.4285714285713</v>
      </c>
      <c r="P22" s="99">
        <f>K22/E22</f>
        <v>1400</v>
      </c>
      <c r="Q22" s="74">
        <v>3</v>
      </c>
      <c r="R22" s="74">
        <v>2</v>
      </c>
      <c r="S22" s="74" t="s">
        <v>1941</v>
      </c>
      <c r="T22" s="5" t="s">
        <v>402</v>
      </c>
      <c r="U22" s="9"/>
      <c r="W22" s="98">
        <f t="shared" si="10"/>
        <v>114.5</v>
      </c>
      <c r="X22" s="100">
        <f t="shared" si="10"/>
        <v>35</v>
      </c>
      <c r="Y22" s="96">
        <f t="shared" si="11"/>
        <v>240</v>
      </c>
      <c r="Z22" s="103">
        <f t="shared" si="11"/>
        <v>69000</v>
      </c>
      <c r="AA22" s="103">
        <f>K22</f>
        <v>49000</v>
      </c>
      <c r="AB22" s="103">
        <f t="shared" si="12"/>
        <v>20000</v>
      </c>
      <c r="AC22" s="4">
        <f t="shared" si="12"/>
        <v>0.71014492753623193</v>
      </c>
      <c r="AD22" s="99">
        <f t="shared" si="12"/>
        <v>1971.4285714285713</v>
      </c>
      <c r="AE22" s="74" t="str">
        <f>S22</f>
        <v>계</v>
      </c>
      <c r="AF22" s="74" t="str">
        <f>Q22&amp;"/"&amp;R22</f>
        <v>3/2</v>
      </c>
      <c r="AH22" s="20" t="str">
        <f t="shared" si="1"/>
        <v>은계브리즈힐</v>
      </c>
      <c r="AI22" s="100">
        <f t="shared" si="0"/>
        <v>35</v>
      </c>
      <c r="AJ22" s="74" t="str">
        <f>IF(AI22="","",$AJ$2)</f>
        <v>A-</v>
      </c>
      <c r="AK22" s="74" t="s">
        <v>13</v>
      </c>
      <c r="AL22" s="74" t="s">
        <v>1937</v>
      </c>
      <c r="AM22" s="74" t="s">
        <v>1938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8"/>
      <c r="G23" s="9"/>
      <c r="H23" s="9"/>
      <c r="I23" s="9"/>
      <c r="J23" s="9"/>
      <c r="K23" s="9"/>
      <c r="L23" s="9"/>
      <c r="M23" s="9"/>
      <c r="N23" s="9"/>
      <c r="O23" s="99"/>
      <c r="P23" s="99"/>
      <c r="Q23" s="100"/>
      <c r="R23" s="100"/>
      <c r="S23" s="9"/>
      <c r="T23" s="48"/>
      <c r="U23" s="9"/>
      <c r="W23" s="69" t="str">
        <f>$A$4&amp;" "&amp;A24&amp;"("&amp;B24&amp;","&amp;C24&amp;"^)"</f>
        <v>은행동 은계파크자이('20.12.,1719^)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7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1183</v>
      </c>
      <c r="B24" s="10" t="s">
        <v>1962</v>
      </c>
      <c r="C24" s="101">
        <v>1719</v>
      </c>
      <c r="D24" s="98">
        <v>72.599999999999994</v>
      </c>
      <c r="E24" s="100">
        <v>22</v>
      </c>
      <c r="F24" s="98">
        <v>51.9</v>
      </c>
      <c r="G24" s="17">
        <v>16</v>
      </c>
      <c r="H24" s="101">
        <v>14</v>
      </c>
      <c r="I24" s="102"/>
      <c r="J24" s="102"/>
      <c r="K24" s="102"/>
      <c r="L24" s="102"/>
      <c r="M24" s="103">
        <f t="shared" ref="M24:M30" si="13">I24-K24</f>
        <v>0</v>
      </c>
      <c r="N24" s="4" t="str">
        <f t="shared" ref="N24:N30" si="14">IF(ISERROR(K24/I24),"",K24/I24)</f>
        <v/>
      </c>
      <c r="O24" s="99">
        <f t="shared" ref="O24:O30" si="15">I24/E24</f>
        <v>0</v>
      </c>
      <c r="P24" s="99">
        <f t="shared" ref="P24:P30" si="16">K24/E24</f>
        <v>0</v>
      </c>
      <c r="Q24" s="74">
        <v>2</v>
      </c>
      <c r="R24" s="74">
        <v>1</v>
      </c>
      <c r="S24" s="74" t="s">
        <v>1941</v>
      </c>
      <c r="T24" s="5">
        <v>72</v>
      </c>
      <c r="U24" s="9"/>
      <c r="W24" s="98">
        <f t="shared" ref="W24:X30" si="17">D24</f>
        <v>72.599999999999994</v>
      </c>
      <c r="X24" s="100">
        <f t="shared" si="17"/>
        <v>22</v>
      </c>
      <c r="Y24" s="96">
        <f t="shared" ref="Y24:Z30" si="18">H24</f>
        <v>14</v>
      </c>
      <c r="Z24" s="103">
        <f t="shared" si="18"/>
        <v>0</v>
      </c>
      <c r="AA24" s="103">
        <f t="shared" ref="AA24:AA30" si="19">K24</f>
        <v>0</v>
      </c>
      <c r="AB24" s="103">
        <f t="shared" ref="AB24:AD30" si="20">M24</f>
        <v>0</v>
      </c>
      <c r="AC24" s="4" t="str">
        <f t="shared" si="20"/>
        <v/>
      </c>
      <c r="AD24" s="99">
        <f t="shared" si="20"/>
        <v>0</v>
      </c>
      <c r="AE24" s="74" t="str">
        <f t="shared" ref="AE24:AE30" si="21">S24</f>
        <v>계</v>
      </c>
      <c r="AF24" s="74" t="str">
        <f t="shared" ref="AF24:AF30" si="22">Q24&amp;"/"&amp;R24</f>
        <v>2/1</v>
      </c>
      <c r="AH24" s="20" t="str">
        <f t="shared" si="1"/>
        <v>은계파크자이</v>
      </c>
      <c r="AI24" s="100">
        <f t="shared" si="0"/>
        <v>22</v>
      </c>
      <c r="AJ24" s="74" t="str">
        <f t="shared" ref="AJ24:AJ30" si="23">IF(AI24="","",$AJ$2)</f>
        <v>A-</v>
      </c>
      <c r="AK24" s="74" t="s">
        <v>13</v>
      </c>
      <c r="AL24" s="74" t="s">
        <v>1937</v>
      </c>
      <c r="AM24" s="74" t="s">
        <v>1938</v>
      </c>
      <c r="AN24" s="74" t="str">
        <f t="shared" ref="AN24:AN30" si="24">IF(AI24="","",$AN$2)</f>
        <v>C</v>
      </c>
      <c r="AO24" s="74" t="str">
        <f t="shared" ref="AO24:AO30" si="25">IF(N24="","",IF(N24&gt;=$AO$1/100,"O","X"))</f>
        <v/>
      </c>
      <c r="AP24" s="74" t="str">
        <f t="shared" ref="AP24:AP30" si="26">IF(I24="","",IF(I24&lt;=$AP$1,"O","X"))</f>
        <v/>
      </c>
      <c r="AQ24" s="74" t="str">
        <f t="shared" ref="AQ24:AQ30" si="27">IF(O24="","",IF(O24&lt;=$AQ$1,"O","X"))</f>
        <v>O</v>
      </c>
      <c r="AR24" s="74" t="str">
        <f t="shared" ref="AR24:AR30" si="28">IF(M24="","",IF(M24&lt;=$AR$1,"O","X"))</f>
        <v>O</v>
      </c>
      <c r="AS24" s="74" t="s">
        <v>2</v>
      </c>
      <c r="AT24" s="74" t="str">
        <f t="shared" ref="AT24:AT30" si="29">IF(OR(F24="",AI24=""),"",IF(AND((F24&lt;=85),(AI24&gt;=15)),"O","X"))</f>
        <v>O</v>
      </c>
      <c r="AU24" s="74" t="str">
        <f t="shared" ref="AU24:AU30" si="30">IF(C24="","",IF(C24&gt;=$AU$1,"O","X"))</f>
        <v>O</v>
      </c>
      <c r="AV24" s="74" t="str">
        <f t="shared" ref="AV24:AV30" si="31">IF(AO24="","",IF(AND(AO24="O",AP24="O",AR24="O",AT24="O",AU24="O"),"후보","X"))</f>
        <v/>
      </c>
    </row>
    <row r="25" spans="1:48" x14ac:dyDescent="0.3">
      <c r="A25" s="9" t="s">
        <v>1183</v>
      </c>
      <c r="B25" s="10" t="s">
        <v>1962</v>
      </c>
      <c r="C25" s="101">
        <v>1719</v>
      </c>
      <c r="D25" s="98">
        <v>83.3</v>
      </c>
      <c r="E25" s="100">
        <v>25</v>
      </c>
      <c r="F25" s="98">
        <v>60</v>
      </c>
      <c r="G25" s="17">
        <v>18</v>
      </c>
      <c r="H25" s="101">
        <v>320</v>
      </c>
      <c r="I25" s="102"/>
      <c r="J25" s="102"/>
      <c r="K25" s="102"/>
      <c r="L25" s="102"/>
      <c r="M25" s="103">
        <f t="shared" si="13"/>
        <v>0</v>
      </c>
      <c r="N25" s="4" t="str">
        <f t="shared" si="14"/>
        <v/>
      </c>
      <c r="O25" s="99">
        <f t="shared" si="15"/>
        <v>0</v>
      </c>
      <c r="P25" s="99">
        <f t="shared" si="16"/>
        <v>0</v>
      </c>
      <c r="Q25" s="74">
        <v>3</v>
      </c>
      <c r="R25" s="74">
        <v>2</v>
      </c>
      <c r="S25" s="74" t="s">
        <v>1941</v>
      </c>
      <c r="T25" s="5" t="s">
        <v>1187</v>
      </c>
      <c r="U25" s="9"/>
      <c r="W25" s="98">
        <f t="shared" si="17"/>
        <v>83.3</v>
      </c>
      <c r="X25" s="100">
        <f t="shared" si="17"/>
        <v>25</v>
      </c>
      <c r="Y25" s="96">
        <f t="shared" si="18"/>
        <v>320</v>
      </c>
      <c r="Z25" s="103">
        <f t="shared" si="18"/>
        <v>0</v>
      </c>
      <c r="AA25" s="103">
        <f t="shared" si="19"/>
        <v>0</v>
      </c>
      <c r="AB25" s="103">
        <f t="shared" si="20"/>
        <v>0</v>
      </c>
      <c r="AC25" s="4" t="str">
        <f t="shared" si="20"/>
        <v/>
      </c>
      <c r="AD25" s="99">
        <f t="shared" si="20"/>
        <v>0</v>
      </c>
      <c r="AE25" s="74" t="str">
        <f t="shared" si="21"/>
        <v>계</v>
      </c>
      <c r="AF25" s="74" t="str">
        <f t="shared" si="22"/>
        <v>3/2</v>
      </c>
      <c r="AH25" s="20" t="str">
        <f t="shared" si="1"/>
        <v>은계파크자이</v>
      </c>
      <c r="AI25" s="100">
        <f t="shared" si="0"/>
        <v>25</v>
      </c>
      <c r="AJ25" s="74" t="str">
        <f t="shared" si="23"/>
        <v>A-</v>
      </c>
      <c r="AK25" s="74" t="s">
        <v>13</v>
      </c>
      <c r="AL25" s="74" t="s">
        <v>1937</v>
      </c>
      <c r="AM25" s="74" t="s">
        <v>1938</v>
      </c>
      <c r="AN25" s="74" t="str">
        <f t="shared" si="24"/>
        <v>C</v>
      </c>
      <c r="AO25" s="74" t="str">
        <f t="shared" si="25"/>
        <v/>
      </c>
      <c r="AP25" s="74" t="str">
        <f t="shared" si="26"/>
        <v/>
      </c>
      <c r="AQ25" s="74" t="str">
        <f t="shared" si="27"/>
        <v>O</v>
      </c>
      <c r="AR25" s="74" t="str">
        <f t="shared" si="28"/>
        <v>O</v>
      </c>
      <c r="AS25" s="74" t="s">
        <v>2</v>
      </c>
      <c r="AT25" s="74" t="str">
        <f t="shared" si="29"/>
        <v>O</v>
      </c>
      <c r="AU25" s="74" t="str">
        <f t="shared" si="30"/>
        <v>O</v>
      </c>
      <c r="AV25" s="74" t="str">
        <f t="shared" si="31"/>
        <v/>
      </c>
    </row>
    <row r="26" spans="1:48" x14ac:dyDescent="0.3">
      <c r="A26" s="9" t="s">
        <v>1183</v>
      </c>
      <c r="B26" s="10" t="s">
        <v>1962</v>
      </c>
      <c r="C26" s="101">
        <v>1719</v>
      </c>
      <c r="D26" s="98">
        <v>83.8</v>
      </c>
      <c r="E26" s="100">
        <v>25</v>
      </c>
      <c r="F26" s="98">
        <v>59.9</v>
      </c>
      <c r="G26" s="17">
        <v>18</v>
      </c>
      <c r="H26" s="101">
        <v>130</v>
      </c>
      <c r="I26" s="102"/>
      <c r="J26" s="102"/>
      <c r="K26" s="102"/>
      <c r="L26" s="102"/>
      <c r="M26" s="103">
        <f t="shared" si="13"/>
        <v>0</v>
      </c>
      <c r="N26" s="4" t="str">
        <f t="shared" si="14"/>
        <v/>
      </c>
      <c r="O26" s="99">
        <f t="shared" si="15"/>
        <v>0</v>
      </c>
      <c r="P26" s="99">
        <f t="shared" si="16"/>
        <v>0</v>
      </c>
      <c r="Q26" s="74">
        <v>3</v>
      </c>
      <c r="R26" s="74">
        <v>2</v>
      </c>
      <c r="S26" s="74" t="s">
        <v>1941</v>
      </c>
      <c r="T26" s="5" t="s">
        <v>399</v>
      </c>
      <c r="U26" s="9"/>
      <c r="W26" s="98">
        <f t="shared" si="17"/>
        <v>83.8</v>
      </c>
      <c r="X26" s="100">
        <f t="shared" si="17"/>
        <v>25</v>
      </c>
      <c r="Y26" s="96">
        <f t="shared" si="18"/>
        <v>130</v>
      </c>
      <c r="Z26" s="103">
        <f t="shared" si="18"/>
        <v>0</v>
      </c>
      <c r="AA26" s="103">
        <f t="shared" si="19"/>
        <v>0</v>
      </c>
      <c r="AB26" s="103">
        <f t="shared" si="20"/>
        <v>0</v>
      </c>
      <c r="AC26" s="4" t="str">
        <f t="shared" si="20"/>
        <v/>
      </c>
      <c r="AD26" s="99">
        <f t="shared" si="20"/>
        <v>0</v>
      </c>
      <c r="AE26" s="74" t="str">
        <f t="shared" si="21"/>
        <v>계</v>
      </c>
      <c r="AF26" s="74" t="str">
        <f t="shared" si="22"/>
        <v>3/2</v>
      </c>
      <c r="AH26" s="20" t="str">
        <f t="shared" si="1"/>
        <v>은계파크자이</v>
      </c>
      <c r="AI26" s="100">
        <f t="shared" si="0"/>
        <v>25</v>
      </c>
      <c r="AJ26" s="74" t="str">
        <f t="shared" si="23"/>
        <v>A-</v>
      </c>
      <c r="AK26" s="74" t="s">
        <v>13</v>
      </c>
      <c r="AL26" s="74" t="s">
        <v>1937</v>
      </c>
      <c r="AM26" s="74" t="s">
        <v>1938</v>
      </c>
      <c r="AN26" s="74" t="str">
        <f t="shared" si="24"/>
        <v>C</v>
      </c>
      <c r="AO26" s="74" t="str">
        <f t="shared" si="25"/>
        <v/>
      </c>
      <c r="AP26" s="74" t="str">
        <f t="shared" si="26"/>
        <v/>
      </c>
      <c r="AQ26" s="74" t="str">
        <f t="shared" si="27"/>
        <v>O</v>
      </c>
      <c r="AR26" s="74" t="str">
        <f t="shared" si="28"/>
        <v>O</v>
      </c>
      <c r="AS26" s="74" t="s">
        <v>2</v>
      </c>
      <c r="AT26" s="74" t="str">
        <f t="shared" si="29"/>
        <v>O</v>
      </c>
      <c r="AU26" s="74" t="str">
        <f t="shared" si="30"/>
        <v>O</v>
      </c>
      <c r="AV26" s="74" t="str">
        <f t="shared" si="31"/>
        <v/>
      </c>
    </row>
    <row r="27" spans="1:48" x14ac:dyDescent="0.3">
      <c r="A27" s="9" t="s">
        <v>1183</v>
      </c>
      <c r="B27" s="10" t="s">
        <v>1962</v>
      </c>
      <c r="C27" s="101">
        <v>1719</v>
      </c>
      <c r="D27" s="98">
        <v>83.1</v>
      </c>
      <c r="E27" s="100">
        <v>25</v>
      </c>
      <c r="F27" s="98">
        <v>60</v>
      </c>
      <c r="G27" s="17">
        <v>18</v>
      </c>
      <c r="H27" s="101">
        <v>27</v>
      </c>
      <c r="I27" s="102"/>
      <c r="J27" s="102"/>
      <c r="K27" s="102"/>
      <c r="L27" s="102"/>
      <c r="M27" s="103">
        <f t="shared" si="13"/>
        <v>0</v>
      </c>
      <c r="N27" s="4" t="str">
        <f t="shared" si="14"/>
        <v/>
      </c>
      <c r="O27" s="99">
        <f t="shared" si="15"/>
        <v>0</v>
      </c>
      <c r="P27" s="99">
        <f t="shared" si="16"/>
        <v>0</v>
      </c>
      <c r="Q27" s="74">
        <v>3</v>
      </c>
      <c r="R27" s="74">
        <v>2</v>
      </c>
      <c r="S27" s="74" t="s">
        <v>1941</v>
      </c>
      <c r="T27" s="5" t="s">
        <v>1188</v>
      </c>
      <c r="U27" s="9"/>
      <c r="W27" s="98">
        <f t="shared" si="17"/>
        <v>83.1</v>
      </c>
      <c r="X27" s="100">
        <f t="shared" si="17"/>
        <v>25</v>
      </c>
      <c r="Y27" s="96">
        <f t="shared" si="18"/>
        <v>27</v>
      </c>
      <c r="Z27" s="103">
        <f t="shared" si="18"/>
        <v>0</v>
      </c>
      <c r="AA27" s="103">
        <f t="shared" si="19"/>
        <v>0</v>
      </c>
      <c r="AB27" s="103">
        <f t="shared" si="20"/>
        <v>0</v>
      </c>
      <c r="AC27" s="4" t="str">
        <f t="shared" si="20"/>
        <v/>
      </c>
      <c r="AD27" s="99">
        <f t="shared" si="20"/>
        <v>0</v>
      </c>
      <c r="AE27" s="74" t="str">
        <f t="shared" si="21"/>
        <v>계</v>
      </c>
      <c r="AF27" s="74" t="str">
        <f t="shared" si="22"/>
        <v>3/2</v>
      </c>
      <c r="AH27" s="20" t="str">
        <f t="shared" si="1"/>
        <v>은계파크자이</v>
      </c>
      <c r="AI27" s="100">
        <f t="shared" si="0"/>
        <v>25</v>
      </c>
      <c r="AJ27" s="74" t="str">
        <f t="shared" si="23"/>
        <v>A-</v>
      </c>
      <c r="AK27" s="74" t="s">
        <v>13</v>
      </c>
      <c r="AL27" s="74" t="s">
        <v>1937</v>
      </c>
      <c r="AM27" s="74" t="s">
        <v>1938</v>
      </c>
      <c r="AN27" s="74" t="str">
        <f t="shared" si="24"/>
        <v>C</v>
      </c>
      <c r="AO27" s="74" t="str">
        <f t="shared" si="25"/>
        <v/>
      </c>
      <c r="AP27" s="74" t="str">
        <f t="shared" si="26"/>
        <v/>
      </c>
      <c r="AQ27" s="74" t="str">
        <f t="shared" si="27"/>
        <v>O</v>
      </c>
      <c r="AR27" s="74" t="str">
        <f t="shared" si="28"/>
        <v>O</v>
      </c>
      <c r="AS27" s="74" t="s">
        <v>2</v>
      </c>
      <c r="AT27" s="74" t="str">
        <f t="shared" si="29"/>
        <v>O</v>
      </c>
      <c r="AU27" s="74" t="str">
        <f t="shared" si="30"/>
        <v>O</v>
      </c>
      <c r="AV27" s="74" t="str">
        <f t="shared" si="31"/>
        <v/>
      </c>
    </row>
    <row r="28" spans="1:48" x14ac:dyDescent="0.3">
      <c r="A28" s="9" t="s">
        <v>1183</v>
      </c>
      <c r="B28" s="10" t="s">
        <v>1962</v>
      </c>
      <c r="C28" s="101">
        <v>1719</v>
      </c>
      <c r="D28" s="98">
        <v>103.4</v>
      </c>
      <c r="E28" s="100">
        <v>31</v>
      </c>
      <c r="F28" s="98">
        <v>75</v>
      </c>
      <c r="G28" s="17">
        <v>23</v>
      </c>
      <c r="H28" s="101">
        <v>614</v>
      </c>
      <c r="I28" s="102"/>
      <c r="J28" s="102"/>
      <c r="K28" s="102">
        <v>54000</v>
      </c>
      <c r="L28" s="102" t="s">
        <v>1971</v>
      </c>
      <c r="M28" s="103">
        <f t="shared" si="13"/>
        <v>-54000</v>
      </c>
      <c r="N28" s="4" t="str">
        <f t="shared" si="14"/>
        <v/>
      </c>
      <c r="O28" s="99">
        <f t="shared" si="15"/>
        <v>0</v>
      </c>
      <c r="P28" s="99">
        <f t="shared" si="16"/>
        <v>1741.9354838709678</v>
      </c>
      <c r="Q28" s="74">
        <v>3</v>
      </c>
      <c r="R28" s="74">
        <v>2</v>
      </c>
      <c r="S28" s="74" t="s">
        <v>1941</v>
      </c>
      <c r="T28" s="5">
        <v>103</v>
      </c>
      <c r="U28" s="9"/>
      <c r="W28" s="98">
        <f t="shared" si="17"/>
        <v>103.4</v>
      </c>
      <c r="X28" s="100">
        <f t="shared" si="17"/>
        <v>31</v>
      </c>
      <c r="Y28" s="96">
        <f t="shared" si="18"/>
        <v>614</v>
      </c>
      <c r="Z28" s="103">
        <f t="shared" si="18"/>
        <v>0</v>
      </c>
      <c r="AA28" s="103">
        <f t="shared" si="19"/>
        <v>54000</v>
      </c>
      <c r="AB28" s="103">
        <f t="shared" si="20"/>
        <v>-54000</v>
      </c>
      <c r="AC28" s="4" t="str">
        <f t="shared" si="20"/>
        <v/>
      </c>
      <c r="AD28" s="99">
        <f t="shared" si="20"/>
        <v>0</v>
      </c>
      <c r="AE28" s="74" t="str">
        <f t="shared" si="21"/>
        <v>계</v>
      </c>
      <c r="AF28" s="74" t="str">
        <f t="shared" si="22"/>
        <v>3/2</v>
      </c>
      <c r="AH28" s="20" t="str">
        <f t="shared" si="1"/>
        <v>은계파크자이</v>
      </c>
      <c r="AI28" s="100">
        <f t="shared" si="0"/>
        <v>31</v>
      </c>
      <c r="AJ28" s="74" t="str">
        <f t="shared" si="23"/>
        <v>A-</v>
      </c>
      <c r="AK28" s="74" t="s">
        <v>13</v>
      </c>
      <c r="AL28" s="74" t="s">
        <v>1937</v>
      </c>
      <c r="AM28" s="74" t="s">
        <v>1938</v>
      </c>
      <c r="AN28" s="74" t="str">
        <f t="shared" si="24"/>
        <v>C</v>
      </c>
      <c r="AO28" s="74" t="str">
        <f t="shared" si="25"/>
        <v/>
      </c>
      <c r="AP28" s="74" t="str">
        <f t="shared" si="26"/>
        <v/>
      </c>
      <c r="AQ28" s="74" t="str">
        <f t="shared" si="27"/>
        <v>O</v>
      </c>
      <c r="AR28" s="74" t="str">
        <f t="shared" si="28"/>
        <v>O</v>
      </c>
      <c r="AS28" s="74" t="s">
        <v>2</v>
      </c>
      <c r="AT28" s="74" t="str">
        <f t="shared" si="29"/>
        <v>O</v>
      </c>
      <c r="AU28" s="74" t="str">
        <f t="shared" si="30"/>
        <v>O</v>
      </c>
      <c r="AV28" s="74" t="str">
        <f t="shared" si="31"/>
        <v/>
      </c>
    </row>
    <row r="29" spans="1:48" x14ac:dyDescent="0.3">
      <c r="A29" s="9" t="s">
        <v>1183</v>
      </c>
      <c r="B29" s="10" t="s">
        <v>1962</v>
      </c>
      <c r="C29" s="101">
        <v>1719</v>
      </c>
      <c r="D29" s="98">
        <v>116.7</v>
      </c>
      <c r="E29" s="100">
        <v>35</v>
      </c>
      <c r="F29" s="98">
        <v>85</v>
      </c>
      <c r="G29" s="17">
        <v>26</v>
      </c>
      <c r="H29" s="101">
        <v>498</v>
      </c>
      <c r="I29" s="102"/>
      <c r="J29" s="102"/>
      <c r="K29" s="102">
        <v>54000</v>
      </c>
      <c r="L29" s="102" t="s">
        <v>1971</v>
      </c>
      <c r="M29" s="103">
        <f t="shared" si="13"/>
        <v>-54000</v>
      </c>
      <c r="N29" s="4" t="str">
        <f t="shared" si="14"/>
        <v/>
      </c>
      <c r="O29" s="99">
        <f t="shared" si="15"/>
        <v>0</v>
      </c>
      <c r="P29" s="99">
        <f t="shared" si="16"/>
        <v>1542.8571428571429</v>
      </c>
      <c r="Q29" s="74">
        <v>3</v>
      </c>
      <c r="R29" s="74">
        <v>2</v>
      </c>
      <c r="S29" s="74" t="s">
        <v>1941</v>
      </c>
      <c r="T29" s="5" t="s">
        <v>714</v>
      </c>
      <c r="U29" s="9"/>
      <c r="W29" s="98">
        <f t="shared" si="17"/>
        <v>116.7</v>
      </c>
      <c r="X29" s="100">
        <f t="shared" si="17"/>
        <v>35</v>
      </c>
      <c r="Y29" s="96">
        <f t="shared" si="18"/>
        <v>498</v>
      </c>
      <c r="Z29" s="103">
        <f t="shared" si="18"/>
        <v>0</v>
      </c>
      <c r="AA29" s="103">
        <f t="shared" si="19"/>
        <v>54000</v>
      </c>
      <c r="AB29" s="103">
        <f t="shared" si="20"/>
        <v>-54000</v>
      </c>
      <c r="AC29" s="4" t="str">
        <f t="shared" si="20"/>
        <v/>
      </c>
      <c r="AD29" s="99">
        <f t="shared" si="20"/>
        <v>0</v>
      </c>
      <c r="AE29" s="74" t="str">
        <f t="shared" si="21"/>
        <v>계</v>
      </c>
      <c r="AF29" s="74" t="str">
        <f t="shared" si="22"/>
        <v>3/2</v>
      </c>
      <c r="AH29" s="20" t="str">
        <f t="shared" si="1"/>
        <v>은계파크자이</v>
      </c>
      <c r="AI29" s="100">
        <f t="shared" si="0"/>
        <v>35</v>
      </c>
      <c r="AJ29" s="74" t="str">
        <f t="shared" si="23"/>
        <v>A-</v>
      </c>
      <c r="AK29" s="74" t="s">
        <v>13</v>
      </c>
      <c r="AL29" s="74" t="s">
        <v>1937</v>
      </c>
      <c r="AM29" s="74" t="s">
        <v>1938</v>
      </c>
      <c r="AN29" s="74" t="str">
        <f t="shared" si="24"/>
        <v>C</v>
      </c>
      <c r="AO29" s="74" t="str">
        <f t="shared" si="25"/>
        <v/>
      </c>
      <c r="AP29" s="74" t="str">
        <f t="shared" si="26"/>
        <v/>
      </c>
      <c r="AQ29" s="74" t="str">
        <f t="shared" si="27"/>
        <v>O</v>
      </c>
      <c r="AR29" s="74" t="str">
        <f t="shared" si="28"/>
        <v>O</v>
      </c>
      <c r="AS29" s="74" t="s">
        <v>2</v>
      </c>
      <c r="AT29" s="74" t="str">
        <f t="shared" si="29"/>
        <v>O</v>
      </c>
      <c r="AU29" s="74" t="str">
        <f t="shared" si="30"/>
        <v>O</v>
      </c>
      <c r="AV29" s="74" t="str">
        <f t="shared" si="31"/>
        <v/>
      </c>
    </row>
    <row r="30" spans="1:48" x14ac:dyDescent="0.3">
      <c r="A30" s="9" t="s">
        <v>1183</v>
      </c>
      <c r="B30" s="10" t="s">
        <v>1962</v>
      </c>
      <c r="C30" s="101">
        <v>1719</v>
      </c>
      <c r="D30" s="98">
        <v>116.7</v>
      </c>
      <c r="E30" s="100">
        <v>35</v>
      </c>
      <c r="F30" s="98">
        <v>84.9</v>
      </c>
      <c r="G30" s="17">
        <v>26</v>
      </c>
      <c r="H30" s="101">
        <v>116</v>
      </c>
      <c r="I30" s="102"/>
      <c r="J30" s="102"/>
      <c r="K30" s="102"/>
      <c r="L30" s="102"/>
      <c r="M30" s="103">
        <f t="shared" si="13"/>
        <v>0</v>
      </c>
      <c r="N30" s="4" t="str">
        <f t="shared" si="14"/>
        <v/>
      </c>
      <c r="O30" s="99">
        <f t="shared" si="15"/>
        <v>0</v>
      </c>
      <c r="P30" s="99">
        <f t="shared" si="16"/>
        <v>0</v>
      </c>
      <c r="Q30" s="74">
        <v>3</v>
      </c>
      <c r="R30" s="74">
        <v>2</v>
      </c>
      <c r="S30" s="74" t="s">
        <v>1941</v>
      </c>
      <c r="T30" s="5" t="s">
        <v>403</v>
      </c>
      <c r="U30" s="9"/>
      <c r="W30" s="98">
        <f t="shared" si="17"/>
        <v>116.7</v>
      </c>
      <c r="X30" s="100">
        <f t="shared" si="17"/>
        <v>35</v>
      </c>
      <c r="Y30" s="96">
        <f t="shared" si="18"/>
        <v>116</v>
      </c>
      <c r="Z30" s="103">
        <f t="shared" si="18"/>
        <v>0</v>
      </c>
      <c r="AA30" s="103">
        <f t="shared" si="19"/>
        <v>0</v>
      </c>
      <c r="AB30" s="103">
        <f t="shared" si="20"/>
        <v>0</v>
      </c>
      <c r="AC30" s="4" t="str">
        <f t="shared" si="20"/>
        <v/>
      </c>
      <c r="AD30" s="99">
        <f t="shared" si="20"/>
        <v>0</v>
      </c>
      <c r="AE30" s="74" t="str">
        <f t="shared" si="21"/>
        <v>계</v>
      </c>
      <c r="AF30" s="74" t="str">
        <f t="shared" si="22"/>
        <v>3/2</v>
      </c>
      <c r="AH30" s="20" t="str">
        <f t="shared" si="1"/>
        <v>은계파크자이</v>
      </c>
      <c r="AI30" s="100">
        <f t="shared" si="0"/>
        <v>35</v>
      </c>
      <c r="AJ30" s="74" t="str">
        <f t="shared" si="23"/>
        <v>A-</v>
      </c>
      <c r="AK30" s="74" t="s">
        <v>13</v>
      </c>
      <c r="AL30" s="74" t="s">
        <v>1937</v>
      </c>
      <c r="AM30" s="74" t="s">
        <v>1938</v>
      </c>
      <c r="AN30" s="74" t="str">
        <f t="shared" si="24"/>
        <v>C</v>
      </c>
      <c r="AO30" s="74" t="str">
        <f t="shared" si="25"/>
        <v/>
      </c>
      <c r="AP30" s="74" t="str">
        <f t="shared" si="26"/>
        <v/>
      </c>
      <c r="AQ30" s="74" t="str">
        <f t="shared" si="27"/>
        <v>O</v>
      </c>
      <c r="AR30" s="74" t="str">
        <f t="shared" si="28"/>
        <v>O</v>
      </c>
      <c r="AS30" s="74" t="s">
        <v>2</v>
      </c>
      <c r="AT30" s="74" t="str">
        <f t="shared" si="29"/>
        <v>O</v>
      </c>
      <c r="AU30" s="74" t="str">
        <f t="shared" si="30"/>
        <v>O</v>
      </c>
      <c r="AV30" s="74" t="str">
        <f t="shared" si="31"/>
        <v/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은행동 은계센트럴타운('17.12.,1025^)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1189</v>
      </c>
      <c r="B32" s="10" t="s">
        <v>2038</v>
      </c>
      <c r="C32" s="101">
        <v>1025</v>
      </c>
      <c r="D32" s="98">
        <v>71.3</v>
      </c>
      <c r="E32" s="100">
        <v>22</v>
      </c>
      <c r="F32" s="98">
        <v>52</v>
      </c>
      <c r="G32" s="17">
        <v>16</v>
      </c>
      <c r="H32" s="101">
        <v>409</v>
      </c>
      <c r="I32" s="102">
        <v>48000</v>
      </c>
      <c r="J32" s="102" t="s">
        <v>1940</v>
      </c>
      <c r="K32" s="102">
        <v>35000</v>
      </c>
      <c r="L32" s="102" t="s">
        <v>1940</v>
      </c>
      <c r="M32" s="103">
        <f>I32-K32</f>
        <v>13000</v>
      </c>
      <c r="N32" s="4">
        <f>IF(ISERROR(K32/I32),"",K32/I32)</f>
        <v>0.72916666666666663</v>
      </c>
      <c r="O32" s="99">
        <f>I32/E32</f>
        <v>2181.818181818182</v>
      </c>
      <c r="P32" s="99">
        <f>K32/E32</f>
        <v>1590.909090909091</v>
      </c>
      <c r="Q32" s="74">
        <v>2</v>
      </c>
      <c r="R32" s="74">
        <v>1</v>
      </c>
      <c r="S32" s="74" t="s">
        <v>1941</v>
      </c>
      <c r="T32" s="5" t="s">
        <v>297</v>
      </c>
      <c r="U32" s="9"/>
      <c r="W32" s="98">
        <f t="shared" ref="W32:X36" si="32">D32</f>
        <v>71.3</v>
      </c>
      <c r="X32" s="100">
        <f t="shared" si="32"/>
        <v>22</v>
      </c>
      <c r="Y32" s="96">
        <f t="shared" ref="Y32:Z36" si="33">H32</f>
        <v>409</v>
      </c>
      <c r="Z32" s="103">
        <f t="shared" si="33"/>
        <v>48000</v>
      </c>
      <c r="AA32" s="103">
        <f>K32</f>
        <v>35000</v>
      </c>
      <c r="AB32" s="103">
        <f t="shared" ref="AB32:AD36" si="34">M32</f>
        <v>13000</v>
      </c>
      <c r="AC32" s="4">
        <f t="shared" si="34"/>
        <v>0.72916666666666663</v>
      </c>
      <c r="AD32" s="99">
        <f t="shared" si="34"/>
        <v>2181.818181818182</v>
      </c>
      <c r="AE32" s="74" t="str">
        <f>S32</f>
        <v>계</v>
      </c>
      <c r="AF32" s="74" t="str">
        <f>Q32&amp;"/"&amp;R32</f>
        <v>2/1</v>
      </c>
      <c r="AH32" s="20" t="str">
        <f t="shared" si="1"/>
        <v>은계센트럴타운</v>
      </c>
      <c r="AI32" s="100">
        <f t="shared" si="0"/>
        <v>22</v>
      </c>
      <c r="AJ32" s="74" t="str">
        <f>IF(AI32="","",$AJ$2)</f>
        <v>A-</v>
      </c>
      <c r="AK32" s="74" t="s">
        <v>13</v>
      </c>
      <c r="AL32" s="74" t="s">
        <v>1937</v>
      </c>
      <c r="AM32" s="74" t="s">
        <v>1938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1189</v>
      </c>
      <c r="B33" s="10" t="s">
        <v>2038</v>
      </c>
      <c r="C33" s="101">
        <v>1025</v>
      </c>
      <c r="D33" s="98">
        <v>71.3</v>
      </c>
      <c r="E33" s="100">
        <v>22</v>
      </c>
      <c r="F33" s="98">
        <v>51.9</v>
      </c>
      <c r="G33" s="17">
        <v>16</v>
      </c>
      <c r="H33" s="101">
        <v>56</v>
      </c>
      <c r="I33" s="102">
        <v>50000</v>
      </c>
      <c r="J33" s="102" t="s">
        <v>1940</v>
      </c>
      <c r="K33" s="102"/>
      <c r="L33" s="102"/>
      <c r="M33" s="103">
        <f>I33-K33</f>
        <v>50000</v>
      </c>
      <c r="N33" s="4">
        <f>IF(ISERROR(K33/I33),"",K33/I33)</f>
        <v>0</v>
      </c>
      <c r="O33" s="99">
        <f>I33/E33</f>
        <v>2272.7272727272725</v>
      </c>
      <c r="P33" s="99">
        <f>K33/E33</f>
        <v>0</v>
      </c>
      <c r="Q33" s="74">
        <v>2</v>
      </c>
      <c r="R33" s="74">
        <v>1</v>
      </c>
      <c r="S33" s="74" t="s">
        <v>1941</v>
      </c>
      <c r="T33" s="5" t="s">
        <v>301</v>
      </c>
      <c r="U33" s="9"/>
      <c r="W33" s="98">
        <f t="shared" si="32"/>
        <v>71.3</v>
      </c>
      <c r="X33" s="100">
        <f t="shared" si="32"/>
        <v>22</v>
      </c>
      <c r="Y33" s="96">
        <f t="shared" si="33"/>
        <v>56</v>
      </c>
      <c r="Z33" s="103">
        <f t="shared" si="33"/>
        <v>50000</v>
      </c>
      <c r="AA33" s="103">
        <f>K33</f>
        <v>0</v>
      </c>
      <c r="AB33" s="103">
        <f t="shared" si="34"/>
        <v>50000</v>
      </c>
      <c r="AC33" s="4">
        <f t="shared" si="34"/>
        <v>0</v>
      </c>
      <c r="AD33" s="99">
        <f t="shared" si="34"/>
        <v>2272.7272727272725</v>
      </c>
      <c r="AE33" s="74" t="str">
        <f>S33</f>
        <v>계</v>
      </c>
      <c r="AF33" s="74" t="str">
        <f>Q33&amp;"/"&amp;R33</f>
        <v>2/1</v>
      </c>
      <c r="AH33" s="20" t="str">
        <f t="shared" si="1"/>
        <v>은계센트럴타운</v>
      </c>
      <c r="AI33" s="100">
        <f t="shared" si="0"/>
        <v>22</v>
      </c>
      <c r="AJ33" s="74" t="str">
        <f>IF(AI33="","",$AJ$2)</f>
        <v>A-</v>
      </c>
      <c r="AK33" s="74" t="s">
        <v>13</v>
      </c>
      <c r="AL33" s="74" t="s">
        <v>1937</v>
      </c>
      <c r="AM33" s="74" t="s">
        <v>1938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1189</v>
      </c>
      <c r="B34" s="10" t="s">
        <v>2038</v>
      </c>
      <c r="C34" s="101">
        <v>1025</v>
      </c>
      <c r="D34" s="98">
        <v>102.9</v>
      </c>
      <c r="E34" s="100">
        <v>31</v>
      </c>
      <c r="F34" s="98">
        <v>75</v>
      </c>
      <c r="G34" s="17">
        <v>23</v>
      </c>
      <c r="H34" s="101">
        <v>200</v>
      </c>
      <c r="I34" s="102">
        <v>69000</v>
      </c>
      <c r="J34" s="102" t="s">
        <v>1995</v>
      </c>
      <c r="K34" s="102"/>
      <c r="L34" s="102"/>
      <c r="M34" s="103">
        <f>I34-K34</f>
        <v>69000</v>
      </c>
      <c r="N34" s="4">
        <f>IF(ISERROR(K34/I34),"",K34/I34)</f>
        <v>0</v>
      </c>
      <c r="O34" s="99">
        <f>I34/E34</f>
        <v>2225.8064516129034</v>
      </c>
      <c r="P34" s="99">
        <f>K34/E34</f>
        <v>0</v>
      </c>
      <c r="Q34" s="74">
        <v>3</v>
      </c>
      <c r="R34" s="74">
        <v>2</v>
      </c>
      <c r="S34" s="74" t="s">
        <v>1941</v>
      </c>
      <c r="T34" s="5" t="s">
        <v>452</v>
      </c>
      <c r="U34" s="9"/>
      <c r="W34" s="98">
        <f t="shared" si="32"/>
        <v>102.9</v>
      </c>
      <c r="X34" s="100">
        <f t="shared" si="32"/>
        <v>31</v>
      </c>
      <c r="Y34" s="96">
        <f t="shared" si="33"/>
        <v>200</v>
      </c>
      <c r="Z34" s="103">
        <f t="shared" si="33"/>
        <v>69000</v>
      </c>
      <c r="AA34" s="103">
        <f>K34</f>
        <v>0</v>
      </c>
      <c r="AB34" s="103">
        <f t="shared" si="34"/>
        <v>69000</v>
      </c>
      <c r="AC34" s="4">
        <f t="shared" si="34"/>
        <v>0</v>
      </c>
      <c r="AD34" s="99">
        <f t="shared" si="34"/>
        <v>2225.8064516129034</v>
      </c>
      <c r="AE34" s="74" t="str">
        <f>S34</f>
        <v>계</v>
      </c>
      <c r="AF34" s="74" t="str">
        <f>Q34&amp;"/"&amp;R34</f>
        <v>3/2</v>
      </c>
      <c r="AH34" s="20" t="str">
        <f t="shared" si="1"/>
        <v>은계센트럴타운</v>
      </c>
      <c r="AI34" s="100">
        <f t="shared" si="0"/>
        <v>31</v>
      </c>
      <c r="AJ34" s="74" t="str">
        <f>IF(AI34="","",$AJ$2)</f>
        <v>A-</v>
      </c>
      <c r="AK34" s="74" t="s">
        <v>13</v>
      </c>
      <c r="AL34" s="74" t="s">
        <v>1937</v>
      </c>
      <c r="AM34" s="74" t="s">
        <v>1938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1189</v>
      </c>
      <c r="B35" s="10" t="s">
        <v>2038</v>
      </c>
      <c r="C35" s="101">
        <v>1025</v>
      </c>
      <c r="D35" s="98">
        <v>116</v>
      </c>
      <c r="E35" s="100">
        <v>35</v>
      </c>
      <c r="F35" s="98">
        <v>84.5</v>
      </c>
      <c r="G35" s="17">
        <v>26</v>
      </c>
      <c r="H35" s="101">
        <v>80</v>
      </c>
      <c r="I35" s="102">
        <v>71000</v>
      </c>
      <c r="J35" s="102" t="s">
        <v>1968</v>
      </c>
      <c r="K35" s="102">
        <v>45000</v>
      </c>
      <c r="L35" s="102" t="s">
        <v>1968</v>
      </c>
      <c r="M35" s="103">
        <f>I35-K35</f>
        <v>26000</v>
      </c>
      <c r="N35" s="4">
        <f>IF(ISERROR(K35/I35),"",K35/I35)</f>
        <v>0.63380281690140849</v>
      </c>
      <c r="O35" s="99">
        <f>I35/E35</f>
        <v>2028.5714285714287</v>
      </c>
      <c r="P35" s="99">
        <f>K35/E35</f>
        <v>1285.7142857142858</v>
      </c>
      <c r="Q35" s="74">
        <v>3</v>
      </c>
      <c r="R35" s="74">
        <v>2</v>
      </c>
      <c r="S35" s="74" t="s">
        <v>1941</v>
      </c>
      <c r="T35" s="5" t="s">
        <v>1194</v>
      </c>
      <c r="U35" s="9"/>
      <c r="W35" s="98">
        <f t="shared" si="32"/>
        <v>116</v>
      </c>
      <c r="X35" s="100">
        <f t="shared" si="32"/>
        <v>35</v>
      </c>
      <c r="Y35" s="96">
        <f t="shared" si="33"/>
        <v>80</v>
      </c>
      <c r="Z35" s="103">
        <f t="shared" si="33"/>
        <v>71000</v>
      </c>
      <c r="AA35" s="103">
        <f>K35</f>
        <v>45000</v>
      </c>
      <c r="AB35" s="103">
        <f t="shared" si="34"/>
        <v>26000</v>
      </c>
      <c r="AC35" s="4">
        <f t="shared" si="34"/>
        <v>0.63380281690140849</v>
      </c>
      <c r="AD35" s="99">
        <f t="shared" si="34"/>
        <v>2028.5714285714287</v>
      </c>
      <c r="AE35" s="74" t="str">
        <f>S35</f>
        <v>계</v>
      </c>
      <c r="AF35" s="74" t="str">
        <f>Q35&amp;"/"&amp;R35</f>
        <v>3/2</v>
      </c>
      <c r="AH35" s="20" t="str">
        <f t="shared" si="1"/>
        <v>은계센트럴타운</v>
      </c>
      <c r="AI35" s="100">
        <f t="shared" ref="AI35:AI66" si="35">IF(E35="","",E35)</f>
        <v>35</v>
      </c>
      <c r="AJ35" s="74" t="str">
        <f>IF(AI35="","",$AJ$2)</f>
        <v>A-</v>
      </c>
      <c r="AK35" s="74" t="s">
        <v>13</v>
      </c>
      <c r="AL35" s="74" t="s">
        <v>1937</v>
      </c>
      <c r="AM35" s="74" t="s">
        <v>1938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1189</v>
      </c>
      <c r="B36" s="10" t="s">
        <v>2038</v>
      </c>
      <c r="C36" s="101">
        <v>1025</v>
      </c>
      <c r="D36" s="98">
        <v>116.5</v>
      </c>
      <c r="E36" s="100">
        <v>35</v>
      </c>
      <c r="F36" s="98">
        <v>84.9</v>
      </c>
      <c r="G36" s="17">
        <v>26</v>
      </c>
      <c r="H36" s="101">
        <v>280</v>
      </c>
      <c r="I36" s="102">
        <v>70000</v>
      </c>
      <c r="J36" s="102" t="s">
        <v>1975</v>
      </c>
      <c r="K36" s="102">
        <v>47000</v>
      </c>
      <c r="L36" s="102" t="s">
        <v>2004</v>
      </c>
      <c r="M36" s="103">
        <f>I36-K36</f>
        <v>23000</v>
      </c>
      <c r="N36" s="4">
        <f>IF(ISERROR(K36/I36),"",K36/I36)</f>
        <v>0.67142857142857137</v>
      </c>
      <c r="O36" s="99">
        <f>I36/E36</f>
        <v>2000</v>
      </c>
      <c r="P36" s="99">
        <f>K36/E36</f>
        <v>1342.8571428571429</v>
      </c>
      <c r="Q36" s="74">
        <v>3</v>
      </c>
      <c r="R36" s="74">
        <v>2</v>
      </c>
      <c r="S36" s="74" t="s">
        <v>1941</v>
      </c>
      <c r="T36" s="5" t="s">
        <v>714</v>
      </c>
      <c r="U36" s="9"/>
      <c r="W36" s="98">
        <f t="shared" si="32"/>
        <v>116.5</v>
      </c>
      <c r="X36" s="100">
        <f t="shared" si="32"/>
        <v>35</v>
      </c>
      <c r="Y36" s="96">
        <f t="shared" si="33"/>
        <v>280</v>
      </c>
      <c r="Z36" s="103">
        <f t="shared" si="33"/>
        <v>70000</v>
      </c>
      <c r="AA36" s="103">
        <f>K36</f>
        <v>47000</v>
      </c>
      <c r="AB36" s="103">
        <f t="shared" si="34"/>
        <v>23000</v>
      </c>
      <c r="AC36" s="4">
        <f t="shared" si="34"/>
        <v>0.67142857142857137</v>
      </c>
      <c r="AD36" s="99">
        <f t="shared" si="34"/>
        <v>2000</v>
      </c>
      <c r="AE36" s="74" t="str">
        <f>S36</f>
        <v>계</v>
      </c>
      <c r="AF36" s="74" t="str">
        <f>Q36&amp;"/"&amp;R36</f>
        <v>3/2</v>
      </c>
      <c r="AH36" s="20" t="str">
        <f t="shared" si="1"/>
        <v>은계센트럴타운</v>
      </c>
      <c r="AI36" s="100">
        <f t="shared" si="35"/>
        <v>35</v>
      </c>
      <c r="AJ36" s="74" t="str">
        <f>IF(AI36="","",$AJ$2)</f>
        <v>A-</v>
      </c>
      <c r="AK36" s="74" t="s">
        <v>13</v>
      </c>
      <c r="AL36" s="74" t="s">
        <v>1937</v>
      </c>
      <c r="AM36" s="74" t="s">
        <v>1938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은행동 시흥은행푸르지오('04.07.,1216^)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ref="AH37:AH68" si="36">IF(A37="","",A37)</f>
        <v/>
      </c>
      <c r="AI37" s="97" t="str">
        <f t="shared" si="35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1207</v>
      </c>
      <c r="B38" s="10" t="s">
        <v>2039</v>
      </c>
      <c r="C38" s="101">
        <v>1216</v>
      </c>
      <c r="D38" s="98">
        <v>92.2</v>
      </c>
      <c r="E38" s="100">
        <v>28</v>
      </c>
      <c r="F38" s="98">
        <v>71.900000000000006</v>
      </c>
      <c r="G38" s="17">
        <v>22</v>
      </c>
      <c r="H38" s="101">
        <v>224</v>
      </c>
      <c r="I38" s="102">
        <v>60000</v>
      </c>
      <c r="J38" s="102" t="s">
        <v>1947</v>
      </c>
      <c r="K38" s="102"/>
      <c r="L38" s="102"/>
      <c r="M38" s="103">
        <f>I38-K38</f>
        <v>60000</v>
      </c>
      <c r="N38" s="4">
        <f>IF(ISERROR(K38/I38),"",K38/I38)</f>
        <v>0</v>
      </c>
      <c r="O38" s="99">
        <f>I38/E38</f>
        <v>2142.8571428571427</v>
      </c>
      <c r="P38" s="99">
        <f>K38/E38</f>
        <v>0</v>
      </c>
      <c r="Q38" s="74">
        <v>3</v>
      </c>
      <c r="R38" s="74">
        <v>2</v>
      </c>
      <c r="S38" s="74" t="s">
        <v>1941</v>
      </c>
      <c r="T38" s="5">
        <v>92</v>
      </c>
      <c r="U38" s="9"/>
      <c r="W38" s="98">
        <f t="shared" ref="W38:X41" si="37">D38</f>
        <v>92.2</v>
      </c>
      <c r="X38" s="100">
        <f t="shared" si="37"/>
        <v>28</v>
      </c>
      <c r="Y38" s="96">
        <f t="shared" ref="Y38:Z41" si="38">H38</f>
        <v>224</v>
      </c>
      <c r="Z38" s="103">
        <f t="shared" si="38"/>
        <v>60000</v>
      </c>
      <c r="AA38" s="103">
        <f>K38</f>
        <v>0</v>
      </c>
      <c r="AB38" s="103">
        <f t="shared" ref="AB38:AD41" si="39">M38</f>
        <v>60000</v>
      </c>
      <c r="AC38" s="4">
        <f t="shared" si="39"/>
        <v>0</v>
      </c>
      <c r="AD38" s="99">
        <f t="shared" si="39"/>
        <v>2142.8571428571427</v>
      </c>
      <c r="AE38" s="74" t="str">
        <f>S38</f>
        <v>계</v>
      </c>
      <c r="AF38" s="74" t="str">
        <f>Q38&amp;"/"&amp;R38</f>
        <v>3/2</v>
      </c>
      <c r="AH38" s="20" t="str">
        <f t="shared" si="36"/>
        <v>시흥은행푸르지오</v>
      </c>
      <c r="AI38" s="100">
        <f t="shared" si="35"/>
        <v>28</v>
      </c>
      <c r="AJ38" s="74" t="str">
        <f>IF(AI38="","",$AJ$2)</f>
        <v>A-</v>
      </c>
      <c r="AK38" s="74" t="s">
        <v>13</v>
      </c>
      <c r="AL38" s="74" t="s">
        <v>1937</v>
      </c>
      <c r="AM38" s="74" t="s">
        <v>1938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1207</v>
      </c>
      <c r="B39" s="10" t="s">
        <v>2039</v>
      </c>
      <c r="C39" s="101">
        <v>1216</v>
      </c>
      <c r="D39" s="98">
        <v>107.1</v>
      </c>
      <c r="E39" s="100">
        <v>32</v>
      </c>
      <c r="F39" s="98">
        <v>84.8</v>
      </c>
      <c r="G39" s="17">
        <v>26</v>
      </c>
      <c r="H39" s="101">
        <v>604</v>
      </c>
      <c r="I39" s="102">
        <v>59000</v>
      </c>
      <c r="J39" s="102" t="s">
        <v>1978</v>
      </c>
      <c r="K39" s="102">
        <v>45000</v>
      </c>
      <c r="L39" s="102" t="s">
        <v>1947</v>
      </c>
      <c r="M39" s="103">
        <f>I39-K39</f>
        <v>14000</v>
      </c>
      <c r="N39" s="4">
        <f>IF(ISERROR(K39/I39),"",K39/I39)</f>
        <v>0.76271186440677963</v>
      </c>
      <c r="O39" s="99">
        <f>I39/E39</f>
        <v>1843.75</v>
      </c>
      <c r="P39" s="99">
        <f>K39/E39</f>
        <v>1406.25</v>
      </c>
      <c r="Q39" s="74">
        <v>3</v>
      </c>
      <c r="R39" s="74">
        <v>2</v>
      </c>
      <c r="S39" s="74" t="s">
        <v>1941</v>
      </c>
      <c r="T39" s="5">
        <v>107</v>
      </c>
      <c r="U39" s="9"/>
      <c r="W39" s="98">
        <f t="shared" si="37"/>
        <v>107.1</v>
      </c>
      <c r="X39" s="100">
        <f t="shared" si="37"/>
        <v>32</v>
      </c>
      <c r="Y39" s="96">
        <f t="shared" si="38"/>
        <v>604</v>
      </c>
      <c r="Z39" s="103">
        <f t="shared" si="38"/>
        <v>59000</v>
      </c>
      <c r="AA39" s="103">
        <f>K39</f>
        <v>45000</v>
      </c>
      <c r="AB39" s="103">
        <f t="shared" si="39"/>
        <v>14000</v>
      </c>
      <c r="AC39" s="4">
        <f t="shared" si="39"/>
        <v>0.76271186440677963</v>
      </c>
      <c r="AD39" s="99">
        <f t="shared" si="39"/>
        <v>1843.75</v>
      </c>
      <c r="AE39" s="74" t="str">
        <f>S39</f>
        <v>계</v>
      </c>
      <c r="AF39" s="74" t="str">
        <f>Q39&amp;"/"&amp;R39</f>
        <v>3/2</v>
      </c>
      <c r="AH39" s="20" t="str">
        <f t="shared" si="36"/>
        <v>시흥은행푸르지오</v>
      </c>
      <c r="AI39" s="100">
        <f t="shared" si="35"/>
        <v>32</v>
      </c>
      <c r="AJ39" s="74" t="str">
        <f>IF(AI39="","",$AJ$2)</f>
        <v>A-</v>
      </c>
      <c r="AK39" s="74" t="s">
        <v>13</v>
      </c>
      <c r="AL39" s="74" t="s">
        <v>1937</v>
      </c>
      <c r="AM39" s="74" t="s">
        <v>1938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1207</v>
      </c>
      <c r="B40" s="10" t="s">
        <v>2039</v>
      </c>
      <c r="C40" s="101">
        <v>1216</v>
      </c>
      <c r="D40" s="98">
        <v>121.6</v>
      </c>
      <c r="E40" s="100">
        <v>37</v>
      </c>
      <c r="F40" s="98">
        <v>101.2</v>
      </c>
      <c r="G40" s="17">
        <v>31</v>
      </c>
      <c r="H40" s="101">
        <v>312</v>
      </c>
      <c r="I40" s="102">
        <v>66000</v>
      </c>
      <c r="J40" s="102" t="s">
        <v>1964</v>
      </c>
      <c r="K40" s="102"/>
      <c r="L40" s="102"/>
      <c r="M40" s="103">
        <f>I40-K40</f>
        <v>66000</v>
      </c>
      <c r="N40" s="4">
        <f>IF(ISERROR(K40/I40),"",K40/I40)</f>
        <v>0</v>
      </c>
      <c r="O40" s="99">
        <f>I40/E40</f>
        <v>1783.7837837837837</v>
      </c>
      <c r="P40" s="99">
        <f>K40/E40</f>
        <v>0</v>
      </c>
      <c r="Q40" s="74">
        <v>3</v>
      </c>
      <c r="R40" s="74">
        <v>2</v>
      </c>
      <c r="S40" s="74" t="s">
        <v>1941</v>
      </c>
      <c r="T40" s="5">
        <v>121</v>
      </c>
      <c r="U40" s="9"/>
      <c r="W40" s="98">
        <f t="shared" si="37"/>
        <v>121.6</v>
      </c>
      <c r="X40" s="100">
        <f t="shared" si="37"/>
        <v>37</v>
      </c>
      <c r="Y40" s="96">
        <f t="shared" si="38"/>
        <v>312</v>
      </c>
      <c r="Z40" s="103">
        <f t="shared" si="38"/>
        <v>66000</v>
      </c>
      <c r="AA40" s="103">
        <f>K40</f>
        <v>0</v>
      </c>
      <c r="AB40" s="103">
        <f t="shared" si="39"/>
        <v>66000</v>
      </c>
      <c r="AC40" s="4">
        <f t="shared" si="39"/>
        <v>0</v>
      </c>
      <c r="AD40" s="99">
        <f t="shared" si="39"/>
        <v>1783.7837837837837</v>
      </c>
      <c r="AE40" s="74" t="str">
        <f>S40</f>
        <v>계</v>
      </c>
      <c r="AF40" s="74" t="str">
        <f>Q40&amp;"/"&amp;R40</f>
        <v>3/2</v>
      </c>
      <c r="AH40" s="20" t="str">
        <f t="shared" si="36"/>
        <v>시흥은행푸르지오</v>
      </c>
      <c r="AI40" s="100">
        <f t="shared" si="35"/>
        <v>37</v>
      </c>
      <c r="AJ40" s="74" t="str">
        <f>IF(AI40="","",$AJ$2)</f>
        <v>A-</v>
      </c>
      <c r="AK40" s="74" t="s">
        <v>13</v>
      </c>
      <c r="AL40" s="74" t="s">
        <v>1937</v>
      </c>
      <c r="AM40" s="74" t="s">
        <v>1938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1207</v>
      </c>
      <c r="B41" s="10" t="s">
        <v>2039</v>
      </c>
      <c r="C41" s="101">
        <v>1216</v>
      </c>
      <c r="D41" s="98">
        <v>146.19999999999999</v>
      </c>
      <c r="E41" s="100">
        <v>44</v>
      </c>
      <c r="F41" s="98">
        <v>120.6</v>
      </c>
      <c r="G41" s="17">
        <v>36</v>
      </c>
      <c r="H41" s="101">
        <v>76</v>
      </c>
      <c r="I41" s="102"/>
      <c r="J41" s="102"/>
      <c r="K41" s="102"/>
      <c r="L41" s="102"/>
      <c r="M41" s="103">
        <f>I41-K41</f>
        <v>0</v>
      </c>
      <c r="N41" s="4" t="str">
        <f>IF(ISERROR(K41/I41),"",K41/I41)</f>
        <v/>
      </c>
      <c r="O41" s="99">
        <f>I41/E41</f>
        <v>0</v>
      </c>
      <c r="P41" s="99">
        <f>K41/E41</f>
        <v>0</v>
      </c>
      <c r="Q41" s="74">
        <v>4</v>
      </c>
      <c r="R41" s="74">
        <v>2</v>
      </c>
      <c r="S41" s="74" t="s">
        <v>1941</v>
      </c>
      <c r="T41" s="5">
        <v>146</v>
      </c>
      <c r="U41" s="9"/>
      <c r="W41" s="98">
        <f t="shared" si="37"/>
        <v>146.19999999999999</v>
      </c>
      <c r="X41" s="100">
        <f t="shared" si="37"/>
        <v>44</v>
      </c>
      <c r="Y41" s="96">
        <f t="shared" si="38"/>
        <v>76</v>
      </c>
      <c r="Z41" s="103">
        <f t="shared" si="38"/>
        <v>0</v>
      </c>
      <c r="AA41" s="103">
        <f>K41</f>
        <v>0</v>
      </c>
      <c r="AB41" s="103">
        <f t="shared" si="39"/>
        <v>0</v>
      </c>
      <c r="AC41" s="4" t="str">
        <f t="shared" si="39"/>
        <v/>
      </c>
      <c r="AD41" s="99">
        <f t="shared" si="39"/>
        <v>0</v>
      </c>
      <c r="AE41" s="74" t="str">
        <f>S41</f>
        <v>계</v>
      </c>
      <c r="AF41" s="74" t="str">
        <f>Q41&amp;"/"&amp;R41</f>
        <v>4/2</v>
      </c>
      <c r="AH41" s="20" t="str">
        <f t="shared" si="36"/>
        <v>시흥은행푸르지오</v>
      </c>
      <c r="AI41" s="100">
        <f t="shared" si="35"/>
        <v>44</v>
      </c>
      <c r="AJ41" s="74" t="str">
        <f>IF(AI41="","",$AJ$2)</f>
        <v>A-</v>
      </c>
      <c r="AK41" s="74" t="s">
        <v>13</v>
      </c>
      <c r="AL41" s="74" t="s">
        <v>1937</v>
      </c>
      <c r="AM41" s="74" t="s">
        <v>1938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은행동 시흥성원('95.08.,660^)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36"/>
        <v/>
      </c>
      <c r="AI42" s="97" t="str">
        <f t="shared" si="35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1220</v>
      </c>
      <c r="B43" s="10" t="s">
        <v>1993</v>
      </c>
      <c r="C43" s="101">
        <v>660</v>
      </c>
      <c r="D43" s="98">
        <v>51.8</v>
      </c>
      <c r="E43" s="100">
        <v>16</v>
      </c>
      <c r="F43" s="98">
        <v>37.799999999999997</v>
      </c>
      <c r="G43" s="17">
        <v>11</v>
      </c>
      <c r="H43" s="101">
        <v>192</v>
      </c>
      <c r="I43" s="102">
        <v>23500</v>
      </c>
      <c r="J43" s="102" t="s">
        <v>1980</v>
      </c>
      <c r="K43" s="102"/>
      <c r="L43" s="102"/>
      <c r="M43" s="103">
        <f>I43-K43</f>
        <v>23500</v>
      </c>
      <c r="N43" s="4">
        <f>IF(ISERROR(K43/I43),"",K43/I43)</f>
        <v>0</v>
      </c>
      <c r="O43" s="99">
        <f>I43/E43</f>
        <v>1468.75</v>
      </c>
      <c r="P43" s="99">
        <f>K43/E43</f>
        <v>0</v>
      </c>
      <c r="Q43" s="74">
        <v>2</v>
      </c>
      <c r="R43" s="74">
        <v>1</v>
      </c>
      <c r="S43" s="74" t="s">
        <v>1936</v>
      </c>
      <c r="T43" s="5">
        <v>51</v>
      </c>
      <c r="U43" s="9"/>
      <c r="W43" s="98">
        <f t="shared" ref="W43:X45" si="40">D43</f>
        <v>51.8</v>
      </c>
      <c r="X43" s="100">
        <f t="shared" si="40"/>
        <v>16</v>
      </c>
      <c r="Y43" s="96">
        <f t="shared" ref="Y43:Z45" si="41">H43</f>
        <v>192</v>
      </c>
      <c r="Z43" s="103">
        <f t="shared" si="41"/>
        <v>23500</v>
      </c>
      <c r="AA43" s="103">
        <f>K43</f>
        <v>0</v>
      </c>
      <c r="AB43" s="103">
        <f t="shared" ref="AB43:AD45" si="42">M43</f>
        <v>23500</v>
      </c>
      <c r="AC43" s="4">
        <f t="shared" si="42"/>
        <v>0</v>
      </c>
      <c r="AD43" s="99">
        <f t="shared" si="42"/>
        <v>1468.75</v>
      </c>
      <c r="AE43" s="74" t="str">
        <f>S43</f>
        <v>복</v>
      </c>
      <c r="AF43" s="74" t="str">
        <f>Q43&amp;"/"&amp;R43</f>
        <v>2/1</v>
      </c>
      <c r="AH43" s="20" t="str">
        <f t="shared" si="36"/>
        <v>시흥성원</v>
      </c>
      <c r="AI43" s="100">
        <f t="shared" si="35"/>
        <v>16</v>
      </c>
      <c r="AJ43" s="74" t="str">
        <f>IF(AI43="","",$AJ$2)</f>
        <v>A-</v>
      </c>
      <c r="AK43" s="74" t="s">
        <v>13</v>
      </c>
      <c r="AL43" s="74" t="s">
        <v>1937</v>
      </c>
      <c r="AM43" s="74" t="s">
        <v>1938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1220</v>
      </c>
      <c r="B44" s="10" t="s">
        <v>1993</v>
      </c>
      <c r="C44" s="101">
        <v>660</v>
      </c>
      <c r="D44" s="98">
        <v>70</v>
      </c>
      <c r="E44" s="100">
        <v>21</v>
      </c>
      <c r="F44" s="98">
        <v>49.5</v>
      </c>
      <c r="G44" s="17">
        <v>15</v>
      </c>
      <c r="H44" s="101">
        <v>144</v>
      </c>
      <c r="I44" s="102">
        <v>27000</v>
      </c>
      <c r="J44" s="102" t="s">
        <v>1978</v>
      </c>
      <c r="K44" s="102"/>
      <c r="L44" s="102"/>
      <c r="M44" s="103">
        <f>I44-K44</f>
        <v>27000</v>
      </c>
      <c r="N44" s="4">
        <f>IF(ISERROR(K44/I44),"",K44/I44)</f>
        <v>0</v>
      </c>
      <c r="O44" s="99">
        <f>I44/E44</f>
        <v>1285.7142857142858</v>
      </c>
      <c r="P44" s="99">
        <f>K44/E44</f>
        <v>0</v>
      </c>
      <c r="Q44" s="74">
        <v>2</v>
      </c>
      <c r="R44" s="74">
        <v>1</v>
      </c>
      <c r="S44" s="74" t="s">
        <v>1936</v>
      </c>
      <c r="T44" s="5">
        <v>70</v>
      </c>
      <c r="U44" s="9"/>
      <c r="W44" s="98">
        <f t="shared" si="40"/>
        <v>70</v>
      </c>
      <c r="X44" s="100">
        <f t="shared" si="40"/>
        <v>21</v>
      </c>
      <c r="Y44" s="96">
        <f t="shared" si="41"/>
        <v>144</v>
      </c>
      <c r="Z44" s="103">
        <f t="shared" si="41"/>
        <v>27000</v>
      </c>
      <c r="AA44" s="103">
        <f>K44</f>
        <v>0</v>
      </c>
      <c r="AB44" s="103">
        <f t="shared" si="42"/>
        <v>27000</v>
      </c>
      <c r="AC44" s="4">
        <f t="shared" si="42"/>
        <v>0</v>
      </c>
      <c r="AD44" s="99">
        <f t="shared" si="42"/>
        <v>1285.7142857142858</v>
      </c>
      <c r="AE44" s="74" t="str">
        <f>S44</f>
        <v>복</v>
      </c>
      <c r="AF44" s="74" t="str">
        <f>Q44&amp;"/"&amp;R44</f>
        <v>2/1</v>
      </c>
      <c r="AH44" s="20" t="str">
        <f t="shared" si="36"/>
        <v>시흥성원</v>
      </c>
      <c r="AI44" s="100">
        <f t="shared" si="35"/>
        <v>21</v>
      </c>
      <c r="AJ44" s="74" t="str">
        <f>IF(AI44="","",$AJ$2)</f>
        <v>A-</v>
      </c>
      <c r="AK44" s="74" t="s">
        <v>13</v>
      </c>
      <c r="AL44" s="74" t="s">
        <v>1937</v>
      </c>
      <c r="AM44" s="74" t="s">
        <v>1938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1220</v>
      </c>
      <c r="B45" s="10" t="s">
        <v>1993</v>
      </c>
      <c r="C45" s="101">
        <v>660</v>
      </c>
      <c r="D45" s="98">
        <v>83.9</v>
      </c>
      <c r="E45" s="100">
        <v>25</v>
      </c>
      <c r="F45" s="98">
        <v>59.7</v>
      </c>
      <c r="G45" s="17">
        <v>18</v>
      </c>
      <c r="H45" s="101">
        <v>324</v>
      </c>
      <c r="I45" s="102">
        <v>34000</v>
      </c>
      <c r="J45" s="102" t="s">
        <v>1964</v>
      </c>
      <c r="K45" s="102"/>
      <c r="L45" s="102"/>
      <c r="M45" s="103">
        <f>I45-K45</f>
        <v>34000</v>
      </c>
      <c r="N45" s="4">
        <f>IF(ISERROR(K45/I45),"",K45/I45)</f>
        <v>0</v>
      </c>
      <c r="O45" s="99">
        <f>I45/E45</f>
        <v>1360</v>
      </c>
      <c r="P45" s="99">
        <f>K45/E45</f>
        <v>0</v>
      </c>
      <c r="Q45" s="74">
        <v>3</v>
      </c>
      <c r="R45" s="74">
        <v>1</v>
      </c>
      <c r="S45" s="74" t="s">
        <v>1936</v>
      </c>
      <c r="T45" s="5">
        <v>83</v>
      </c>
      <c r="U45" s="9"/>
      <c r="W45" s="98">
        <f t="shared" si="40"/>
        <v>83.9</v>
      </c>
      <c r="X45" s="100">
        <f t="shared" si="40"/>
        <v>25</v>
      </c>
      <c r="Y45" s="96">
        <f t="shared" si="41"/>
        <v>324</v>
      </c>
      <c r="Z45" s="103">
        <f t="shared" si="41"/>
        <v>34000</v>
      </c>
      <c r="AA45" s="103">
        <f>K45</f>
        <v>0</v>
      </c>
      <c r="AB45" s="103">
        <f t="shared" si="42"/>
        <v>34000</v>
      </c>
      <c r="AC45" s="4">
        <f t="shared" si="42"/>
        <v>0</v>
      </c>
      <c r="AD45" s="99">
        <f t="shared" si="42"/>
        <v>1360</v>
      </c>
      <c r="AE45" s="74" t="str">
        <f>S45</f>
        <v>복</v>
      </c>
      <c r="AF45" s="74" t="str">
        <f>Q45&amp;"/"&amp;R45</f>
        <v>3/1</v>
      </c>
      <c r="AH45" s="20" t="str">
        <f t="shared" si="36"/>
        <v>시흥성원</v>
      </c>
      <c r="AI45" s="100">
        <f t="shared" si="35"/>
        <v>25</v>
      </c>
      <c r="AJ45" s="74" t="str">
        <f>IF(AI45="","",$AJ$2)</f>
        <v>A-</v>
      </c>
      <c r="AK45" s="74" t="s">
        <v>13</v>
      </c>
      <c r="AL45" s="74" t="s">
        <v>1937</v>
      </c>
      <c r="AM45" s="74" t="s">
        <v>1938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98"/>
      <c r="G46" s="9"/>
      <c r="H46" s="9"/>
      <c r="I46" s="9"/>
      <c r="J46" s="9"/>
      <c r="K46" s="9"/>
      <c r="L46" s="9"/>
      <c r="M46" s="9"/>
      <c r="N46" s="9"/>
      <c r="O46" s="99"/>
      <c r="P46" s="99"/>
      <c r="Q46" s="100"/>
      <c r="R46" s="100"/>
      <c r="S46" s="9"/>
      <c r="T46" s="48"/>
      <c r="U46" s="9"/>
      <c r="W46" s="69" t="str">
        <f>$A$4&amp;" "&amp;A47&amp;"("&amp;B47&amp;","&amp;C47&amp;"^)"</f>
        <v>은행동 대우3차('98.10.,1272^)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36"/>
        <v/>
      </c>
      <c r="AI46" s="97" t="str">
        <f t="shared" si="35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1231</v>
      </c>
      <c r="B47" s="10" t="s">
        <v>2040</v>
      </c>
      <c r="C47" s="101">
        <v>1272</v>
      </c>
      <c r="D47" s="98">
        <v>80.8</v>
      </c>
      <c r="E47" s="100">
        <v>24</v>
      </c>
      <c r="F47" s="98">
        <v>59.3</v>
      </c>
      <c r="G47" s="17">
        <v>18</v>
      </c>
      <c r="H47" s="101">
        <v>398</v>
      </c>
      <c r="I47" s="102"/>
      <c r="J47" s="102"/>
      <c r="K47" s="102"/>
      <c r="L47" s="102"/>
      <c r="M47" s="103">
        <f t="shared" ref="M47:M52" si="43">I47-K47</f>
        <v>0</v>
      </c>
      <c r="N47" s="4" t="str">
        <f t="shared" ref="N47:N52" si="44">IF(ISERROR(K47/I47),"",K47/I47)</f>
        <v/>
      </c>
      <c r="O47" s="99">
        <f t="shared" ref="O47:O52" si="45">I47/E47</f>
        <v>0</v>
      </c>
      <c r="P47" s="99">
        <f t="shared" ref="P47:P52" si="46">K47/E47</f>
        <v>0</v>
      </c>
      <c r="Q47" s="74">
        <v>3</v>
      </c>
      <c r="R47" s="74">
        <v>1</v>
      </c>
      <c r="S47" s="74" t="s">
        <v>1941</v>
      </c>
      <c r="T47" s="5" t="s">
        <v>482</v>
      </c>
      <c r="U47" s="9"/>
      <c r="W47" s="98">
        <f t="shared" ref="W47:X52" si="47">D47</f>
        <v>80.8</v>
      </c>
      <c r="X47" s="100">
        <f t="shared" si="47"/>
        <v>24</v>
      </c>
      <c r="Y47" s="96">
        <f t="shared" ref="Y47:Z52" si="48">H47</f>
        <v>398</v>
      </c>
      <c r="Z47" s="103">
        <f t="shared" si="48"/>
        <v>0</v>
      </c>
      <c r="AA47" s="103">
        <f t="shared" ref="AA47:AA52" si="49">K47</f>
        <v>0</v>
      </c>
      <c r="AB47" s="103">
        <f t="shared" ref="AB47:AD52" si="50">M47</f>
        <v>0</v>
      </c>
      <c r="AC47" s="4" t="str">
        <f t="shared" si="50"/>
        <v/>
      </c>
      <c r="AD47" s="99">
        <f t="shared" si="50"/>
        <v>0</v>
      </c>
      <c r="AE47" s="74" t="str">
        <f t="shared" ref="AE47:AE52" si="51">S47</f>
        <v>계</v>
      </c>
      <c r="AF47" s="74" t="str">
        <f t="shared" ref="AF47:AF52" si="52">Q47&amp;"/"&amp;R47</f>
        <v>3/1</v>
      </c>
      <c r="AH47" s="20" t="str">
        <f t="shared" si="36"/>
        <v>대우3차</v>
      </c>
      <c r="AI47" s="100">
        <f t="shared" si="35"/>
        <v>24</v>
      </c>
      <c r="AJ47" s="74" t="str">
        <f t="shared" ref="AJ47:AJ52" si="53">IF(AI47="","",$AJ$2)</f>
        <v>A-</v>
      </c>
      <c r="AK47" s="74" t="s">
        <v>13</v>
      </c>
      <c r="AL47" s="74" t="s">
        <v>1937</v>
      </c>
      <c r="AM47" s="74" t="s">
        <v>1938</v>
      </c>
      <c r="AN47" s="74" t="str">
        <f t="shared" ref="AN47:AN52" si="54">IF(AI47="","",$AN$2)</f>
        <v>C</v>
      </c>
      <c r="AO47" s="74" t="str">
        <f t="shared" ref="AO47:AO52" si="55">IF(N47="","",IF(N47&gt;=$AO$1/100,"O","X"))</f>
        <v/>
      </c>
      <c r="AP47" s="74" t="str">
        <f t="shared" ref="AP47:AP52" si="56">IF(I47="","",IF(I47&lt;=$AP$1,"O","X"))</f>
        <v/>
      </c>
      <c r="AQ47" s="74" t="str">
        <f t="shared" ref="AQ47:AQ52" si="57">IF(O47="","",IF(O47&lt;=$AQ$1,"O","X"))</f>
        <v>O</v>
      </c>
      <c r="AR47" s="74" t="str">
        <f t="shared" ref="AR47:AR52" si="58">IF(M47="","",IF(M47&lt;=$AR$1,"O","X"))</f>
        <v>O</v>
      </c>
      <c r="AS47" s="74" t="s">
        <v>2</v>
      </c>
      <c r="AT47" s="74" t="str">
        <f t="shared" ref="AT47:AT52" si="59">IF(OR(F47="",AI47=""),"",IF(AND((F47&lt;=85),(AI47&gt;=15)),"O","X"))</f>
        <v>O</v>
      </c>
      <c r="AU47" s="74" t="str">
        <f t="shared" ref="AU47:AU52" si="60">IF(C47="","",IF(C47&gt;=$AU$1,"O","X"))</f>
        <v>O</v>
      </c>
      <c r="AV47" s="74" t="str">
        <f t="shared" ref="AV47:AV52" si="61">IF(AO47="","",IF(AND(AO47="O",AP47="O",AR47="O",AT47="O",AU47="O"),"후보","X"))</f>
        <v/>
      </c>
    </row>
    <row r="48" spans="1:48" x14ac:dyDescent="0.3">
      <c r="A48" s="9" t="s">
        <v>1231</v>
      </c>
      <c r="B48" s="10" t="s">
        <v>2040</v>
      </c>
      <c r="C48" s="101">
        <v>1272</v>
      </c>
      <c r="D48" s="98">
        <v>81.5</v>
      </c>
      <c r="E48" s="100">
        <v>25</v>
      </c>
      <c r="F48" s="98">
        <v>59.9</v>
      </c>
      <c r="G48" s="17">
        <v>18</v>
      </c>
      <c r="H48" s="101">
        <v>240</v>
      </c>
      <c r="I48" s="102">
        <v>45000</v>
      </c>
      <c r="J48" s="102" t="s">
        <v>1995</v>
      </c>
      <c r="K48" s="102">
        <v>40000</v>
      </c>
      <c r="L48" s="102" t="s">
        <v>1952</v>
      </c>
      <c r="M48" s="103">
        <f t="shared" si="43"/>
        <v>5000</v>
      </c>
      <c r="N48" s="4">
        <f t="shared" si="44"/>
        <v>0.88888888888888884</v>
      </c>
      <c r="O48" s="99">
        <f t="shared" si="45"/>
        <v>1800</v>
      </c>
      <c r="P48" s="99">
        <f t="shared" si="46"/>
        <v>1600</v>
      </c>
      <c r="Q48" s="74">
        <v>3</v>
      </c>
      <c r="R48" s="74">
        <v>1</v>
      </c>
      <c r="S48" s="74" t="s">
        <v>1941</v>
      </c>
      <c r="T48" s="5" t="s">
        <v>485</v>
      </c>
      <c r="U48" s="9"/>
      <c r="W48" s="98">
        <f t="shared" si="47"/>
        <v>81.5</v>
      </c>
      <c r="X48" s="100">
        <f t="shared" si="47"/>
        <v>25</v>
      </c>
      <c r="Y48" s="96">
        <f t="shared" si="48"/>
        <v>240</v>
      </c>
      <c r="Z48" s="103">
        <f t="shared" si="48"/>
        <v>45000</v>
      </c>
      <c r="AA48" s="103">
        <f t="shared" si="49"/>
        <v>40000</v>
      </c>
      <c r="AB48" s="103">
        <f t="shared" si="50"/>
        <v>5000</v>
      </c>
      <c r="AC48" s="4">
        <f t="shared" si="50"/>
        <v>0.88888888888888884</v>
      </c>
      <c r="AD48" s="99">
        <f t="shared" si="50"/>
        <v>1800</v>
      </c>
      <c r="AE48" s="74" t="str">
        <f t="shared" si="51"/>
        <v>계</v>
      </c>
      <c r="AF48" s="74" t="str">
        <f t="shared" si="52"/>
        <v>3/1</v>
      </c>
      <c r="AH48" s="20" t="str">
        <f t="shared" si="36"/>
        <v>대우3차</v>
      </c>
      <c r="AI48" s="100">
        <f t="shared" si="35"/>
        <v>25</v>
      </c>
      <c r="AJ48" s="74" t="str">
        <f t="shared" si="53"/>
        <v>A-</v>
      </c>
      <c r="AK48" s="74" t="s">
        <v>13</v>
      </c>
      <c r="AL48" s="74" t="s">
        <v>1937</v>
      </c>
      <c r="AM48" s="74" t="s">
        <v>1938</v>
      </c>
      <c r="AN48" s="74" t="str">
        <f t="shared" si="54"/>
        <v>C</v>
      </c>
      <c r="AO48" s="74" t="str">
        <f t="shared" si="55"/>
        <v>O</v>
      </c>
      <c r="AP48" s="74" t="str">
        <f t="shared" si="56"/>
        <v>O</v>
      </c>
      <c r="AQ48" s="74" t="str">
        <f t="shared" si="57"/>
        <v>X</v>
      </c>
      <c r="AR48" s="74" t="str">
        <f t="shared" si="58"/>
        <v>O</v>
      </c>
      <c r="AS48" s="74" t="s">
        <v>2</v>
      </c>
      <c r="AT48" s="74" t="str">
        <f t="shared" si="59"/>
        <v>O</v>
      </c>
      <c r="AU48" s="74" t="str">
        <f t="shared" si="60"/>
        <v>O</v>
      </c>
      <c r="AV48" s="74" t="str">
        <f t="shared" si="61"/>
        <v>후보</v>
      </c>
    </row>
    <row r="49" spans="1:48" x14ac:dyDescent="0.3">
      <c r="A49" s="9" t="s">
        <v>1231</v>
      </c>
      <c r="B49" s="10" t="s">
        <v>2040</v>
      </c>
      <c r="C49" s="101">
        <v>1272</v>
      </c>
      <c r="D49" s="98">
        <v>81.7</v>
      </c>
      <c r="E49" s="100">
        <v>25</v>
      </c>
      <c r="F49" s="98">
        <v>59.9</v>
      </c>
      <c r="G49" s="17">
        <v>18</v>
      </c>
      <c r="H49" s="101">
        <v>80</v>
      </c>
      <c r="I49" s="102">
        <v>41500</v>
      </c>
      <c r="J49" s="102" t="s">
        <v>1995</v>
      </c>
      <c r="K49" s="102"/>
      <c r="L49" s="102"/>
      <c r="M49" s="103">
        <f t="shared" si="43"/>
        <v>41500</v>
      </c>
      <c r="N49" s="4">
        <f t="shared" si="44"/>
        <v>0</v>
      </c>
      <c r="O49" s="99">
        <f t="shared" si="45"/>
        <v>1660</v>
      </c>
      <c r="P49" s="99">
        <f t="shared" si="46"/>
        <v>0</v>
      </c>
      <c r="Q49" s="74">
        <v>3</v>
      </c>
      <c r="R49" s="74">
        <v>1</v>
      </c>
      <c r="S49" s="74" t="s">
        <v>1941</v>
      </c>
      <c r="T49" s="5" t="s">
        <v>483</v>
      </c>
      <c r="U49" s="9"/>
      <c r="W49" s="98">
        <f t="shared" si="47"/>
        <v>81.7</v>
      </c>
      <c r="X49" s="100">
        <f t="shared" si="47"/>
        <v>25</v>
      </c>
      <c r="Y49" s="96">
        <f t="shared" si="48"/>
        <v>80</v>
      </c>
      <c r="Z49" s="103">
        <f t="shared" si="48"/>
        <v>41500</v>
      </c>
      <c r="AA49" s="103">
        <f t="shared" si="49"/>
        <v>0</v>
      </c>
      <c r="AB49" s="103">
        <f t="shared" si="50"/>
        <v>41500</v>
      </c>
      <c r="AC49" s="4">
        <f t="shared" si="50"/>
        <v>0</v>
      </c>
      <c r="AD49" s="99">
        <f t="shared" si="50"/>
        <v>1660</v>
      </c>
      <c r="AE49" s="74" t="str">
        <f t="shared" si="51"/>
        <v>계</v>
      </c>
      <c r="AF49" s="74" t="str">
        <f t="shared" si="52"/>
        <v>3/1</v>
      </c>
      <c r="AH49" s="20" t="str">
        <f t="shared" si="36"/>
        <v>대우3차</v>
      </c>
      <c r="AI49" s="100">
        <f t="shared" si="35"/>
        <v>25</v>
      </c>
      <c r="AJ49" s="74" t="str">
        <f t="shared" si="53"/>
        <v>A-</v>
      </c>
      <c r="AK49" s="74" t="s">
        <v>13</v>
      </c>
      <c r="AL49" s="74" t="s">
        <v>1937</v>
      </c>
      <c r="AM49" s="74" t="s">
        <v>1938</v>
      </c>
      <c r="AN49" s="74" t="str">
        <f t="shared" si="54"/>
        <v>C</v>
      </c>
      <c r="AO49" s="74" t="str">
        <f t="shared" si="55"/>
        <v>X</v>
      </c>
      <c r="AP49" s="74" t="str">
        <f t="shared" si="56"/>
        <v>O</v>
      </c>
      <c r="AQ49" s="74" t="str">
        <f t="shared" si="57"/>
        <v>X</v>
      </c>
      <c r="AR49" s="74" t="str">
        <f t="shared" si="58"/>
        <v>X</v>
      </c>
      <c r="AS49" s="74" t="s">
        <v>2</v>
      </c>
      <c r="AT49" s="74" t="str">
        <f t="shared" si="59"/>
        <v>O</v>
      </c>
      <c r="AU49" s="74" t="str">
        <f t="shared" si="60"/>
        <v>O</v>
      </c>
      <c r="AV49" s="74" t="str">
        <f t="shared" si="61"/>
        <v>X</v>
      </c>
    </row>
    <row r="50" spans="1:48" x14ac:dyDescent="0.3">
      <c r="A50" s="9" t="s">
        <v>1231</v>
      </c>
      <c r="B50" s="10" t="s">
        <v>2040</v>
      </c>
      <c r="C50" s="101">
        <v>1272</v>
      </c>
      <c r="D50" s="98">
        <v>110</v>
      </c>
      <c r="E50" s="100">
        <v>33</v>
      </c>
      <c r="F50" s="98">
        <v>84.9</v>
      </c>
      <c r="G50" s="17">
        <v>26</v>
      </c>
      <c r="H50" s="101">
        <v>288</v>
      </c>
      <c r="I50" s="102">
        <v>53000</v>
      </c>
      <c r="J50" s="102" t="s">
        <v>1943</v>
      </c>
      <c r="K50" s="102">
        <v>44000</v>
      </c>
      <c r="L50" s="102" t="s">
        <v>1964</v>
      </c>
      <c r="M50" s="103">
        <f t="shared" si="43"/>
        <v>9000</v>
      </c>
      <c r="N50" s="4">
        <f t="shared" si="44"/>
        <v>0.83018867924528306</v>
      </c>
      <c r="O50" s="99">
        <f t="shared" si="45"/>
        <v>1606.060606060606</v>
      </c>
      <c r="P50" s="99">
        <f t="shared" si="46"/>
        <v>1333.3333333333333</v>
      </c>
      <c r="Q50" s="74">
        <v>3</v>
      </c>
      <c r="R50" s="74">
        <v>2</v>
      </c>
      <c r="S50" s="74" t="s">
        <v>1941</v>
      </c>
      <c r="T50" s="5">
        <v>110</v>
      </c>
      <c r="U50" s="9"/>
      <c r="W50" s="98">
        <f t="shared" si="47"/>
        <v>110</v>
      </c>
      <c r="X50" s="100">
        <f t="shared" si="47"/>
        <v>33</v>
      </c>
      <c r="Y50" s="96">
        <f t="shared" si="48"/>
        <v>288</v>
      </c>
      <c r="Z50" s="103">
        <f t="shared" si="48"/>
        <v>53000</v>
      </c>
      <c r="AA50" s="103">
        <f t="shared" si="49"/>
        <v>44000</v>
      </c>
      <c r="AB50" s="103">
        <f t="shared" si="50"/>
        <v>9000</v>
      </c>
      <c r="AC50" s="4">
        <f t="shared" si="50"/>
        <v>0.83018867924528306</v>
      </c>
      <c r="AD50" s="99">
        <f t="shared" si="50"/>
        <v>1606.060606060606</v>
      </c>
      <c r="AE50" s="74" t="str">
        <f t="shared" si="51"/>
        <v>계</v>
      </c>
      <c r="AF50" s="74" t="str">
        <f t="shared" si="52"/>
        <v>3/2</v>
      </c>
      <c r="AH50" s="20" t="str">
        <f t="shared" si="36"/>
        <v>대우3차</v>
      </c>
      <c r="AI50" s="100">
        <f t="shared" si="35"/>
        <v>33</v>
      </c>
      <c r="AJ50" s="74" t="str">
        <f t="shared" si="53"/>
        <v>A-</v>
      </c>
      <c r="AK50" s="74" t="s">
        <v>13</v>
      </c>
      <c r="AL50" s="74" t="s">
        <v>1937</v>
      </c>
      <c r="AM50" s="74" t="s">
        <v>1938</v>
      </c>
      <c r="AN50" s="74" t="str">
        <f t="shared" si="54"/>
        <v>C</v>
      </c>
      <c r="AO50" s="74" t="str">
        <f t="shared" si="55"/>
        <v>O</v>
      </c>
      <c r="AP50" s="74" t="str">
        <f t="shared" si="56"/>
        <v>X</v>
      </c>
      <c r="AQ50" s="74" t="str">
        <f t="shared" si="57"/>
        <v>X</v>
      </c>
      <c r="AR50" s="74" t="str">
        <f t="shared" si="58"/>
        <v>X</v>
      </c>
      <c r="AS50" s="74" t="s">
        <v>2</v>
      </c>
      <c r="AT50" s="74" t="str">
        <f t="shared" si="59"/>
        <v>O</v>
      </c>
      <c r="AU50" s="74" t="str">
        <f t="shared" si="60"/>
        <v>O</v>
      </c>
      <c r="AV50" s="74" t="str">
        <f t="shared" si="61"/>
        <v>X</v>
      </c>
    </row>
    <row r="51" spans="1:48" x14ac:dyDescent="0.3">
      <c r="A51" s="9" t="s">
        <v>1231</v>
      </c>
      <c r="B51" s="10" t="s">
        <v>2040</v>
      </c>
      <c r="C51" s="101">
        <v>1272</v>
      </c>
      <c r="D51" s="98">
        <v>125.8</v>
      </c>
      <c r="E51" s="100">
        <v>38</v>
      </c>
      <c r="F51" s="98">
        <v>100</v>
      </c>
      <c r="G51" s="17">
        <v>30</v>
      </c>
      <c r="H51" s="101">
        <v>190</v>
      </c>
      <c r="I51" s="102">
        <v>60000</v>
      </c>
      <c r="J51" s="102" t="s">
        <v>2004</v>
      </c>
      <c r="K51" s="102"/>
      <c r="L51" s="102"/>
      <c r="M51" s="103">
        <f t="shared" si="43"/>
        <v>60000</v>
      </c>
      <c r="N51" s="4">
        <f t="shared" si="44"/>
        <v>0</v>
      </c>
      <c r="O51" s="99">
        <f t="shared" si="45"/>
        <v>1578.9473684210527</v>
      </c>
      <c r="P51" s="99">
        <f t="shared" si="46"/>
        <v>0</v>
      </c>
      <c r="Q51" s="74">
        <v>4</v>
      </c>
      <c r="R51" s="74">
        <v>2</v>
      </c>
      <c r="S51" s="74" t="s">
        <v>1941</v>
      </c>
      <c r="T51" s="5">
        <v>125</v>
      </c>
      <c r="U51" s="9"/>
      <c r="W51" s="98">
        <f t="shared" si="47"/>
        <v>125.8</v>
      </c>
      <c r="X51" s="100">
        <f t="shared" si="47"/>
        <v>38</v>
      </c>
      <c r="Y51" s="96">
        <f t="shared" si="48"/>
        <v>190</v>
      </c>
      <c r="Z51" s="103">
        <f t="shared" si="48"/>
        <v>60000</v>
      </c>
      <c r="AA51" s="103">
        <f t="shared" si="49"/>
        <v>0</v>
      </c>
      <c r="AB51" s="103">
        <f t="shared" si="50"/>
        <v>60000</v>
      </c>
      <c r="AC51" s="4">
        <f t="shared" si="50"/>
        <v>0</v>
      </c>
      <c r="AD51" s="99">
        <f t="shared" si="50"/>
        <v>1578.9473684210527</v>
      </c>
      <c r="AE51" s="74" t="str">
        <f t="shared" si="51"/>
        <v>계</v>
      </c>
      <c r="AF51" s="74" t="str">
        <f t="shared" si="52"/>
        <v>4/2</v>
      </c>
      <c r="AH51" s="20" t="str">
        <f t="shared" si="36"/>
        <v>대우3차</v>
      </c>
      <c r="AI51" s="100">
        <f t="shared" si="35"/>
        <v>38</v>
      </c>
      <c r="AJ51" s="74" t="str">
        <f t="shared" si="53"/>
        <v>A-</v>
      </c>
      <c r="AK51" s="74" t="s">
        <v>13</v>
      </c>
      <c r="AL51" s="74" t="s">
        <v>1937</v>
      </c>
      <c r="AM51" s="74" t="s">
        <v>1938</v>
      </c>
      <c r="AN51" s="74" t="str">
        <f t="shared" si="54"/>
        <v>C</v>
      </c>
      <c r="AO51" s="74" t="str">
        <f t="shared" si="55"/>
        <v>X</v>
      </c>
      <c r="AP51" s="74" t="str">
        <f t="shared" si="56"/>
        <v>X</v>
      </c>
      <c r="AQ51" s="74" t="str">
        <f t="shared" si="57"/>
        <v>X</v>
      </c>
      <c r="AR51" s="74" t="str">
        <f t="shared" si="58"/>
        <v>X</v>
      </c>
      <c r="AS51" s="74" t="s">
        <v>2</v>
      </c>
      <c r="AT51" s="74" t="str">
        <f t="shared" si="59"/>
        <v>X</v>
      </c>
      <c r="AU51" s="74" t="str">
        <f t="shared" si="60"/>
        <v>O</v>
      </c>
      <c r="AV51" s="74" t="str">
        <f t="shared" si="61"/>
        <v>X</v>
      </c>
    </row>
    <row r="52" spans="1:48" x14ac:dyDescent="0.3">
      <c r="A52" s="9" t="s">
        <v>1231</v>
      </c>
      <c r="B52" s="10" t="s">
        <v>2040</v>
      </c>
      <c r="C52" s="101">
        <v>1272</v>
      </c>
      <c r="D52" s="98">
        <v>164.4</v>
      </c>
      <c r="E52" s="100">
        <v>50</v>
      </c>
      <c r="F52" s="98">
        <v>134</v>
      </c>
      <c r="G52" s="17">
        <v>41</v>
      </c>
      <c r="H52" s="101">
        <v>76</v>
      </c>
      <c r="I52" s="102">
        <v>70000</v>
      </c>
      <c r="J52" s="102" t="s">
        <v>1980</v>
      </c>
      <c r="K52" s="102"/>
      <c r="L52" s="102"/>
      <c r="M52" s="103">
        <f t="shared" si="43"/>
        <v>70000</v>
      </c>
      <c r="N52" s="4">
        <f t="shared" si="44"/>
        <v>0</v>
      </c>
      <c r="O52" s="99">
        <f t="shared" si="45"/>
        <v>1400</v>
      </c>
      <c r="P52" s="99">
        <f t="shared" si="46"/>
        <v>0</v>
      </c>
      <c r="Q52" s="74">
        <v>4</v>
      </c>
      <c r="R52" s="74">
        <v>2</v>
      </c>
      <c r="S52" s="74" t="s">
        <v>1941</v>
      </c>
      <c r="T52" s="5">
        <v>164</v>
      </c>
      <c r="U52" s="9"/>
      <c r="W52" s="98">
        <f t="shared" si="47"/>
        <v>164.4</v>
      </c>
      <c r="X52" s="100">
        <f t="shared" si="47"/>
        <v>50</v>
      </c>
      <c r="Y52" s="96">
        <f t="shared" si="48"/>
        <v>76</v>
      </c>
      <c r="Z52" s="103">
        <f t="shared" si="48"/>
        <v>70000</v>
      </c>
      <c r="AA52" s="103">
        <f t="shared" si="49"/>
        <v>0</v>
      </c>
      <c r="AB52" s="103">
        <f t="shared" si="50"/>
        <v>70000</v>
      </c>
      <c r="AC52" s="4">
        <f t="shared" si="50"/>
        <v>0</v>
      </c>
      <c r="AD52" s="99">
        <f t="shared" si="50"/>
        <v>1400</v>
      </c>
      <c r="AE52" s="74" t="str">
        <f t="shared" si="51"/>
        <v>계</v>
      </c>
      <c r="AF52" s="74" t="str">
        <f t="shared" si="52"/>
        <v>4/2</v>
      </c>
      <c r="AH52" s="20" t="str">
        <f t="shared" si="36"/>
        <v>대우3차</v>
      </c>
      <c r="AI52" s="100">
        <f t="shared" si="35"/>
        <v>50</v>
      </c>
      <c r="AJ52" s="74" t="str">
        <f t="shared" si="53"/>
        <v>A-</v>
      </c>
      <c r="AK52" s="74" t="s">
        <v>13</v>
      </c>
      <c r="AL52" s="74" t="s">
        <v>1937</v>
      </c>
      <c r="AM52" s="74" t="s">
        <v>1938</v>
      </c>
      <c r="AN52" s="74" t="str">
        <f t="shared" si="54"/>
        <v>C</v>
      </c>
      <c r="AO52" s="74" t="str">
        <f t="shared" si="55"/>
        <v>X</v>
      </c>
      <c r="AP52" s="74" t="str">
        <f t="shared" si="56"/>
        <v>X</v>
      </c>
      <c r="AQ52" s="74" t="str">
        <f t="shared" si="57"/>
        <v>X</v>
      </c>
      <c r="AR52" s="74" t="str">
        <f t="shared" si="58"/>
        <v>X</v>
      </c>
      <c r="AS52" s="74" t="s">
        <v>2</v>
      </c>
      <c r="AT52" s="74" t="str">
        <f t="shared" si="59"/>
        <v>X</v>
      </c>
      <c r="AU52" s="74" t="str">
        <f t="shared" si="60"/>
        <v>O</v>
      </c>
      <c r="AV52" s="74" t="str">
        <f t="shared" si="61"/>
        <v>X</v>
      </c>
    </row>
    <row r="53" spans="1:48" x14ac:dyDescent="0.3">
      <c r="A53" s="9"/>
      <c r="B53" s="74"/>
      <c r="C53" s="6"/>
      <c r="D53" s="9"/>
      <c r="E53" s="14"/>
      <c r="F53" s="98"/>
      <c r="G53" s="9"/>
      <c r="H53" s="9"/>
      <c r="I53" s="9"/>
      <c r="J53" s="9"/>
      <c r="K53" s="9"/>
      <c r="L53" s="9"/>
      <c r="M53" s="9"/>
      <c r="N53" s="9"/>
      <c r="O53" s="99"/>
      <c r="P53" s="99"/>
      <c r="Q53" s="100"/>
      <c r="R53" s="100"/>
      <c r="S53" s="9"/>
      <c r="T53" s="48"/>
      <c r="U53" s="9"/>
      <c r="W53" s="69" t="str">
        <f>$A$4&amp;" "&amp;A54&amp;"("&amp;B54&amp;","&amp;C54&amp;"^)"</f>
        <v>은행동 은행마을녹원('97.11.,299^)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36"/>
        <v/>
      </c>
      <c r="AI53" s="97" t="str">
        <f t="shared" si="35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1236</v>
      </c>
      <c r="B54" s="10" t="s">
        <v>1974</v>
      </c>
      <c r="C54" s="101">
        <v>299</v>
      </c>
      <c r="D54" s="98">
        <v>78.5</v>
      </c>
      <c r="E54" s="100">
        <v>24</v>
      </c>
      <c r="F54" s="98">
        <v>56.9</v>
      </c>
      <c r="G54" s="17">
        <v>17</v>
      </c>
      <c r="H54" s="101">
        <v>88</v>
      </c>
      <c r="I54" s="102"/>
      <c r="J54" s="102"/>
      <c r="K54" s="102"/>
      <c r="L54" s="102"/>
      <c r="M54" s="103">
        <f>I54-K54</f>
        <v>0</v>
      </c>
      <c r="N54" s="4" t="str">
        <f>IF(ISERROR(K54/I54),"",K54/I54)</f>
        <v/>
      </c>
      <c r="O54" s="99">
        <f>I54/E54</f>
        <v>0</v>
      </c>
      <c r="P54" s="99">
        <f>K54/E54</f>
        <v>0</v>
      </c>
      <c r="Q54" s="74">
        <v>2</v>
      </c>
      <c r="R54" s="74">
        <v>1</v>
      </c>
      <c r="S54" s="74" t="s">
        <v>1936</v>
      </c>
      <c r="T54" s="5" t="s">
        <v>1043</v>
      </c>
      <c r="U54" s="9"/>
      <c r="W54" s="98">
        <f t="shared" ref="W54:X56" si="62">D54</f>
        <v>78.5</v>
      </c>
      <c r="X54" s="100">
        <f t="shared" si="62"/>
        <v>24</v>
      </c>
      <c r="Y54" s="96">
        <f t="shared" ref="Y54:Z56" si="63">H54</f>
        <v>88</v>
      </c>
      <c r="Z54" s="103">
        <f t="shared" si="63"/>
        <v>0</v>
      </c>
      <c r="AA54" s="103">
        <f>K54</f>
        <v>0</v>
      </c>
      <c r="AB54" s="103">
        <f t="shared" ref="AB54:AD56" si="64">M54</f>
        <v>0</v>
      </c>
      <c r="AC54" s="4" t="str">
        <f t="shared" si="64"/>
        <v/>
      </c>
      <c r="AD54" s="99">
        <f t="shared" si="64"/>
        <v>0</v>
      </c>
      <c r="AE54" s="74" t="str">
        <f>S54</f>
        <v>복</v>
      </c>
      <c r="AF54" s="74" t="str">
        <f>Q54&amp;"/"&amp;R54</f>
        <v>2/1</v>
      </c>
      <c r="AH54" s="20" t="str">
        <f t="shared" si="36"/>
        <v>은행마을녹원</v>
      </c>
      <c r="AI54" s="100">
        <f t="shared" si="35"/>
        <v>24</v>
      </c>
      <c r="AJ54" s="74" t="str">
        <f>IF(AI54="","",$AJ$2)</f>
        <v>A-</v>
      </c>
      <c r="AK54" s="74" t="s">
        <v>13</v>
      </c>
      <c r="AL54" s="74" t="s">
        <v>1937</v>
      </c>
      <c r="AM54" s="74" t="s">
        <v>1938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 t="s">
        <v>1236</v>
      </c>
      <c r="B55" s="10" t="s">
        <v>1974</v>
      </c>
      <c r="C55" s="101">
        <v>299</v>
      </c>
      <c r="D55" s="98">
        <v>78.5</v>
      </c>
      <c r="E55" s="100">
        <v>24</v>
      </c>
      <c r="F55" s="98">
        <v>54.4</v>
      </c>
      <c r="G55" s="17">
        <v>16</v>
      </c>
      <c r="H55" s="101">
        <v>60</v>
      </c>
      <c r="I55" s="102"/>
      <c r="J55" s="102"/>
      <c r="K55" s="102"/>
      <c r="L55" s="102"/>
      <c r="M55" s="103">
        <f>I55-K55</f>
        <v>0</v>
      </c>
      <c r="N55" s="4" t="str">
        <f>IF(ISERROR(K55/I55),"",K55/I55)</f>
        <v/>
      </c>
      <c r="O55" s="99">
        <f>I55/E55</f>
        <v>0</v>
      </c>
      <c r="P55" s="99">
        <f>K55/E55</f>
        <v>0</v>
      </c>
      <c r="Q55" s="74">
        <v>2</v>
      </c>
      <c r="R55" s="74">
        <v>1</v>
      </c>
      <c r="S55" s="74" t="s">
        <v>1941</v>
      </c>
      <c r="T55" s="5" t="s">
        <v>507</v>
      </c>
      <c r="U55" s="9"/>
      <c r="W55" s="98">
        <f t="shared" si="62"/>
        <v>78.5</v>
      </c>
      <c r="X55" s="100">
        <f t="shared" si="62"/>
        <v>24</v>
      </c>
      <c r="Y55" s="96">
        <f t="shared" si="63"/>
        <v>60</v>
      </c>
      <c r="Z55" s="103">
        <f t="shared" si="63"/>
        <v>0</v>
      </c>
      <c r="AA55" s="103">
        <f>K55</f>
        <v>0</v>
      </c>
      <c r="AB55" s="103">
        <f t="shared" si="64"/>
        <v>0</v>
      </c>
      <c r="AC55" s="4" t="str">
        <f t="shared" si="64"/>
        <v/>
      </c>
      <c r="AD55" s="99">
        <f t="shared" si="64"/>
        <v>0</v>
      </c>
      <c r="AE55" s="74" t="str">
        <f>S55</f>
        <v>계</v>
      </c>
      <c r="AF55" s="74" t="str">
        <f>Q55&amp;"/"&amp;R55</f>
        <v>2/1</v>
      </c>
      <c r="AH55" s="20" t="str">
        <f t="shared" si="36"/>
        <v>은행마을녹원</v>
      </c>
      <c r="AI55" s="100">
        <f t="shared" si="35"/>
        <v>24</v>
      </c>
      <c r="AJ55" s="74" t="str">
        <f>IF(AI55="","",$AJ$2)</f>
        <v>A-</v>
      </c>
      <c r="AK55" s="74" t="s">
        <v>13</v>
      </c>
      <c r="AL55" s="74" t="s">
        <v>1937</v>
      </c>
      <c r="AM55" s="74" t="s">
        <v>1938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X</v>
      </c>
      <c r="AV55" s="74" t="str">
        <f>IF(AO55="","",IF(AND(AO55="O",AP55="O",AR55="O",AT55="O",AU55="O"),"후보","X"))</f>
        <v/>
      </c>
    </row>
    <row r="56" spans="1:48" x14ac:dyDescent="0.3">
      <c r="A56" s="9" t="s">
        <v>1236</v>
      </c>
      <c r="B56" s="10" t="s">
        <v>1974</v>
      </c>
      <c r="C56" s="101">
        <v>299</v>
      </c>
      <c r="D56" s="98">
        <v>107</v>
      </c>
      <c r="E56" s="100">
        <v>32</v>
      </c>
      <c r="F56" s="98">
        <v>84.9</v>
      </c>
      <c r="G56" s="17">
        <v>26</v>
      </c>
      <c r="H56" s="101">
        <v>151</v>
      </c>
      <c r="I56" s="102"/>
      <c r="J56" s="102"/>
      <c r="K56" s="102"/>
      <c r="L56" s="102"/>
      <c r="M56" s="103">
        <f>I56-K56</f>
        <v>0</v>
      </c>
      <c r="N56" s="4" t="str">
        <f>IF(ISERROR(K56/I56),"",K56/I56)</f>
        <v/>
      </c>
      <c r="O56" s="99">
        <f>I56/E56</f>
        <v>0</v>
      </c>
      <c r="P56" s="99">
        <f>K56/E56</f>
        <v>0</v>
      </c>
      <c r="Q56" s="74">
        <v>3</v>
      </c>
      <c r="R56" s="74">
        <v>2</v>
      </c>
      <c r="S56" s="74" t="s">
        <v>1941</v>
      </c>
      <c r="T56" s="5">
        <v>106</v>
      </c>
      <c r="U56" s="9"/>
      <c r="W56" s="98">
        <f t="shared" si="62"/>
        <v>107</v>
      </c>
      <c r="X56" s="100">
        <f t="shared" si="62"/>
        <v>32</v>
      </c>
      <c r="Y56" s="96">
        <f t="shared" si="63"/>
        <v>151</v>
      </c>
      <c r="Z56" s="103">
        <f t="shared" si="63"/>
        <v>0</v>
      </c>
      <c r="AA56" s="103">
        <f>K56</f>
        <v>0</v>
      </c>
      <c r="AB56" s="103">
        <f t="shared" si="64"/>
        <v>0</v>
      </c>
      <c r="AC56" s="4" t="str">
        <f t="shared" si="64"/>
        <v/>
      </c>
      <c r="AD56" s="99">
        <f t="shared" si="64"/>
        <v>0</v>
      </c>
      <c r="AE56" s="74" t="str">
        <f>S56</f>
        <v>계</v>
      </c>
      <c r="AF56" s="74" t="str">
        <f>Q56&amp;"/"&amp;R56</f>
        <v>3/2</v>
      </c>
      <c r="AH56" s="20" t="str">
        <f t="shared" si="36"/>
        <v>은행마을녹원</v>
      </c>
      <c r="AI56" s="100">
        <f t="shared" si="35"/>
        <v>32</v>
      </c>
      <c r="AJ56" s="74" t="str">
        <f>IF(AI56="","",$AJ$2)</f>
        <v>A-</v>
      </c>
      <c r="AK56" s="74" t="s">
        <v>13</v>
      </c>
      <c r="AL56" s="74" t="s">
        <v>1937</v>
      </c>
      <c r="AM56" s="74" t="s">
        <v>1938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98"/>
      <c r="G57" s="9"/>
      <c r="H57" s="9"/>
      <c r="I57" s="9"/>
      <c r="J57" s="9"/>
      <c r="K57" s="9"/>
      <c r="L57" s="9"/>
      <c r="M57" s="9"/>
      <c r="N57" s="9"/>
      <c r="O57" s="99"/>
      <c r="P57" s="99"/>
      <c r="Q57" s="100"/>
      <c r="R57" s="100"/>
      <c r="S57" s="9"/>
      <c r="T57" s="48"/>
      <c r="U57" s="9"/>
      <c r="W57" s="69" t="str">
        <f>$A$4&amp;" "&amp;A58&amp;"("&amp;B58&amp;","&amp;C58&amp;"^)"</f>
        <v>은행동 신명('95.10.,460^)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36"/>
        <v/>
      </c>
      <c r="AI57" s="97" t="str">
        <f t="shared" si="35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1245</v>
      </c>
      <c r="B58" s="10" t="s">
        <v>1987</v>
      </c>
      <c r="C58" s="101">
        <v>460</v>
      </c>
      <c r="D58" s="98">
        <v>65.8</v>
      </c>
      <c r="E58" s="100">
        <v>20</v>
      </c>
      <c r="F58" s="98">
        <v>48.8</v>
      </c>
      <c r="G58" s="17">
        <v>15</v>
      </c>
      <c r="H58" s="101">
        <v>360</v>
      </c>
      <c r="I58" s="102">
        <v>27000</v>
      </c>
      <c r="J58" s="102" t="s">
        <v>1964</v>
      </c>
      <c r="K58" s="102">
        <v>21000</v>
      </c>
      <c r="L58" s="102" t="s">
        <v>1955</v>
      </c>
      <c r="M58" s="103">
        <f>I58-K58</f>
        <v>6000</v>
      </c>
      <c r="N58" s="4">
        <f>IF(ISERROR(K58/I58),"",K58/I58)</f>
        <v>0.77777777777777779</v>
      </c>
      <c r="O58" s="99">
        <f>I58/E58</f>
        <v>1350</v>
      </c>
      <c r="P58" s="99">
        <f>K58/E58</f>
        <v>1050</v>
      </c>
      <c r="Q58" s="74">
        <v>2</v>
      </c>
      <c r="R58" s="74">
        <v>1</v>
      </c>
      <c r="S58" s="74" t="s">
        <v>1936</v>
      </c>
      <c r="T58" s="5">
        <v>65</v>
      </c>
      <c r="U58" s="9"/>
      <c r="W58" s="98">
        <f>D58</f>
        <v>65.8</v>
      </c>
      <c r="X58" s="100">
        <f>E58</f>
        <v>20</v>
      </c>
      <c r="Y58" s="96">
        <f>H58</f>
        <v>360</v>
      </c>
      <c r="Z58" s="103">
        <f>I58</f>
        <v>27000</v>
      </c>
      <c r="AA58" s="103">
        <f>K58</f>
        <v>21000</v>
      </c>
      <c r="AB58" s="103">
        <f t="shared" ref="AB58:AD59" si="65">M58</f>
        <v>6000</v>
      </c>
      <c r="AC58" s="4">
        <f t="shared" si="65"/>
        <v>0.77777777777777779</v>
      </c>
      <c r="AD58" s="99">
        <f t="shared" si="65"/>
        <v>1350</v>
      </c>
      <c r="AE58" s="74" t="str">
        <f>S58</f>
        <v>복</v>
      </c>
      <c r="AF58" s="74" t="str">
        <f>Q58&amp;"/"&amp;R58</f>
        <v>2/1</v>
      </c>
      <c r="AH58" s="20" t="str">
        <f t="shared" si="36"/>
        <v>신명</v>
      </c>
      <c r="AI58" s="100">
        <f t="shared" si="35"/>
        <v>20</v>
      </c>
      <c r="AJ58" s="74" t="str">
        <f>IF(AI58="","",$AJ$2)</f>
        <v>A-</v>
      </c>
      <c r="AK58" s="74" t="s">
        <v>13</v>
      </c>
      <c r="AL58" s="74" t="s">
        <v>1937</v>
      </c>
      <c r="AM58" s="74" t="s">
        <v>1938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X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1245</v>
      </c>
      <c r="B59" s="10" t="s">
        <v>1987</v>
      </c>
      <c r="C59" s="101">
        <v>460</v>
      </c>
      <c r="D59" s="98">
        <v>79.099999999999994</v>
      </c>
      <c r="E59" s="100">
        <v>24</v>
      </c>
      <c r="F59" s="98">
        <v>59.9</v>
      </c>
      <c r="G59" s="17">
        <v>18</v>
      </c>
      <c r="H59" s="101">
        <v>100</v>
      </c>
      <c r="I59" s="102"/>
      <c r="J59" s="102"/>
      <c r="K59" s="102"/>
      <c r="L59" s="102"/>
      <c r="M59" s="103">
        <f>I59-K59</f>
        <v>0</v>
      </c>
      <c r="N59" s="4" t="str">
        <f>IF(ISERROR(K59/I59),"",K59/I59)</f>
        <v/>
      </c>
      <c r="O59" s="99">
        <f>I59/E59</f>
        <v>0</v>
      </c>
      <c r="P59" s="99">
        <f>K59/E59</f>
        <v>0</v>
      </c>
      <c r="Q59" s="74">
        <v>3</v>
      </c>
      <c r="R59" s="74">
        <v>1</v>
      </c>
      <c r="S59" s="74" t="s">
        <v>1936</v>
      </c>
      <c r="T59" s="5">
        <v>79</v>
      </c>
      <c r="U59" s="9"/>
      <c r="W59" s="98">
        <f>D59</f>
        <v>79.099999999999994</v>
      </c>
      <c r="X59" s="100">
        <f>E59</f>
        <v>24</v>
      </c>
      <c r="Y59" s="96">
        <f>H59</f>
        <v>100</v>
      </c>
      <c r="Z59" s="103">
        <f>I59</f>
        <v>0</v>
      </c>
      <c r="AA59" s="103">
        <f>K59</f>
        <v>0</v>
      </c>
      <c r="AB59" s="103">
        <f t="shared" si="65"/>
        <v>0</v>
      </c>
      <c r="AC59" s="4" t="str">
        <f t="shared" si="65"/>
        <v/>
      </c>
      <c r="AD59" s="99">
        <f t="shared" si="65"/>
        <v>0</v>
      </c>
      <c r="AE59" s="74" t="str">
        <f>S59</f>
        <v>복</v>
      </c>
      <c r="AF59" s="74" t="str">
        <f>Q59&amp;"/"&amp;R59</f>
        <v>3/1</v>
      </c>
      <c r="AH59" s="20" t="str">
        <f t="shared" si="36"/>
        <v>신명</v>
      </c>
      <c r="AI59" s="100">
        <f t="shared" si="35"/>
        <v>24</v>
      </c>
      <c r="AJ59" s="74" t="str">
        <f>IF(AI59="","",$AJ$2)</f>
        <v>A-</v>
      </c>
      <c r="AK59" s="74" t="s">
        <v>13</v>
      </c>
      <c r="AL59" s="74" t="s">
        <v>1937</v>
      </c>
      <c r="AM59" s="74" t="s">
        <v>1938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x14ac:dyDescent="0.3">
      <c r="A60" s="9"/>
      <c r="B60" s="74"/>
      <c r="C60" s="6"/>
      <c r="D60" s="9"/>
      <c r="E60" s="14"/>
      <c r="F60" s="98"/>
      <c r="G60" s="9"/>
      <c r="H60" s="9"/>
      <c r="I60" s="9"/>
      <c r="J60" s="9"/>
      <c r="K60" s="9"/>
      <c r="L60" s="9"/>
      <c r="M60" s="9"/>
      <c r="N60" s="9"/>
      <c r="O60" s="99"/>
      <c r="P60" s="99"/>
      <c r="Q60" s="100"/>
      <c r="R60" s="100"/>
      <c r="S60" s="9"/>
      <c r="T60" s="48"/>
      <c r="U60" s="9"/>
      <c r="W60" s="69" t="str">
        <f>$A$4&amp;" "&amp;A61&amp;"("&amp;B61&amp;","&amp;C61&amp;"^)"</f>
        <v>은행동 시흥은계호반써밋플레이스('19.05.,816^)</v>
      </c>
      <c r="X60" s="70"/>
      <c r="Y60" s="70"/>
      <c r="Z60" s="70"/>
      <c r="AA60" s="70"/>
      <c r="AB60" s="70"/>
      <c r="AC60" s="70"/>
      <c r="AD60" s="70"/>
      <c r="AE60" s="70"/>
      <c r="AF60" s="71"/>
      <c r="AH60" s="20" t="str">
        <f t="shared" si="36"/>
        <v/>
      </c>
      <c r="AI60" s="97" t="str">
        <f t="shared" si="35"/>
        <v/>
      </c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x14ac:dyDescent="0.3">
      <c r="A61" s="9" t="s">
        <v>1249</v>
      </c>
      <c r="B61" s="10" t="s">
        <v>2041</v>
      </c>
      <c r="C61" s="101">
        <v>816</v>
      </c>
      <c r="D61" s="98">
        <v>112.4</v>
      </c>
      <c r="E61" s="100">
        <v>34</v>
      </c>
      <c r="F61" s="98">
        <v>84</v>
      </c>
      <c r="G61" s="17">
        <v>25</v>
      </c>
      <c r="H61" s="101">
        <v>222</v>
      </c>
      <c r="I61" s="102"/>
      <c r="J61" s="102"/>
      <c r="K61" s="102"/>
      <c r="L61" s="102"/>
      <c r="M61" s="103">
        <f>I61-K61</f>
        <v>0</v>
      </c>
      <c r="N61" s="4" t="str">
        <f>IF(ISERROR(K61/I61),"",K61/I61)</f>
        <v/>
      </c>
      <c r="O61" s="99">
        <f>I61/E61</f>
        <v>0</v>
      </c>
      <c r="P61" s="99">
        <f>K61/E61</f>
        <v>0</v>
      </c>
      <c r="Q61" s="74">
        <v>4</v>
      </c>
      <c r="R61" s="74">
        <v>2</v>
      </c>
      <c r="S61" s="74" t="s">
        <v>1941</v>
      </c>
      <c r="T61" s="5" t="s">
        <v>683</v>
      </c>
      <c r="U61" s="9"/>
      <c r="W61" s="98">
        <f t="shared" ref="W61:X65" si="66">D61</f>
        <v>112.4</v>
      </c>
      <c r="X61" s="100">
        <f t="shared" si="66"/>
        <v>34</v>
      </c>
      <c r="Y61" s="96">
        <f t="shared" ref="Y61:Z65" si="67">H61</f>
        <v>222</v>
      </c>
      <c r="Z61" s="103">
        <f t="shared" si="67"/>
        <v>0</v>
      </c>
      <c r="AA61" s="103">
        <f>K61</f>
        <v>0</v>
      </c>
      <c r="AB61" s="103">
        <f t="shared" ref="AB61:AD65" si="68">M61</f>
        <v>0</v>
      </c>
      <c r="AC61" s="4" t="str">
        <f t="shared" si="68"/>
        <v/>
      </c>
      <c r="AD61" s="99">
        <f t="shared" si="68"/>
        <v>0</v>
      </c>
      <c r="AE61" s="74" t="str">
        <f>S61</f>
        <v>계</v>
      </c>
      <c r="AF61" s="74" t="str">
        <f>Q61&amp;"/"&amp;R61</f>
        <v>4/2</v>
      </c>
      <c r="AH61" s="20" t="str">
        <f t="shared" si="36"/>
        <v>시흥은계호반써밋플레이스</v>
      </c>
      <c r="AI61" s="100">
        <f t="shared" si="35"/>
        <v>34</v>
      </c>
      <c r="AJ61" s="74" t="str">
        <f>IF(AI61="","",$AJ$2)</f>
        <v>A-</v>
      </c>
      <c r="AK61" s="74" t="s">
        <v>13</v>
      </c>
      <c r="AL61" s="74" t="s">
        <v>1937</v>
      </c>
      <c r="AM61" s="74" t="s">
        <v>1938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1249</v>
      </c>
      <c r="B62" s="10" t="s">
        <v>2041</v>
      </c>
      <c r="C62" s="101">
        <v>816</v>
      </c>
      <c r="D62" s="98">
        <v>112.5</v>
      </c>
      <c r="E62" s="100">
        <v>34</v>
      </c>
      <c r="F62" s="98">
        <v>84</v>
      </c>
      <c r="G62" s="17">
        <v>25</v>
      </c>
      <c r="H62" s="101">
        <v>94</v>
      </c>
      <c r="I62" s="102"/>
      <c r="J62" s="102"/>
      <c r="K62" s="102"/>
      <c r="L62" s="102"/>
      <c r="M62" s="103">
        <f>I62-K62</f>
        <v>0</v>
      </c>
      <c r="N62" s="4" t="str">
        <f>IF(ISERROR(K62/I62),"",K62/I62)</f>
        <v/>
      </c>
      <c r="O62" s="99">
        <f>I62/E62</f>
        <v>0</v>
      </c>
      <c r="P62" s="99">
        <f>K62/E62</f>
        <v>0</v>
      </c>
      <c r="Q62" s="74">
        <v>3</v>
      </c>
      <c r="R62" s="74">
        <v>2</v>
      </c>
      <c r="S62" s="74" t="s">
        <v>1941</v>
      </c>
      <c r="T62" s="5" t="s">
        <v>320</v>
      </c>
      <c r="U62" s="9"/>
      <c r="W62" s="98">
        <f t="shared" si="66"/>
        <v>112.5</v>
      </c>
      <c r="X62" s="100">
        <f t="shared" si="66"/>
        <v>34</v>
      </c>
      <c r="Y62" s="96">
        <f t="shared" si="67"/>
        <v>94</v>
      </c>
      <c r="Z62" s="103">
        <f t="shared" si="67"/>
        <v>0</v>
      </c>
      <c r="AA62" s="103">
        <f>K62</f>
        <v>0</v>
      </c>
      <c r="AB62" s="103">
        <f t="shared" si="68"/>
        <v>0</v>
      </c>
      <c r="AC62" s="4" t="str">
        <f t="shared" si="68"/>
        <v/>
      </c>
      <c r="AD62" s="99">
        <f t="shared" si="68"/>
        <v>0</v>
      </c>
      <c r="AE62" s="74" t="str">
        <f>S62</f>
        <v>계</v>
      </c>
      <c r="AF62" s="74" t="str">
        <f>Q62&amp;"/"&amp;R62</f>
        <v>3/2</v>
      </c>
      <c r="AH62" s="20" t="str">
        <f t="shared" si="36"/>
        <v>시흥은계호반써밋플레이스</v>
      </c>
      <c r="AI62" s="100">
        <f t="shared" si="35"/>
        <v>34</v>
      </c>
      <c r="AJ62" s="74" t="str">
        <f>IF(AI62="","",$AJ$2)</f>
        <v>A-</v>
      </c>
      <c r="AK62" s="74" t="s">
        <v>13</v>
      </c>
      <c r="AL62" s="74" t="s">
        <v>1937</v>
      </c>
      <c r="AM62" s="74" t="s">
        <v>1938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1249</v>
      </c>
      <c r="B63" s="10" t="s">
        <v>2041</v>
      </c>
      <c r="C63" s="101">
        <v>816</v>
      </c>
      <c r="D63" s="98">
        <v>133.69999999999999</v>
      </c>
      <c r="E63" s="100">
        <v>40</v>
      </c>
      <c r="F63" s="98">
        <v>101</v>
      </c>
      <c r="G63" s="17">
        <v>31</v>
      </c>
      <c r="H63" s="101">
        <v>97</v>
      </c>
      <c r="I63" s="102"/>
      <c r="J63" s="102"/>
      <c r="K63" s="102"/>
      <c r="L63" s="102"/>
      <c r="M63" s="103">
        <f>I63-K63</f>
        <v>0</v>
      </c>
      <c r="N63" s="4" t="str">
        <f>IF(ISERROR(K63/I63),"",K63/I63)</f>
        <v/>
      </c>
      <c r="O63" s="99">
        <f>I63/E63</f>
        <v>0</v>
      </c>
      <c r="P63" s="99">
        <f>K63/E63</f>
        <v>0</v>
      </c>
      <c r="Q63" s="74">
        <v>4</v>
      </c>
      <c r="R63" s="74">
        <v>2</v>
      </c>
      <c r="S63" s="74" t="s">
        <v>1941</v>
      </c>
      <c r="T63" s="5" t="s">
        <v>1254</v>
      </c>
      <c r="U63" s="9"/>
      <c r="W63" s="98">
        <f t="shared" si="66"/>
        <v>133.69999999999999</v>
      </c>
      <c r="X63" s="100">
        <f t="shared" si="66"/>
        <v>40</v>
      </c>
      <c r="Y63" s="96">
        <f t="shared" si="67"/>
        <v>97</v>
      </c>
      <c r="Z63" s="103">
        <f t="shared" si="67"/>
        <v>0</v>
      </c>
      <c r="AA63" s="103">
        <f>K63</f>
        <v>0</v>
      </c>
      <c r="AB63" s="103">
        <f t="shared" si="68"/>
        <v>0</v>
      </c>
      <c r="AC63" s="4" t="str">
        <f t="shared" si="68"/>
        <v/>
      </c>
      <c r="AD63" s="99">
        <f t="shared" si="68"/>
        <v>0</v>
      </c>
      <c r="AE63" s="74" t="str">
        <f>S63</f>
        <v>계</v>
      </c>
      <c r="AF63" s="74" t="str">
        <f>Q63&amp;"/"&amp;R63</f>
        <v>4/2</v>
      </c>
      <c r="AH63" s="20" t="str">
        <f t="shared" si="36"/>
        <v>시흥은계호반써밋플레이스</v>
      </c>
      <c r="AI63" s="100">
        <f t="shared" si="35"/>
        <v>40</v>
      </c>
      <c r="AJ63" s="74" t="str">
        <f>IF(AI63="","",$AJ$2)</f>
        <v>A-</v>
      </c>
      <c r="AK63" s="74" t="s">
        <v>13</v>
      </c>
      <c r="AL63" s="74" t="s">
        <v>1937</v>
      </c>
      <c r="AM63" s="74" t="s">
        <v>1938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1249</v>
      </c>
      <c r="B64" s="10" t="s">
        <v>2041</v>
      </c>
      <c r="C64" s="101">
        <v>816</v>
      </c>
      <c r="D64" s="98">
        <v>134.19999999999999</v>
      </c>
      <c r="E64" s="100">
        <v>41</v>
      </c>
      <c r="F64" s="98">
        <v>101</v>
      </c>
      <c r="G64" s="17">
        <v>31</v>
      </c>
      <c r="H64" s="101">
        <v>336</v>
      </c>
      <c r="I64" s="102"/>
      <c r="J64" s="102"/>
      <c r="K64" s="102"/>
      <c r="L64" s="102"/>
      <c r="M64" s="103">
        <f>I64-K64</f>
        <v>0</v>
      </c>
      <c r="N64" s="4" t="str">
        <f>IF(ISERROR(K64/I64),"",K64/I64)</f>
        <v/>
      </c>
      <c r="O64" s="99">
        <f>I64/E64</f>
        <v>0</v>
      </c>
      <c r="P64" s="99">
        <f>K64/E64</f>
        <v>0</v>
      </c>
      <c r="Q64" s="74">
        <v>4</v>
      </c>
      <c r="R64" s="74">
        <v>2</v>
      </c>
      <c r="S64" s="74" t="s">
        <v>1941</v>
      </c>
      <c r="T64" s="5" t="s">
        <v>1255</v>
      </c>
      <c r="U64" s="9"/>
      <c r="W64" s="98">
        <f t="shared" si="66"/>
        <v>134.19999999999999</v>
      </c>
      <c r="X64" s="100">
        <f t="shared" si="66"/>
        <v>41</v>
      </c>
      <c r="Y64" s="96">
        <f t="shared" si="67"/>
        <v>336</v>
      </c>
      <c r="Z64" s="103">
        <f t="shared" si="67"/>
        <v>0</v>
      </c>
      <c r="AA64" s="103">
        <f>K64</f>
        <v>0</v>
      </c>
      <c r="AB64" s="103">
        <f t="shared" si="68"/>
        <v>0</v>
      </c>
      <c r="AC64" s="4" t="str">
        <f t="shared" si="68"/>
        <v/>
      </c>
      <c r="AD64" s="99">
        <f t="shared" si="68"/>
        <v>0</v>
      </c>
      <c r="AE64" s="74" t="str">
        <f>S64</f>
        <v>계</v>
      </c>
      <c r="AF64" s="74" t="str">
        <f>Q64&amp;"/"&amp;R64</f>
        <v>4/2</v>
      </c>
      <c r="AH64" s="20" t="str">
        <f t="shared" si="36"/>
        <v>시흥은계호반써밋플레이스</v>
      </c>
      <c r="AI64" s="100">
        <f t="shared" si="35"/>
        <v>41</v>
      </c>
      <c r="AJ64" s="74" t="str">
        <f>IF(AI64="","",$AJ$2)</f>
        <v>A-</v>
      </c>
      <c r="AK64" s="74" t="s">
        <v>13</v>
      </c>
      <c r="AL64" s="74" t="s">
        <v>1937</v>
      </c>
      <c r="AM64" s="74" t="s">
        <v>1938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1249</v>
      </c>
      <c r="B65" s="10" t="s">
        <v>2041</v>
      </c>
      <c r="C65" s="101">
        <v>816</v>
      </c>
      <c r="D65" s="98">
        <v>156.6</v>
      </c>
      <c r="E65" s="100">
        <v>47</v>
      </c>
      <c r="F65" s="98">
        <v>119</v>
      </c>
      <c r="G65" s="17">
        <v>36</v>
      </c>
      <c r="H65" s="101">
        <v>67</v>
      </c>
      <c r="I65" s="102"/>
      <c r="J65" s="102"/>
      <c r="K65" s="102"/>
      <c r="L65" s="102"/>
      <c r="M65" s="103">
        <f>I65-K65</f>
        <v>0</v>
      </c>
      <c r="N65" s="4" t="str">
        <f>IF(ISERROR(K65/I65),"",K65/I65)</f>
        <v/>
      </c>
      <c r="O65" s="99">
        <f>I65/E65</f>
        <v>0</v>
      </c>
      <c r="P65" s="99">
        <f>K65/E65</f>
        <v>0</v>
      </c>
      <c r="Q65" s="74">
        <v>4</v>
      </c>
      <c r="R65" s="74">
        <v>2</v>
      </c>
      <c r="S65" s="74" t="s">
        <v>1941</v>
      </c>
      <c r="T65" s="5">
        <v>156</v>
      </c>
      <c r="U65" s="9"/>
      <c r="W65" s="98">
        <f t="shared" si="66"/>
        <v>156.6</v>
      </c>
      <c r="X65" s="100">
        <f t="shared" si="66"/>
        <v>47</v>
      </c>
      <c r="Y65" s="96">
        <f t="shared" si="67"/>
        <v>67</v>
      </c>
      <c r="Z65" s="103">
        <f t="shared" si="67"/>
        <v>0</v>
      </c>
      <c r="AA65" s="103">
        <f>K65</f>
        <v>0</v>
      </c>
      <c r="AB65" s="103">
        <f t="shared" si="68"/>
        <v>0</v>
      </c>
      <c r="AC65" s="4" t="str">
        <f t="shared" si="68"/>
        <v/>
      </c>
      <c r="AD65" s="99">
        <f t="shared" si="68"/>
        <v>0</v>
      </c>
      <c r="AE65" s="74" t="str">
        <f>S65</f>
        <v>계</v>
      </c>
      <c r="AF65" s="74" t="str">
        <f>Q65&amp;"/"&amp;R65</f>
        <v>4/2</v>
      </c>
      <c r="AH65" s="20" t="str">
        <f t="shared" si="36"/>
        <v>시흥은계호반써밋플레이스</v>
      </c>
      <c r="AI65" s="100">
        <f t="shared" si="35"/>
        <v>47</v>
      </c>
      <c r="AJ65" s="74" t="str">
        <f>IF(AI65="","",$AJ$2)</f>
        <v>A-</v>
      </c>
      <c r="AK65" s="74" t="s">
        <v>13</v>
      </c>
      <c r="AL65" s="74" t="s">
        <v>1937</v>
      </c>
      <c r="AM65" s="74" t="s">
        <v>1938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/>
      <c r="B66" s="74"/>
      <c r="C66" s="6"/>
      <c r="D66" s="9"/>
      <c r="E66" s="14"/>
      <c r="F66" s="98"/>
      <c r="G66" s="9"/>
      <c r="H66" s="9"/>
      <c r="I66" s="9"/>
      <c r="J66" s="9"/>
      <c r="K66" s="9"/>
      <c r="L66" s="9"/>
      <c r="M66" s="9"/>
      <c r="N66" s="9"/>
      <c r="O66" s="99"/>
      <c r="P66" s="99"/>
      <c r="Q66" s="100"/>
      <c r="R66" s="100"/>
      <c r="S66" s="9"/>
      <c r="T66" s="48"/>
      <c r="U66" s="9"/>
      <c r="W66" s="69" t="str">
        <f>$A$4&amp;" "&amp;A67&amp;"("&amp;B67&amp;","&amp;C67&amp;"^)"</f>
        <v>은행동 제일풍경채더숲('20.04.,429^)</v>
      </c>
      <c r="X66" s="70"/>
      <c r="Y66" s="70"/>
      <c r="Z66" s="70"/>
      <c r="AA66" s="70"/>
      <c r="AB66" s="70"/>
      <c r="AC66" s="70"/>
      <c r="AD66" s="70"/>
      <c r="AE66" s="70"/>
      <c r="AF66" s="71"/>
      <c r="AH66" s="20" t="str">
        <f t="shared" si="36"/>
        <v/>
      </c>
      <c r="AI66" s="97" t="str">
        <f t="shared" si="35"/>
        <v/>
      </c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</row>
    <row r="67" spans="1:48" x14ac:dyDescent="0.3">
      <c r="A67" s="9" t="s">
        <v>1261</v>
      </c>
      <c r="B67" s="10" t="s">
        <v>1950</v>
      </c>
      <c r="C67" s="101">
        <v>429</v>
      </c>
      <c r="D67" s="98">
        <v>94.8</v>
      </c>
      <c r="E67" s="100">
        <v>29</v>
      </c>
      <c r="F67" s="98">
        <v>72.099999999999994</v>
      </c>
      <c r="G67" s="17">
        <v>22</v>
      </c>
      <c r="H67" s="101">
        <v>56</v>
      </c>
      <c r="I67" s="102">
        <v>80000</v>
      </c>
      <c r="J67" s="102" t="s">
        <v>1940</v>
      </c>
      <c r="K67" s="102"/>
      <c r="L67" s="102"/>
      <c r="M67" s="103">
        <f>I67-K67</f>
        <v>80000</v>
      </c>
      <c r="N67" s="4">
        <f>IF(ISERROR(K67/I67),"",K67/I67)</f>
        <v>0</v>
      </c>
      <c r="O67" s="99">
        <f>I67/E67</f>
        <v>2758.6206896551726</v>
      </c>
      <c r="P67" s="99">
        <f>K67/E67</f>
        <v>0</v>
      </c>
      <c r="Q67" s="74">
        <v>3</v>
      </c>
      <c r="R67" s="74">
        <v>2</v>
      </c>
      <c r="S67" s="74" t="s">
        <v>1941</v>
      </c>
      <c r="T67" s="5" t="s">
        <v>1262</v>
      </c>
      <c r="U67" s="9"/>
      <c r="W67" s="98">
        <f t="shared" ref="W67:X69" si="69">D67</f>
        <v>94.8</v>
      </c>
      <c r="X67" s="100">
        <f t="shared" si="69"/>
        <v>29</v>
      </c>
      <c r="Y67" s="96">
        <f t="shared" ref="Y67:Z69" si="70">H67</f>
        <v>56</v>
      </c>
      <c r="Z67" s="103">
        <f t="shared" si="70"/>
        <v>80000</v>
      </c>
      <c r="AA67" s="103">
        <f>K67</f>
        <v>0</v>
      </c>
      <c r="AB67" s="103">
        <f t="shared" ref="AB67:AD69" si="71">M67</f>
        <v>80000</v>
      </c>
      <c r="AC67" s="4">
        <f t="shared" si="71"/>
        <v>0</v>
      </c>
      <c r="AD67" s="99">
        <f t="shared" si="71"/>
        <v>2758.6206896551726</v>
      </c>
      <c r="AE67" s="74" t="str">
        <f>S67</f>
        <v>계</v>
      </c>
      <c r="AF67" s="74" t="str">
        <f>Q67&amp;"/"&amp;R67</f>
        <v>3/2</v>
      </c>
      <c r="AH67" s="20" t="str">
        <f t="shared" si="36"/>
        <v>제일풍경채더숲</v>
      </c>
      <c r="AI67" s="100">
        <f t="shared" ref="AI67:AI83" si="72">IF(E67="","",E67)</f>
        <v>29</v>
      </c>
      <c r="AJ67" s="74" t="str">
        <f>IF(AI67="","",$AJ$2)</f>
        <v>A-</v>
      </c>
      <c r="AK67" s="74" t="s">
        <v>13</v>
      </c>
      <c r="AL67" s="74" t="s">
        <v>1937</v>
      </c>
      <c r="AM67" s="74" t="s">
        <v>1938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1261</v>
      </c>
      <c r="B68" s="10" t="s">
        <v>1950</v>
      </c>
      <c r="C68" s="101">
        <v>429</v>
      </c>
      <c r="D68" s="98">
        <v>95.5</v>
      </c>
      <c r="E68" s="100">
        <v>29</v>
      </c>
      <c r="F68" s="98">
        <v>72.599999999999994</v>
      </c>
      <c r="G68" s="17">
        <v>22</v>
      </c>
      <c r="H68" s="101">
        <v>28</v>
      </c>
      <c r="I68" s="102">
        <v>80000</v>
      </c>
      <c r="J68" s="102" t="s">
        <v>1940</v>
      </c>
      <c r="K68" s="102"/>
      <c r="L68" s="102"/>
      <c r="M68" s="103">
        <f>I68-K68</f>
        <v>80000</v>
      </c>
      <c r="N68" s="4">
        <f>IF(ISERROR(K68/I68),"",K68/I68)</f>
        <v>0</v>
      </c>
      <c r="O68" s="99">
        <f>I68/E68</f>
        <v>2758.6206896551726</v>
      </c>
      <c r="P68" s="99">
        <f>K68/E68</f>
        <v>0</v>
      </c>
      <c r="Q68" s="74">
        <v>3</v>
      </c>
      <c r="R68" s="74">
        <v>2</v>
      </c>
      <c r="S68" s="74" t="s">
        <v>1941</v>
      </c>
      <c r="T68" s="5" t="s">
        <v>1266</v>
      </c>
      <c r="U68" s="9"/>
      <c r="W68" s="98">
        <f t="shared" si="69"/>
        <v>95.5</v>
      </c>
      <c r="X68" s="100">
        <f t="shared" si="69"/>
        <v>29</v>
      </c>
      <c r="Y68" s="96">
        <f t="shared" si="70"/>
        <v>28</v>
      </c>
      <c r="Z68" s="103">
        <f t="shared" si="70"/>
        <v>80000</v>
      </c>
      <c r="AA68" s="103">
        <f>K68</f>
        <v>0</v>
      </c>
      <c r="AB68" s="103">
        <f t="shared" si="71"/>
        <v>80000</v>
      </c>
      <c r="AC68" s="4">
        <f t="shared" si="71"/>
        <v>0</v>
      </c>
      <c r="AD68" s="99">
        <f t="shared" si="71"/>
        <v>2758.6206896551726</v>
      </c>
      <c r="AE68" s="74" t="str">
        <f>S68</f>
        <v>계</v>
      </c>
      <c r="AF68" s="74" t="str">
        <f>Q68&amp;"/"&amp;R68</f>
        <v>3/2</v>
      </c>
      <c r="AH68" s="20" t="str">
        <f t="shared" si="36"/>
        <v>제일풍경채더숲</v>
      </c>
      <c r="AI68" s="100">
        <f t="shared" si="72"/>
        <v>29</v>
      </c>
      <c r="AJ68" s="74" t="str">
        <f>IF(AI68="","",$AJ$2)</f>
        <v>A-</v>
      </c>
      <c r="AK68" s="74" t="s">
        <v>13</v>
      </c>
      <c r="AL68" s="74" t="s">
        <v>1937</v>
      </c>
      <c r="AM68" s="74" t="s">
        <v>1938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1261</v>
      </c>
      <c r="B69" s="10" t="s">
        <v>1950</v>
      </c>
      <c r="C69" s="101">
        <v>429</v>
      </c>
      <c r="D69" s="98">
        <v>111</v>
      </c>
      <c r="E69" s="100">
        <v>34</v>
      </c>
      <c r="F69" s="98">
        <v>85</v>
      </c>
      <c r="G69" s="17">
        <v>26</v>
      </c>
      <c r="H69" s="101">
        <v>345</v>
      </c>
      <c r="I69" s="102">
        <v>75000</v>
      </c>
      <c r="J69" s="102" t="s">
        <v>1956</v>
      </c>
      <c r="K69" s="102">
        <v>50000</v>
      </c>
      <c r="L69" s="102" t="s">
        <v>2007</v>
      </c>
      <c r="M69" s="103">
        <f>I69-K69</f>
        <v>25000</v>
      </c>
      <c r="N69" s="4">
        <f>IF(ISERROR(K69/I69),"",K69/I69)</f>
        <v>0.66666666666666663</v>
      </c>
      <c r="O69" s="99">
        <f>I69/E69</f>
        <v>2205.8823529411766</v>
      </c>
      <c r="P69" s="99">
        <f>K69/E69</f>
        <v>1470.5882352941176</v>
      </c>
      <c r="Q69" s="74">
        <v>3</v>
      </c>
      <c r="R69" s="74">
        <v>2</v>
      </c>
      <c r="S69" s="74" t="s">
        <v>1941</v>
      </c>
      <c r="T69" s="5">
        <v>111</v>
      </c>
      <c r="U69" s="9"/>
      <c r="W69" s="98">
        <f t="shared" si="69"/>
        <v>111</v>
      </c>
      <c r="X69" s="100">
        <f t="shared" si="69"/>
        <v>34</v>
      </c>
      <c r="Y69" s="96">
        <f t="shared" si="70"/>
        <v>345</v>
      </c>
      <c r="Z69" s="103">
        <f t="shared" si="70"/>
        <v>75000</v>
      </c>
      <c r="AA69" s="103">
        <f>K69</f>
        <v>50000</v>
      </c>
      <c r="AB69" s="103">
        <f t="shared" si="71"/>
        <v>25000</v>
      </c>
      <c r="AC69" s="4">
        <f t="shared" si="71"/>
        <v>0.66666666666666663</v>
      </c>
      <c r="AD69" s="99">
        <f t="shared" si="71"/>
        <v>2205.8823529411766</v>
      </c>
      <c r="AE69" s="74" t="str">
        <f>S69</f>
        <v>계</v>
      </c>
      <c r="AF69" s="74" t="str">
        <f>Q69&amp;"/"&amp;R69</f>
        <v>3/2</v>
      </c>
      <c r="AH69" s="20" t="str">
        <f t="shared" ref="AH69:AH83" si="73">IF(A69="","",A69)</f>
        <v>제일풍경채더숲</v>
      </c>
      <c r="AI69" s="100">
        <f t="shared" si="72"/>
        <v>34</v>
      </c>
      <c r="AJ69" s="74" t="str">
        <f>IF(AI69="","",$AJ$2)</f>
        <v>A-</v>
      </c>
      <c r="AK69" s="74" t="s">
        <v>13</v>
      </c>
      <c r="AL69" s="74" t="s">
        <v>1937</v>
      </c>
      <c r="AM69" s="74" t="s">
        <v>1938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/>
      <c r="B70" s="74"/>
      <c r="C70" s="6"/>
      <c r="D70" s="9"/>
      <c r="E70" s="14"/>
      <c r="F70" s="98"/>
      <c r="G70" s="9"/>
      <c r="H70" s="9"/>
      <c r="I70" s="9"/>
      <c r="J70" s="9"/>
      <c r="K70" s="9"/>
      <c r="L70" s="9"/>
      <c r="M70" s="9"/>
      <c r="N70" s="9"/>
      <c r="O70" s="99"/>
      <c r="P70" s="99"/>
      <c r="Q70" s="100"/>
      <c r="R70" s="100"/>
      <c r="S70" s="9"/>
      <c r="T70" s="48"/>
      <c r="U70" s="9"/>
      <c r="W70" s="69" t="str">
        <f>$A$4&amp;" "&amp;A71&amp;"("&amp;B71&amp;","&amp;C71&amp;"^)"</f>
        <v>은행동 풍림아이원('03.12.,264^)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73"/>
        <v/>
      </c>
      <c r="AI70" s="97" t="str">
        <f t="shared" si="72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1267</v>
      </c>
      <c r="B71" s="10" t="s">
        <v>2042</v>
      </c>
      <c r="C71" s="101">
        <v>264</v>
      </c>
      <c r="D71" s="98">
        <v>107.9</v>
      </c>
      <c r="E71" s="100">
        <v>33</v>
      </c>
      <c r="F71" s="98">
        <v>84.5</v>
      </c>
      <c r="G71" s="17">
        <v>26</v>
      </c>
      <c r="H71" s="101">
        <v>264</v>
      </c>
      <c r="I71" s="102"/>
      <c r="J71" s="102"/>
      <c r="K71" s="102"/>
      <c r="L71" s="102"/>
      <c r="M71" s="103">
        <f>I71-K71</f>
        <v>0</v>
      </c>
      <c r="N71" s="4" t="str">
        <f>IF(ISERROR(K71/I71),"",K71/I71)</f>
        <v/>
      </c>
      <c r="O71" s="99">
        <f>I71/E71</f>
        <v>0</v>
      </c>
      <c r="P71" s="99">
        <f>K71/E71</f>
        <v>0</v>
      </c>
      <c r="Q71" s="74">
        <v>3</v>
      </c>
      <c r="R71" s="74">
        <v>2</v>
      </c>
      <c r="S71" s="74" t="s">
        <v>1941</v>
      </c>
      <c r="T71" s="5">
        <v>107</v>
      </c>
      <c r="U71" s="9"/>
      <c r="W71" s="98">
        <f>D71</f>
        <v>107.9</v>
      </c>
      <c r="X71" s="100">
        <f>E71</f>
        <v>33</v>
      </c>
      <c r="Y71" s="96">
        <f>H71</f>
        <v>264</v>
      </c>
      <c r="Z71" s="103">
        <f>I71</f>
        <v>0</v>
      </c>
      <c r="AA71" s="103">
        <f>K71</f>
        <v>0</v>
      </c>
      <c r="AB71" s="103">
        <f>M71</f>
        <v>0</v>
      </c>
      <c r="AC71" s="4" t="str">
        <f>N71</f>
        <v/>
      </c>
      <c r="AD71" s="99">
        <f>O71</f>
        <v>0</v>
      </c>
      <c r="AE71" s="74" t="str">
        <f>S71</f>
        <v>계</v>
      </c>
      <c r="AF71" s="74" t="str">
        <f>Q71&amp;"/"&amp;R71</f>
        <v>3/2</v>
      </c>
      <c r="AH71" s="20" t="str">
        <f t="shared" si="73"/>
        <v>풍림아이원</v>
      </c>
      <c r="AI71" s="100">
        <f t="shared" si="72"/>
        <v>33</v>
      </c>
      <c r="AJ71" s="74" t="str">
        <f>IF(AI71="","",$AJ$2)</f>
        <v>A-</v>
      </c>
      <c r="AK71" s="74" t="s">
        <v>13</v>
      </c>
      <c r="AL71" s="74" t="s">
        <v>1937</v>
      </c>
      <c r="AM71" s="74" t="s">
        <v>1938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/>
      <c r="B72" s="74"/>
      <c r="C72" s="6"/>
      <c r="D72" s="9"/>
      <c r="E72" s="14"/>
      <c r="F72" s="98"/>
      <c r="G72" s="9"/>
      <c r="H72" s="9"/>
      <c r="I72" s="9"/>
      <c r="J72" s="9"/>
      <c r="K72" s="9"/>
      <c r="L72" s="9"/>
      <c r="M72" s="9"/>
      <c r="N72" s="9"/>
      <c r="O72" s="99"/>
      <c r="P72" s="99"/>
      <c r="Q72" s="100"/>
      <c r="R72" s="100"/>
      <c r="S72" s="9"/>
      <c r="T72" s="48"/>
      <c r="U72" s="9"/>
      <c r="W72" s="69" t="str">
        <f>$A$4&amp;" "&amp;A73&amp;"("&amp;B73&amp;","&amp;C73&amp;"^)"</f>
        <v>은행동 벽산3차('98.03.,350^)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73"/>
        <v/>
      </c>
      <c r="AI72" s="97" t="str">
        <f t="shared" si="72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1272</v>
      </c>
      <c r="B73" s="10" t="s">
        <v>1942</v>
      </c>
      <c r="C73" s="101">
        <v>350</v>
      </c>
      <c r="D73" s="98">
        <v>82.1</v>
      </c>
      <c r="E73" s="100">
        <v>25</v>
      </c>
      <c r="F73" s="98">
        <v>60</v>
      </c>
      <c r="G73" s="17">
        <v>18</v>
      </c>
      <c r="H73" s="101">
        <v>168</v>
      </c>
      <c r="I73" s="102">
        <v>40000</v>
      </c>
      <c r="J73" s="102" t="s">
        <v>1980</v>
      </c>
      <c r="K73" s="102">
        <v>30000</v>
      </c>
      <c r="L73" s="102" t="s">
        <v>1975</v>
      </c>
      <c r="M73" s="103">
        <f>I73-K73</f>
        <v>10000</v>
      </c>
      <c r="N73" s="4">
        <f>IF(ISERROR(K73/I73),"",K73/I73)</f>
        <v>0.75</v>
      </c>
      <c r="O73" s="99">
        <f>I73/E73</f>
        <v>1600</v>
      </c>
      <c r="P73" s="99">
        <f>K73/E73</f>
        <v>1200</v>
      </c>
      <c r="Q73" s="74">
        <v>3</v>
      </c>
      <c r="R73" s="74">
        <v>1</v>
      </c>
      <c r="S73" s="74" t="s">
        <v>1941</v>
      </c>
      <c r="T73" s="5">
        <v>82</v>
      </c>
      <c r="U73" s="9"/>
      <c r="W73" s="98">
        <f>D73</f>
        <v>82.1</v>
      </c>
      <c r="X73" s="100">
        <f>E73</f>
        <v>25</v>
      </c>
      <c r="Y73" s="96">
        <f>H73</f>
        <v>168</v>
      </c>
      <c r="Z73" s="103">
        <f>I73</f>
        <v>40000</v>
      </c>
      <c r="AA73" s="103">
        <f>K73</f>
        <v>30000</v>
      </c>
      <c r="AB73" s="103">
        <f t="shared" ref="AB73:AD74" si="74">M73</f>
        <v>10000</v>
      </c>
      <c r="AC73" s="4">
        <f t="shared" si="74"/>
        <v>0.75</v>
      </c>
      <c r="AD73" s="99">
        <f t="shared" si="74"/>
        <v>1600</v>
      </c>
      <c r="AE73" s="74" t="str">
        <f>S73</f>
        <v>계</v>
      </c>
      <c r="AF73" s="74" t="str">
        <f>Q73&amp;"/"&amp;R73</f>
        <v>3/1</v>
      </c>
      <c r="AH73" s="20" t="str">
        <f t="shared" si="73"/>
        <v>벽산3차</v>
      </c>
      <c r="AI73" s="100">
        <f t="shared" si="72"/>
        <v>25</v>
      </c>
      <c r="AJ73" s="74" t="str">
        <f>IF(AI73="","",$AJ$2)</f>
        <v>A-</v>
      </c>
      <c r="AK73" s="74" t="s">
        <v>13</v>
      </c>
      <c r="AL73" s="74" t="s">
        <v>1937</v>
      </c>
      <c r="AM73" s="74" t="s">
        <v>1938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1272</v>
      </c>
      <c r="B74" s="10" t="s">
        <v>1942</v>
      </c>
      <c r="C74" s="101">
        <v>350</v>
      </c>
      <c r="D74" s="98">
        <v>109.4</v>
      </c>
      <c r="E74" s="100">
        <v>33</v>
      </c>
      <c r="F74" s="98">
        <v>85</v>
      </c>
      <c r="G74" s="17">
        <v>26</v>
      </c>
      <c r="H74" s="101">
        <v>182</v>
      </c>
      <c r="I74" s="102"/>
      <c r="J74" s="102"/>
      <c r="K74" s="102"/>
      <c r="L74" s="102"/>
      <c r="M74" s="103">
        <f>I74-K74</f>
        <v>0</v>
      </c>
      <c r="N74" s="4" t="str">
        <f>IF(ISERROR(K74/I74),"",K74/I74)</f>
        <v/>
      </c>
      <c r="O74" s="99">
        <f>I74/E74</f>
        <v>0</v>
      </c>
      <c r="P74" s="99">
        <f>K74/E74</f>
        <v>0</v>
      </c>
      <c r="Q74" s="74">
        <v>3</v>
      </c>
      <c r="R74" s="74">
        <v>2</v>
      </c>
      <c r="S74" s="74" t="s">
        <v>1941</v>
      </c>
      <c r="T74" s="5">
        <v>109</v>
      </c>
      <c r="U74" s="9"/>
      <c r="W74" s="98">
        <f>D74</f>
        <v>109.4</v>
      </c>
      <c r="X74" s="100">
        <f>E74</f>
        <v>33</v>
      </c>
      <c r="Y74" s="96">
        <f>H74</f>
        <v>182</v>
      </c>
      <c r="Z74" s="103">
        <f>I74</f>
        <v>0</v>
      </c>
      <c r="AA74" s="103">
        <f>K74</f>
        <v>0</v>
      </c>
      <c r="AB74" s="103">
        <f t="shared" si="74"/>
        <v>0</v>
      </c>
      <c r="AC74" s="4" t="str">
        <f t="shared" si="74"/>
        <v/>
      </c>
      <c r="AD74" s="99">
        <f t="shared" si="74"/>
        <v>0</v>
      </c>
      <c r="AE74" s="74" t="str">
        <f>S74</f>
        <v>계</v>
      </c>
      <c r="AF74" s="74" t="str">
        <f>Q74&amp;"/"&amp;R74</f>
        <v>3/2</v>
      </c>
      <c r="AH74" s="20" t="str">
        <f t="shared" si="73"/>
        <v>벽산3차</v>
      </c>
      <c r="AI74" s="100">
        <f t="shared" si="72"/>
        <v>33</v>
      </c>
      <c r="AJ74" s="74" t="str">
        <f>IF(AI74="","",$AJ$2)</f>
        <v>A-</v>
      </c>
      <c r="AK74" s="74" t="s">
        <v>13</v>
      </c>
      <c r="AL74" s="74" t="s">
        <v>1937</v>
      </c>
      <c r="AM74" s="74" t="s">
        <v>1938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98"/>
      <c r="G75" s="9"/>
      <c r="H75" s="9"/>
      <c r="I75" s="9"/>
      <c r="J75" s="9"/>
      <c r="K75" s="9"/>
      <c r="L75" s="9"/>
      <c r="M75" s="9"/>
      <c r="N75" s="9"/>
      <c r="O75" s="99"/>
      <c r="P75" s="99"/>
      <c r="Q75" s="100"/>
      <c r="R75" s="100"/>
      <c r="S75" s="9"/>
      <c r="T75" s="48"/>
      <c r="U75" s="9"/>
      <c r="W75" s="69" t="str">
        <f>$A$4&amp;" "&amp;A76&amp;"("&amp;B76&amp;","&amp;C76&amp;"^)"</f>
        <v>은행동 대우2차('97.09.,292^)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73"/>
        <v/>
      </c>
      <c r="AI75" s="97" t="str">
        <f t="shared" si="72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1276</v>
      </c>
      <c r="B76" s="10" t="s">
        <v>2043</v>
      </c>
      <c r="C76" s="101">
        <v>292</v>
      </c>
      <c r="D76" s="98">
        <v>61.6</v>
      </c>
      <c r="E76" s="100">
        <v>19</v>
      </c>
      <c r="F76" s="98">
        <v>48.7</v>
      </c>
      <c r="G76" s="17">
        <v>15</v>
      </c>
      <c r="H76" s="101">
        <v>30</v>
      </c>
      <c r="I76" s="102"/>
      <c r="J76" s="102"/>
      <c r="K76" s="102"/>
      <c r="L76" s="102"/>
      <c r="M76" s="103">
        <f>I76-K76</f>
        <v>0</v>
      </c>
      <c r="N76" s="4" t="str">
        <f>IF(ISERROR(K76/I76),"",K76/I76)</f>
        <v/>
      </c>
      <c r="O76" s="99">
        <f>I76/E76</f>
        <v>0</v>
      </c>
      <c r="P76" s="99">
        <f>K76/E76</f>
        <v>0</v>
      </c>
      <c r="Q76" s="74">
        <v>2</v>
      </c>
      <c r="R76" s="74">
        <v>1</v>
      </c>
      <c r="S76" s="74" t="s">
        <v>1941</v>
      </c>
      <c r="T76" s="5">
        <v>61</v>
      </c>
      <c r="U76" s="9"/>
      <c r="W76" s="98">
        <f t="shared" ref="W76:X80" si="75">D76</f>
        <v>61.6</v>
      </c>
      <c r="X76" s="100">
        <f t="shared" si="75"/>
        <v>19</v>
      </c>
      <c r="Y76" s="96">
        <f t="shared" ref="Y76:Z80" si="76">H76</f>
        <v>30</v>
      </c>
      <c r="Z76" s="103">
        <f t="shared" si="76"/>
        <v>0</v>
      </c>
      <c r="AA76" s="103">
        <f>K76</f>
        <v>0</v>
      </c>
      <c r="AB76" s="103">
        <f t="shared" ref="AB76:AD80" si="77">M76</f>
        <v>0</v>
      </c>
      <c r="AC76" s="4" t="str">
        <f t="shared" si="77"/>
        <v/>
      </c>
      <c r="AD76" s="99">
        <f t="shared" si="77"/>
        <v>0</v>
      </c>
      <c r="AE76" s="74" t="str">
        <f>S76</f>
        <v>계</v>
      </c>
      <c r="AF76" s="74" t="str">
        <f>Q76&amp;"/"&amp;R76</f>
        <v>2/1</v>
      </c>
      <c r="AH76" s="20" t="str">
        <f t="shared" si="73"/>
        <v>대우2차</v>
      </c>
      <c r="AI76" s="100">
        <f t="shared" si="72"/>
        <v>19</v>
      </c>
      <c r="AJ76" s="74" t="str">
        <f>IF(AI76="","",$AJ$2)</f>
        <v>A-</v>
      </c>
      <c r="AK76" s="74" t="s">
        <v>13</v>
      </c>
      <c r="AL76" s="74" t="s">
        <v>1937</v>
      </c>
      <c r="AM76" s="74" t="s">
        <v>1938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x14ac:dyDescent="0.3">
      <c r="A77" s="9" t="s">
        <v>1276</v>
      </c>
      <c r="B77" s="10" t="s">
        <v>2043</v>
      </c>
      <c r="C77" s="101">
        <v>292</v>
      </c>
      <c r="D77" s="98">
        <v>64.900000000000006</v>
      </c>
      <c r="E77" s="100">
        <v>20</v>
      </c>
      <c r="F77" s="98">
        <v>50.9</v>
      </c>
      <c r="G77" s="17">
        <v>15</v>
      </c>
      <c r="H77" s="101">
        <v>108</v>
      </c>
      <c r="I77" s="102"/>
      <c r="J77" s="102"/>
      <c r="K77" s="102"/>
      <c r="L77" s="102"/>
      <c r="M77" s="103">
        <f>I77-K77</f>
        <v>0</v>
      </c>
      <c r="N77" s="4" t="str">
        <f>IF(ISERROR(K77/I77),"",K77/I77)</f>
        <v/>
      </c>
      <c r="O77" s="99">
        <f>I77/E77</f>
        <v>0</v>
      </c>
      <c r="P77" s="99">
        <f>K77/E77</f>
        <v>0</v>
      </c>
      <c r="Q77" s="74">
        <v>2</v>
      </c>
      <c r="R77" s="74">
        <v>1</v>
      </c>
      <c r="S77" s="74" t="s">
        <v>1936</v>
      </c>
      <c r="T77" s="5">
        <v>64</v>
      </c>
      <c r="U77" s="9"/>
      <c r="W77" s="98">
        <f t="shared" si="75"/>
        <v>64.900000000000006</v>
      </c>
      <c r="X77" s="100">
        <f t="shared" si="75"/>
        <v>20</v>
      </c>
      <c r="Y77" s="96">
        <f t="shared" si="76"/>
        <v>108</v>
      </c>
      <c r="Z77" s="103">
        <f t="shared" si="76"/>
        <v>0</v>
      </c>
      <c r="AA77" s="103">
        <f>K77</f>
        <v>0</v>
      </c>
      <c r="AB77" s="103">
        <f t="shared" si="77"/>
        <v>0</v>
      </c>
      <c r="AC77" s="4" t="str">
        <f t="shared" si="77"/>
        <v/>
      </c>
      <c r="AD77" s="99">
        <f t="shared" si="77"/>
        <v>0</v>
      </c>
      <c r="AE77" s="74" t="str">
        <f>S77</f>
        <v>복</v>
      </c>
      <c r="AF77" s="74" t="str">
        <f>Q77&amp;"/"&amp;R77</f>
        <v>2/1</v>
      </c>
      <c r="AH77" s="20" t="str">
        <f t="shared" si="73"/>
        <v>대우2차</v>
      </c>
      <c r="AI77" s="100">
        <f t="shared" si="72"/>
        <v>20</v>
      </c>
      <c r="AJ77" s="74" t="str">
        <f>IF(AI77="","",$AJ$2)</f>
        <v>A-</v>
      </c>
      <c r="AK77" s="74" t="s">
        <v>13</v>
      </c>
      <c r="AL77" s="74" t="s">
        <v>1937</v>
      </c>
      <c r="AM77" s="74" t="s">
        <v>1938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x14ac:dyDescent="0.3">
      <c r="A78" s="9" t="s">
        <v>1276</v>
      </c>
      <c r="B78" s="10" t="s">
        <v>2043</v>
      </c>
      <c r="C78" s="101">
        <v>292</v>
      </c>
      <c r="D78" s="98">
        <v>71.3</v>
      </c>
      <c r="E78" s="100">
        <v>22</v>
      </c>
      <c r="F78" s="98">
        <v>56.3</v>
      </c>
      <c r="G78" s="17">
        <v>17</v>
      </c>
      <c r="H78" s="101">
        <v>15</v>
      </c>
      <c r="I78" s="102"/>
      <c r="J78" s="102"/>
      <c r="K78" s="102"/>
      <c r="L78" s="102"/>
      <c r="M78" s="103">
        <f>I78-K78</f>
        <v>0</v>
      </c>
      <c r="N78" s="4" t="str">
        <f>IF(ISERROR(K78/I78),"",K78/I78)</f>
        <v/>
      </c>
      <c r="O78" s="99">
        <f>I78/E78</f>
        <v>0</v>
      </c>
      <c r="P78" s="99">
        <f>K78/E78</f>
        <v>0</v>
      </c>
      <c r="Q78" s="74">
        <v>3</v>
      </c>
      <c r="R78" s="74">
        <v>1</v>
      </c>
      <c r="S78" s="74" t="s">
        <v>1941</v>
      </c>
      <c r="T78" s="5" t="s">
        <v>297</v>
      </c>
      <c r="U78" s="9"/>
      <c r="W78" s="98">
        <f t="shared" si="75"/>
        <v>71.3</v>
      </c>
      <c r="X78" s="100">
        <f t="shared" si="75"/>
        <v>22</v>
      </c>
      <c r="Y78" s="96">
        <f t="shared" si="76"/>
        <v>15</v>
      </c>
      <c r="Z78" s="103">
        <f t="shared" si="76"/>
        <v>0</v>
      </c>
      <c r="AA78" s="103">
        <f>K78</f>
        <v>0</v>
      </c>
      <c r="AB78" s="103">
        <f t="shared" si="77"/>
        <v>0</v>
      </c>
      <c r="AC78" s="4" t="str">
        <f t="shared" si="77"/>
        <v/>
      </c>
      <c r="AD78" s="99">
        <f t="shared" si="77"/>
        <v>0</v>
      </c>
      <c r="AE78" s="74" t="str">
        <f>S78</f>
        <v>계</v>
      </c>
      <c r="AF78" s="74" t="str">
        <f>Q78&amp;"/"&amp;R78</f>
        <v>3/1</v>
      </c>
      <c r="AH78" s="20" t="str">
        <f t="shared" si="73"/>
        <v>대우2차</v>
      </c>
      <c r="AI78" s="100">
        <f t="shared" si="72"/>
        <v>22</v>
      </c>
      <c r="AJ78" s="74" t="str">
        <f>IF(AI78="","",$AJ$2)</f>
        <v>A-</v>
      </c>
      <c r="AK78" s="74" t="s">
        <v>13</v>
      </c>
      <c r="AL78" s="74" t="s">
        <v>1937</v>
      </c>
      <c r="AM78" s="74" t="s">
        <v>1938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 t="s">
        <v>1276</v>
      </c>
      <c r="B79" s="10" t="s">
        <v>2043</v>
      </c>
      <c r="C79" s="101">
        <v>292</v>
      </c>
      <c r="D79" s="98">
        <v>72.900000000000006</v>
      </c>
      <c r="E79" s="100">
        <v>22</v>
      </c>
      <c r="F79" s="98">
        <v>57.6</v>
      </c>
      <c r="G79" s="17">
        <v>17</v>
      </c>
      <c r="H79" s="101">
        <v>30</v>
      </c>
      <c r="I79" s="102"/>
      <c r="J79" s="102"/>
      <c r="K79" s="102"/>
      <c r="L79" s="102"/>
      <c r="M79" s="103">
        <f>I79-K79</f>
        <v>0</v>
      </c>
      <c r="N79" s="4" t="str">
        <f>IF(ISERROR(K79/I79),"",K79/I79)</f>
        <v/>
      </c>
      <c r="O79" s="99">
        <f>I79/E79</f>
        <v>0</v>
      </c>
      <c r="P79" s="99">
        <f>K79/E79</f>
        <v>0</v>
      </c>
      <c r="Q79" s="74">
        <v>3</v>
      </c>
      <c r="R79" s="74">
        <v>1</v>
      </c>
      <c r="S79" s="74" t="s">
        <v>1941</v>
      </c>
      <c r="T79" s="5" t="s">
        <v>955</v>
      </c>
      <c r="U79" s="9"/>
      <c r="W79" s="98">
        <f t="shared" si="75"/>
        <v>72.900000000000006</v>
      </c>
      <c r="X79" s="100">
        <f t="shared" si="75"/>
        <v>22</v>
      </c>
      <c r="Y79" s="96">
        <f t="shared" si="76"/>
        <v>30</v>
      </c>
      <c r="Z79" s="103">
        <f t="shared" si="76"/>
        <v>0</v>
      </c>
      <c r="AA79" s="103">
        <f>K79</f>
        <v>0</v>
      </c>
      <c r="AB79" s="103">
        <f t="shared" si="77"/>
        <v>0</v>
      </c>
      <c r="AC79" s="4" t="str">
        <f t="shared" si="77"/>
        <v/>
      </c>
      <c r="AD79" s="99">
        <f t="shared" si="77"/>
        <v>0</v>
      </c>
      <c r="AE79" s="74" t="str">
        <f>S79</f>
        <v>계</v>
      </c>
      <c r="AF79" s="74" t="str">
        <f>Q79&amp;"/"&amp;R79</f>
        <v>3/1</v>
      </c>
      <c r="AH79" s="20" t="str">
        <f t="shared" si="73"/>
        <v>대우2차</v>
      </c>
      <c r="AI79" s="100">
        <f t="shared" si="72"/>
        <v>22</v>
      </c>
      <c r="AJ79" s="74" t="str">
        <f>IF(AI79="","",$AJ$2)</f>
        <v>A-</v>
      </c>
      <c r="AK79" s="74" t="s">
        <v>13</v>
      </c>
      <c r="AL79" s="74" t="s">
        <v>1937</v>
      </c>
      <c r="AM79" s="74" t="s">
        <v>1938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x14ac:dyDescent="0.3">
      <c r="A80" s="9" t="s">
        <v>1276</v>
      </c>
      <c r="B80" s="10" t="s">
        <v>2043</v>
      </c>
      <c r="C80" s="101">
        <v>292</v>
      </c>
      <c r="D80" s="98">
        <v>76.400000000000006</v>
      </c>
      <c r="E80" s="100">
        <v>23</v>
      </c>
      <c r="F80" s="98">
        <v>59.9</v>
      </c>
      <c r="G80" s="17">
        <v>18</v>
      </c>
      <c r="H80" s="101">
        <v>109</v>
      </c>
      <c r="I80" s="102"/>
      <c r="J80" s="102"/>
      <c r="K80" s="102"/>
      <c r="L80" s="102"/>
      <c r="M80" s="103">
        <f>I80-K80</f>
        <v>0</v>
      </c>
      <c r="N80" s="4" t="str">
        <f>IF(ISERROR(K80/I80),"",K80/I80)</f>
        <v/>
      </c>
      <c r="O80" s="99">
        <f>I80/E80</f>
        <v>0</v>
      </c>
      <c r="P80" s="99">
        <f>K80/E80</f>
        <v>0</v>
      </c>
      <c r="Q80" s="74">
        <v>3</v>
      </c>
      <c r="R80" s="74">
        <v>1</v>
      </c>
      <c r="S80" s="74" t="s">
        <v>1936</v>
      </c>
      <c r="T80" s="5">
        <v>76</v>
      </c>
      <c r="U80" s="9"/>
      <c r="W80" s="98">
        <f t="shared" si="75"/>
        <v>76.400000000000006</v>
      </c>
      <c r="X80" s="100">
        <f t="shared" si="75"/>
        <v>23</v>
      </c>
      <c r="Y80" s="96">
        <f t="shared" si="76"/>
        <v>109</v>
      </c>
      <c r="Z80" s="103">
        <f t="shared" si="76"/>
        <v>0</v>
      </c>
      <c r="AA80" s="103">
        <f>K80</f>
        <v>0</v>
      </c>
      <c r="AB80" s="103">
        <f t="shared" si="77"/>
        <v>0</v>
      </c>
      <c r="AC80" s="4" t="str">
        <f t="shared" si="77"/>
        <v/>
      </c>
      <c r="AD80" s="99">
        <f t="shared" si="77"/>
        <v>0</v>
      </c>
      <c r="AE80" s="74" t="str">
        <f>S80</f>
        <v>복</v>
      </c>
      <c r="AF80" s="74" t="str">
        <f>Q80&amp;"/"&amp;R80</f>
        <v>3/1</v>
      </c>
      <c r="AH80" s="20" t="str">
        <f t="shared" si="73"/>
        <v>대우2차</v>
      </c>
      <c r="AI80" s="100">
        <f t="shared" si="72"/>
        <v>23</v>
      </c>
      <c r="AJ80" s="74" t="str">
        <f>IF(AI80="","",$AJ$2)</f>
        <v>A-</v>
      </c>
      <c r="AK80" s="74" t="s">
        <v>13</v>
      </c>
      <c r="AL80" s="74" t="s">
        <v>1937</v>
      </c>
      <c r="AM80" s="74" t="s">
        <v>1938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x14ac:dyDescent="0.3">
      <c r="A81" s="9"/>
      <c r="B81" s="74"/>
      <c r="C81" s="6"/>
      <c r="D81" s="9"/>
      <c r="E81" s="14"/>
      <c r="F81" s="98"/>
      <c r="G81" s="9"/>
      <c r="H81" s="9"/>
      <c r="I81" s="9"/>
      <c r="J81" s="9"/>
      <c r="K81" s="9"/>
      <c r="L81" s="9"/>
      <c r="M81" s="9"/>
      <c r="N81" s="9"/>
      <c r="O81" s="99"/>
      <c r="P81" s="99"/>
      <c r="Q81" s="100"/>
      <c r="R81" s="100"/>
      <c r="S81" s="9"/>
      <c r="T81" s="48"/>
      <c r="U81" s="9"/>
      <c r="W81" s="69" t="str">
        <f>$A$4&amp;" "&amp;A82&amp;"("&amp;B82&amp;","&amp;C82&amp;"^)"</f>
        <v>은행동 우남('01.09.,346^)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73"/>
        <v/>
      </c>
      <c r="AI81" s="97" t="str">
        <f t="shared" si="72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1286</v>
      </c>
      <c r="B82" s="10" t="s">
        <v>2044</v>
      </c>
      <c r="C82" s="101">
        <v>346</v>
      </c>
      <c r="D82" s="98">
        <v>82.9</v>
      </c>
      <c r="E82" s="100">
        <v>25</v>
      </c>
      <c r="F82" s="98">
        <v>59.7</v>
      </c>
      <c r="G82" s="17">
        <v>18</v>
      </c>
      <c r="H82" s="101">
        <v>36</v>
      </c>
      <c r="I82" s="102">
        <v>43000</v>
      </c>
      <c r="J82" s="102" t="s">
        <v>1971</v>
      </c>
      <c r="K82" s="102"/>
      <c r="L82" s="102"/>
      <c r="M82" s="103">
        <f>I82-K82</f>
        <v>43000</v>
      </c>
      <c r="N82" s="4">
        <f>IF(ISERROR(K82/I82),"",K82/I82)</f>
        <v>0</v>
      </c>
      <c r="O82" s="99">
        <f>I82/E82</f>
        <v>1720</v>
      </c>
      <c r="P82" s="99">
        <f>K82/E82</f>
        <v>0</v>
      </c>
      <c r="Q82" s="74">
        <v>3</v>
      </c>
      <c r="R82" s="74">
        <v>2</v>
      </c>
      <c r="S82" s="74" t="s">
        <v>1941</v>
      </c>
      <c r="T82" s="5">
        <v>82</v>
      </c>
      <c r="U82" s="9"/>
      <c r="W82" s="98">
        <f>D82</f>
        <v>82.9</v>
      </c>
      <c r="X82" s="100">
        <f>E82</f>
        <v>25</v>
      </c>
      <c r="Y82" s="96">
        <f>H82</f>
        <v>36</v>
      </c>
      <c r="Z82" s="103">
        <f>I82</f>
        <v>43000</v>
      </c>
      <c r="AA82" s="103">
        <f>K82</f>
        <v>0</v>
      </c>
      <c r="AB82" s="103">
        <f t="shared" ref="AB82:AD83" si="78">M82</f>
        <v>43000</v>
      </c>
      <c r="AC82" s="4">
        <f t="shared" si="78"/>
        <v>0</v>
      </c>
      <c r="AD82" s="99">
        <f t="shared" si="78"/>
        <v>1720</v>
      </c>
      <c r="AE82" s="74" t="str">
        <f>S82</f>
        <v>계</v>
      </c>
      <c r="AF82" s="74" t="str">
        <f>Q82&amp;"/"&amp;R82</f>
        <v>3/2</v>
      </c>
      <c r="AH82" s="20" t="str">
        <f t="shared" si="73"/>
        <v>우남</v>
      </c>
      <c r="AI82" s="100">
        <f t="shared" si="72"/>
        <v>25</v>
      </c>
      <c r="AJ82" s="74" t="str">
        <f>IF(AI82="","",$AJ$2)</f>
        <v>A-</v>
      </c>
      <c r="AK82" s="74" t="s">
        <v>13</v>
      </c>
      <c r="AL82" s="74" t="s">
        <v>1937</v>
      </c>
      <c r="AM82" s="74" t="s">
        <v>1938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O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1286</v>
      </c>
      <c r="B83" s="10" t="s">
        <v>2044</v>
      </c>
      <c r="C83" s="101">
        <v>346</v>
      </c>
      <c r="D83" s="98">
        <v>112.8</v>
      </c>
      <c r="E83" s="100">
        <v>34</v>
      </c>
      <c r="F83" s="98">
        <v>84.7</v>
      </c>
      <c r="G83" s="17">
        <v>26</v>
      </c>
      <c r="H83" s="101">
        <v>310</v>
      </c>
      <c r="I83" s="102">
        <v>55500</v>
      </c>
      <c r="J83" s="102" t="s">
        <v>1978</v>
      </c>
      <c r="K83" s="102">
        <v>38000</v>
      </c>
      <c r="L83" s="102" t="s">
        <v>1940</v>
      </c>
      <c r="M83" s="103">
        <f>I83-K83</f>
        <v>17500</v>
      </c>
      <c r="N83" s="4">
        <f>IF(ISERROR(K83/I83),"",K83/I83)</f>
        <v>0.68468468468468469</v>
      </c>
      <c r="O83" s="99">
        <f>I83/E83</f>
        <v>1632.3529411764705</v>
      </c>
      <c r="P83" s="99">
        <f>K83/E83</f>
        <v>1117.6470588235295</v>
      </c>
      <c r="Q83" s="74">
        <v>3</v>
      </c>
      <c r="R83" s="74">
        <v>2</v>
      </c>
      <c r="S83" s="74" t="s">
        <v>1941</v>
      </c>
      <c r="T83" s="5">
        <v>112</v>
      </c>
      <c r="U83" s="9"/>
      <c r="W83" s="98">
        <f>D83</f>
        <v>112.8</v>
      </c>
      <c r="X83" s="100">
        <f>E83</f>
        <v>34</v>
      </c>
      <c r="Y83" s="96">
        <f>H83</f>
        <v>310</v>
      </c>
      <c r="Z83" s="103">
        <f>I83</f>
        <v>55500</v>
      </c>
      <c r="AA83" s="103">
        <f>K83</f>
        <v>38000</v>
      </c>
      <c r="AB83" s="103">
        <f t="shared" si="78"/>
        <v>17500</v>
      </c>
      <c r="AC83" s="4">
        <f t="shared" si="78"/>
        <v>0.68468468468468469</v>
      </c>
      <c r="AD83" s="99">
        <f t="shared" si="78"/>
        <v>1632.3529411764705</v>
      </c>
      <c r="AE83" s="74" t="str">
        <f>S83</f>
        <v>계</v>
      </c>
      <c r="AF83" s="74" t="str">
        <f>Q83&amp;"/"&amp;R83</f>
        <v>3/2</v>
      </c>
      <c r="AH83" s="20" t="str">
        <f t="shared" si="73"/>
        <v>우남</v>
      </c>
      <c r="AI83" s="100">
        <f t="shared" si="72"/>
        <v>34</v>
      </c>
      <c r="AJ83" s="74" t="str">
        <f>IF(AI83="","",$AJ$2)</f>
        <v>A-</v>
      </c>
      <c r="AK83" s="74" t="s">
        <v>13</v>
      </c>
      <c r="AL83" s="74" t="s">
        <v>1937</v>
      </c>
      <c r="AM83" s="74" t="s">
        <v>1938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</sheetData>
  <mergeCells count="1">
    <mergeCell ref="AJ1:AN1"/>
  </mergeCells>
  <phoneticPr fontId="2" type="noConversion"/>
  <conditionalFormatting sqref="AV4:AV6">
    <cfRule type="expression" dxfId="21353" priority="1245">
      <formula>AV4="X"</formula>
    </cfRule>
    <cfRule type="expression" dxfId="21352" priority="1246">
      <formula>AV4="후보"</formula>
    </cfRule>
  </conditionalFormatting>
  <conditionalFormatting sqref="AC1:AC2 AC4:AC6 N4:N5">
    <cfRule type="cellIs" dxfId="21351" priority="1242" operator="greaterThan">
      <formula>0.9</formula>
    </cfRule>
    <cfRule type="cellIs" dxfId="21350" priority="1243" operator="greaterThan">
      <formula>0.85</formula>
    </cfRule>
  </conditionalFormatting>
  <conditionalFormatting sqref="N1:N2">
    <cfRule type="cellIs" dxfId="21349" priority="1240" operator="greaterThan">
      <formula>0.9</formula>
    </cfRule>
    <cfRule type="cellIs" dxfId="21348" priority="1241" operator="greaterThan">
      <formula>0.85</formula>
    </cfRule>
  </conditionalFormatting>
  <conditionalFormatting sqref="N6">
    <cfRule type="cellIs" dxfId="21347" priority="1238" operator="greaterThan">
      <formula>0.9</formula>
    </cfRule>
    <cfRule type="cellIs" dxfId="21346" priority="1239" operator="greaterThan">
      <formula>0.85</formula>
    </cfRule>
  </conditionalFormatting>
  <conditionalFormatting sqref="E6">
    <cfRule type="expression" dxfId="21345" priority="1234">
      <formula>AND(IF(OR($Q6=1,$Q6=2),1,0),IF($X6&lt;=20,1,0))</formula>
    </cfRule>
    <cfRule type="expression" dxfId="21344" priority="1235">
      <formula>AND(IF($Q6=2,1,0),IF($X6&lt;30,1,0))</formula>
    </cfRule>
    <cfRule type="expression" dxfId="21343" priority="1236">
      <formula>AND(IF($Q6=3,1,0),IF($X6&lt;30,1,0))</formula>
    </cfRule>
    <cfRule type="expression" dxfId="21342" priority="1237">
      <formula>AND(IF($Q6=3,1,IF($Q6=4,1,0)),IF($F6&lt;=85,1,0))</formula>
    </cfRule>
  </conditionalFormatting>
  <conditionalFormatting sqref="X6">
    <cfRule type="expression" dxfId="21341" priority="1230">
      <formula>AND(IF(OR($Q6=1,$Q6=2),1,0),IF($X6&lt;=20,1,0))</formula>
    </cfRule>
    <cfRule type="expression" dxfId="21340" priority="1231">
      <formula>AND(IF($Q6=2,1,0),IF($X6&lt;30,1,0))</formula>
    </cfRule>
    <cfRule type="expression" dxfId="21339" priority="1232">
      <formula>AND(IF($Q6=3,1,0),IF($X6&lt;30,1,0))</formula>
    </cfRule>
    <cfRule type="expression" dxfId="21338" priority="1233">
      <formula>AND(IF($Q6=3,1,IF($Q6=4,1,0)),IF($F6&lt;=85,1,0))</formula>
    </cfRule>
  </conditionalFormatting>
  <conditionalFormatting sqref="AI6">
    <cfRule type="expression" dxfId="21337" priority="1226">
      <formula>AND(IF(OR($Q6=1,$Q6=2),1,0),IF($X6&lt;=20,1,0))</formula>
    </cfRule>
    <cfRule type="expression" dxfId="21336" priority="1227">
      <formula>AND(IF($Q6=2,1,0),IF($X6&lt;30,1,0))</formula>
    </cfRule>
    <cfRule type="expression" dxfId="21335" priority="1228">
      <formula>AND(IF($Q6=3,1,0),IF($X6&lt;30,1,0))</formula>
    </cfRule>
    <cfRule type="expression" dxfId="21334" priority="1229">
      <formula>AND(IF($Q6=3,1,IF($Q6=4,1,0)),IF($F6&lt;=85,1,0))</formula>
    </cfRule>
  </conditionalFormatting>
  <conditionalFormatting sqref="AV7">
    <cfRule type="expression" dxfId="21333" priority="1224">
      <formula>AV7="X"</formula>
    </cfRule>
    <cfRule type="expression" dxfId="21332" priority="1225">
      <formula>AV7="후보"</formula>
    </cfRule>
  </conditionalFormatting>
  <conditionalFormatting sqref="AC7">
    <cfRule type="cellIs" dxfId="21331" priority="1221" operator="greaterThan">
      <formula>0.9</formula>
    </cfRule>
    <cfRule type="cellIs" dxfId="21330" priority="1222" operator="greaterThan">
      <formula>0.85</formula>
    </cfRule>
  </conditionalFormatting>
  <conditionalFormatting sqref="N7">
    <cfRule type="cellIs" dxfId="21329" priority="1219" operator="greaterThan">
      <formula>0.9</formula>
    </cfRule>
    <cfRule type="cellIs" dxfId="21328" priority="1220" operator="greaterThan">
      <formula>0.85</formula>
    </cfRule>
  </conditionalFormatting>
  <conditionalFormatting sqref="E7">
    <cfRule type="expression" dxfId="21327" priority="1215">
      <formula>AND(IF(OR($Q7=1,$Q7=2),1,0),IF($X7&lt;=20,1,0))</formula>
    </cfRule>
    <cfRule type="expression" dxfId="21326" priority="1216">
      <formula>AND(IF($Q7=2,1,0),IF($X7&lt;30,1,0))</formula>
    </cfRule>
    <cfRule type="expression" dxfId="21325" priority="1217">
      <formula>AND(IF($Q7=3,1,0),IF($X7&lt;30,1,0))</formula>
    </cfRule>
    <cfRule type="expression" dxfId="21324" priority="1218">
      <formula>AND(IF($Q7=3,1,IF($Q7=4,1,0)),IF($F7&lt;=85,1,0))</formula>
    </cfRule>
  </conditionalFormatting>
  <conditionalFormatting sqref="X7">
    <cfRule type="expression" dxfId="21323" priority="1211">
      <formula>AND(IF(OR($Q7=1,$Q7=2),1,0),IF($X7&lt;=20,1,0))</formula>
    </cfRule>
    <cfRule type="expression" dxfId="21322" priority="1212">
      <formula>AND(IF($Q7=2,1,0),IF($X7&lt;30,1,0))</formula>
    </cfRule>
    <cfRule type="expression" dxfId="21321" priority="1213">
      <formula>AND(IF($Q7=3,1,0),IF($X7&lt;30,1,0))</formula>
    </cfRule>
    <cfRule type="expression" dxfId="21320" priority="1214">
      <formula>AND(IF($Q7=3,1,IF($Q7=4,1,0)),IF($F7&lt;=85,1,0))</formula>
    </cfRule>
  </conditionalFormatting>
  <conditionalFormatting sqref="AI7">
    <cfRule type="expression" dxfId="21319" priority="1207">
      <formula>AND(IF(OR($Q7=1,$Q7=2),1,0),IF($X7&lt;=20,1,0))</formula>
    </cfRule>
    <cfRule type="expression" dxfId="21318" priority="1208">
      <formula>AND(IF($Q7=2,1,0),IF($X7&lt;30,1,0))</formula>
    </cfRule>
    <cfRule type="expression" dxfId="21317" priority="1209">
      <formula>AND(IF($Q7=3,1,0),IF($X7&lt;30,1,0))</formula>
    </cfRule>
    <cfRule type="expression" dxfId="21316" priority="1210">
      <formula>AND(IF($Q7=3,1,IF($Q7=4,1,0)),IF($F7&lt;=85,1,0))</formula>
    </cfRule>
  </conditionalFormatting>
  <conditionalFormatting sqref="AV8">
    <cfRule type="expression" dxfId="21315" priority="1205">
      <formula>AV8="X"</formula>
    </cfRule>
    <cfRule type="expression" dxfId="21314" priority="1206">
      <formula>AV8="후보"</formula>
    </cfRule>
  </conditionalFormatting>
  <conditionalFormatting sqref="AC8">
    <cfRule type="cellIs" dxfId="21313" priority="1202" operator="greaterThan">
      <formula>0.9</formula>
    </cfRule>
    <cfRule type="cellIs" dxfId="21312" priority="1203" operator="greaterThan">
      <formula>0.85</formula>
    </cfRule>
  </conditionalFormatting>
  <conditionalFormatting sqref="N8">
    <cfRule type="cellIs" dxfId="21311" priority="1200" operator="greaterThan">
      <formula>0.9</formula>
    </cfRule>
    <cfRule type="cellIs" dxfId="21310" priority="1201" operator="greaterThan">
      <formula>0.85</formula>
    </cfRule>
  </conditionalFormatting>
  <conditionalFormatting sqref="E8">
    <cfRule type="expression" dxfId="21309" priority="1196">
      <formula>AND(IF(OR($Q8=1,$Q8=2),1,0),IF($X8&lt;=20,1,0))</formula>
    </cfRule>
    <cfRule type="expression" dxfId="21308" priority="1197">
      <formula>AND(IF($Q8=2,1,0),IF($X8&lt;30,1,0))</formula>
    </cfRule>
    <cfRule type="expression" dxfId="21307" priority="1198">
      <formula>AND(IF($Q8=3,1,0),IF($X8&lt;30,1,0))</formula>
    </cfRule>
    <cfRule type="expression" dxfId="21306" priority="1199">
      <formula>AND(IF($Q8=3,1,IF($Q8=4,1,0)),IF($F8&lt;=85,1,0))</formula>
    </cfRule>
  </conditionalFormatting>
  <conditionalFormatting sqref="X8">
    <cfRule type="expression" dxfId="21305" priority="1192">
      <formula>AND(IF(OR($Q8=1,$Q8=2),1,0),IF($X8&lt;=20,1,0))</formula>
    </cfRule>
    <cfRule type="expression" dxfId="21304" priority="1193">
      <formula>AND(IF($Q8=2,1,0),IF($X8&lt;30,1,0))</formula>
    </cfRule>
    <cfRule type="expression" dxfId="21303" priority="1194">
      <formula>AND(IF($Q8=3,1,0),IF($X8&lt;30,1,0))</formula>
    </cfRule>
    <cfRule type="expression" dxfId="21302" priority="1195">
      <formula>AND(IF($Q8=3,1,IF($Q8=4,1,0)),IF($F8&lt;=85,1,0))</formula>
    </cfRule>
  </conditionalFormatting>
  <conditionalFormatting sqref="AI8">
    <cfRule type="expression" dxfId="21301" priority="1188">
      <formula>AND(IF(OR($Q8=1,$Q8=2),1,0),IF($X8&lt;=20,1,0))</formula>
    </cfRule>
    <cfRule type="expression" dxfId="21300" priority="1189">
      <formula>AND(IF($Q8=2,1,0),IF($X8&lt;30,1,0))</formula>
    </cfRule>
    <cfRule type="expression" dxfId="21299" priority="1190">
      <formula>AND(IF($Q8=3,1,0),IF($X8&lt;30,1,0))</formula>
    </cfRule>
    <cfRule type="expression" dxfId="21298" priority="1191">
      <formula>AND(IF($Q8=3,1,IF($Q8=4,1,0)),IF($F8&lt;=85,1,0))</formula>
    </cfRule>
  </conditionalFormatting>
  <conditionalFormatting sqref="AV9">
    <cfRule type="expression" dxfId="21297" priority="1186">
      <formula>AV9="X"</formula>
    </cfRule>
    <cfRule type="expression" dxfId="21296" priority="1187">
      <formula>AV9="후보"</formula>
    </cfRule>
  </conditionalFormatting>
  <conditionalFormatting sqref="AC9 N9">
    <cfRule type="cellIs" dxfId="21295" priority="1183" operator="greaterThan">
      <formula>0.9</formula>
    </cfRule>
    <cfRule type="cellIs" dxfId="21294" priority="1184" operator="greaterThan">
      <formula>0.85</formula>
    </cfRule>
  </conditionalFormatting>
  <conditionalFormatting sqref="AV10">
    <cfRule type="expression" dxfId="21293" priority="1181">
      <formula>AV10="X"</formula>
    </cfRule>
    <cfRule type="expression" dxfId="21292" priority="1182">
      <formula>AV10="후보"</formula>
    </cfRule>
  </conditionalFormatting>
  <conditionalFormatting sqref="AC10">
    <cfRule type="cellIs" dxfId="21291" priority="1178" operator="greaterThan">
      <formula>0.9</formula>
    </cfRule>
    <cfRule type="cellIs" dxfId="21290" priority="1179" operator="greaterThan">
      <formula>0.85</formula>
    </cfRule>
  </conditionalFormatting>
  <conditionalFormatting sqref="N10">
    <cfRule type="cellIs" dxfId="21289" priority="1176" operator="greaterThan">
      <formula>0.9</formula>
    </cfRule>
    <cfRule type="cellIs" dxfId="21288" priority="1177" operator="greaterThan">
      <formula>0.85</formula>
    </cfRule>
  </conditionalFormatting>
  <conditionalFormatting sqref="E10">
    <cfRule type="expression" dxfId="21287" priority="1172">
      <formula>AND(IF(OR($Q10=1,$Q10=2),1,0),IF($X10&lt;=20,1,0))</formula>
    </cfRule>
    <cfRule type="expression" dxfId="21286" priority="1173">
      <formula>AND(IF($Q10=2,1,0),IF($X10&lt;30,1,0))</formula>
    </cfRule>
    <cfRule type="expression" dxfId="21285" priority="1174">
      <formula>AND(IF($Q10=3,1,0),IF($X10&lt;30,1,0))</formula>
    </cfRule>
    <cfRule type="expression" dxfId="21284" priority="1175">
      <formula>AND(IF($Q10=3,1,IF($Q10=4,1,0)),IF($F10&lt;=85,1,0))</formula>
    </cfRule>
  </conditionalFormatting>
  <conditionalFormatting sqref="X10">
    <cfRule type="expression" dxfId="21283" priority="1168">
      <formula>AND(IF(OR($Q10=1,$Q10=2),1,0),IF($X10&lt;=20,1,0))</formula>
    </cfRule>
    <cfRule type="expression" dxfId="21282" priority="1169">
      <formula>AND(IF($Q10=2,1,0),IF($X10&lt;30,1,0))</formula>
    </cfRule>
    <cfRule type="expression" dxfId="21281" priority="1170">
      <formula>AND(IF($Q10=3,1,0),IF($X10&lt;30,1,0))</formula>
    </cfRule>
    <cfRule type="expression" dxfId="21280" priority="1171">
      <formula>AND(IF($Q10=3,1,IF($Q10=4,1,0)),IF($F10&lt;=85,1,0))</formula>
    </cfRule>
  </conditionalFormatting>
  <conditionalFormatting sqref="AI10">
    <cfRule type="expression" dxfId="21279" priority="1164">
      <formula>AND(IF(OR($Q10=1,$Q10=2),1,0),IF($X10&lt;=20,1,0))</formula>
    </cfRule>
    <cfRule type="expression" dxfId="21278" priority="1165">
      <formula>AND(IF($Q10=2,1,0),IF($X10&lt;30,1,0))</formula>
    </cfRule>
    <cfRule type="expression" dxfId="21277" priority="1166">
      <formula>AND(IF($Q10=3,1,0),IF($X10&lt;30,1,0))</formula>
    </cfRule>
    <cfRule type="expression" dxfId="21276" priority="1167">
      <formula>AND(IF($Q10=3,1,IF($Q10=4,1,0)),IF($F10&lt;=85,1,0))</formula>
    </cfRule>
  </conditionalFormatting>
  <conditionalFormatting sqref="AV11">
    <cfRule type="expression" dxfId="21275" priority="1162">
      <formula>AV11="X"</formula>
    </cfRule>
    <cfRule type="expression" dxfId="21274" priority="1163">
      <formula>AV11="후보"</formula>
    </cfRule>
  </conditionalFormatting>
  <conditionalFormatting sqref="AC11">
    <cfRule type="cellIs" dxfId="21273" priority="1159" operator="greaterThan">
      <formula>0.9</formula>
    </cfRule>
    <cfRule type="cellIs" dxfId="21272" priority="1160" operator="greaterThan">
      <formula>0.85</formula>
    </cfRule>
  </conditionalFormatting>
  <conditionalFormatting sqref="N11">
    <cfRule type="cellIs" dxfId="21271" priority="1157" operator="greaterThan">
      <formula>0.9</formula>
    </cfRule>
    <cfRule type="cellIs" dxfId="21270" priority="1158" operator="greaterThan">
      <formula>0.85</formula>
    </cfRule>
  </conditionalFormatting>
  <conditionalFormatting sqref="E11">
    <cfRule type="expression" dxfId="21269" priority="1153">
      <formula>AND(IF(OR($Q11=1,$Q11=2),1,0),IF($X11&lt;=20,1,0))</formula>
    </cfRule>
    <cfRule type="expression" dxfId="21268" priority="1154">
      <formula>AND(IF($Q11=2,1,0),IF($X11&lt;30,1,0))</formula>
    </cfRule>
    <cfRule type="expression" dxfId="21267" priority="1155">
      <formula>AND(IF($Q11=3,1,0),IF($X11&lt;30,1,0))</formula>
    </cfRule>
    <cfRule type="expression" dxfId="21266" priority="1156">
      <formula>AND(IF($Q11=3,1,IF($Q11=4,1,0)),IF($F11&lt;=85,1,0))</formula>
    </cfRule>
  </conditionalFormatting>
  <conditionalFormatting sqref="X11">
    <cfRule type="expression" dxfId="21265" priority="1149">
      <formula>AND(IF(OR($Q11=1,$Q11=2),1,0),IF($X11&lt;=20,1,0))</formula>
    </cfRule>
    <cfRule type="expression" dxfId="21264" priority="1150">
      <formula>AND(IF($Q11=2,1,0),IF($X11&lt;30,1,0))</formula>
    </cfRule>
    <cfRule type="expression" dxfId="21263" priority="1151">
      <formula>AND(IF($Q11=3,1,0),IF($X11&lt;30,1,0))</formula>
    </cfRule>
    <cfRule type="expression" dxfId="21262" priority="1152">
      <formula>AND(IF($Q11=3,1,IF($Q11=4,1,0)),IF($F11&lt;=85,1,0))</formula>
    </cfRule>
  </conditionalFormatting>
  <conditionalFormatting sqref="AI11">
    <cfRule type="expression" dxfId="21261" priority="1145">
      <formula>AND(IF(OR($Q11=1,$Q11=2),1,0),IF($X11&lt;=20,1,0))</formula>
    </cfRule>
    <cfRule type="expression" dxfId="21260" priority="1146">
      <formula>AND(IF($Q11=2,1,0),IF($X11&lt;30,1,0))</formula>
    </cfRule>
    <cfRule type="expression" dxfId="21259" priority="1147">
      <formula>AND(IF($Q11=3,1,0),IF($X11&lt;30,1,0))</formula>
    </cfRule>
    <cfRule type="expression" dxfId="21258" priority="1148">
      <formula>AND(IF($Q11=3,1,IF($Q11=4,1,0)),IF($F11&lt;=85,1,0))</formula>
    </cfRule>
  </conditionalFormatting>
  <conditionalFormatting sqref="AV12">
    <cfRule type="expression" dxfId="21257" priority="1143">
      <formula>AV12="X"</formula>
    </cfRule>
    <cfRule type="expression" dxfId="21256" priority="1144">
      <formula>AV12="후보"</formula>
    </cfRule>
  </conditionalFormatting>
  <conditionalFormatting sqref="AC12">
    <cfRule type="cellIs" dxfId="21255" priority="1140" operator="greaterThan">
      <formula>0.9</formula>
    </cfRule>
    <cfRule type="cellIs" dxfId="21254" priority="1141" operator="greaterThan">
      <formula>0.85</formula>
    </cfRule>
  </conditionalFormatting>
  <conditionalFormatting sqref="N12">
    <cfRule type="cellIs" dxfId="21253" priority="1138" operator="greaterThan">
      <formula>0.9</formula>
    </cfRule>
    <cfRule type="cellIs" dxfId="21252" priority="1139" operator="greaterThan">
      <formula>0.85</formula>
    </cfRule>
  </conditionalFormatting>
  <conditionalFormatting sqref="E12">
    <cfRule type="expression" dxfId="21251" priority="1134">
      <formula>AND(IF(OR($Q12=1,$Q12=2),1,0),IF($X12&lt;=20,1,0))</formula>
    </cfRule>
    <cfRule type="expression" dxfId="21250" priority="1135">
      <formula>AND(IF($Q12=2,1,0),IF($X12&lt;30,1,0))</formula>
    </cfRule>
    <cfRule type="expression" dxfId="21249" priority="1136">
      <formula>AND(IF($Q12=3,1,0),IF($X12&lt;30,1,0))</formula>
    </cfRule>
    <cfRule type="expression" dxfId="21248" priority="1137">
      <formula>AND(IF($Q12=3,1,IF($Q12=4,1,0)),IF($F12&lt;=85,1,0))</formula>
    </cfRule>
  </conditionalFormatting>
  <conditionalFormatting sqref="X12">
    <cfRule type="expression" dxfId="21247" priority="1130">
      <formula>AND(IF(OR($Q12=1,$Q12=2),1,0),IF($X12&lt;=20,1,0))</formula>
    </cfRule>
    <cfRule type="expression" dxfId="21246" priority="1131">
      <formula>AND(IF($Q12=2,1,0),IF($X12&lt;30,1,0))</formula>
    </cfRule>
    <cfRule type="expression" dxfId="21245" priority="1132">
      <formula>AND(IF($Q12=3,1,0),IF($X12&lt;30,1,0))</formula>
    </cfRule>
    <cfRule type="expression" dxfId="21244" priority="1133">
      <formula>AND(IF($Q12=3,1,IF($Q12=4,1,0)),IF($F12&lt;=85,1,0))</formula>
    </cfRule>
  </conditionalFormatting>
  <conditionalFormatting sqref="AI12">
    <cfRule type="expression" dxfId="21243" priority="1126">
      <formula>AND(IF(OR($Q12=1,$Q12=2),1,0),IF($X12&lt;=20,1,0))</formula>
    </cfRule>
    <cfRule type="expression" dxfId="21242" priority="1127">
      <formula>AND(IF($Q12=2,1,0),IF($X12&lt;30,1,0))</formula>
    </cfRule>
    <cfRule type="expression" dxfId="21241" priority="1128">
      <formula>AND(IF($Q12=3,1,0),IF($X12&lt;30,1,0))</formula>
    </cfRule>
    <cfRule type="expression" dxfId="21240" priority="1129">
      <formula>AND(IF($Q12=3,1,IF($Q12=4,1,0)),IF($F12&lt;=85,1,0))</formula>
    </cfRule>
  </conditionalFormatting>
  <conditionalFormatting sqref="AV13">
    <cfRule type="expression" dxfId="21239" priority="1124">
      <formula>AV13="X"</formula>
    </cfRule>
    <cfRule type="expression" dxfId="21238" priority="1125">
      <formula>AV13="후보"</formula>
    </cfRule>
  </conditionalFormatting>
  <conditionalFormatting sqref="AC13 N13">
    <cfRule type="cellIs" dxfId="21237" priority="1121" operator="greaterThan">
      <formula>0.9</formula>
    </cfRule>
    <cfRule type="cellIs" dxfId="21236" priority="1122" operator="greaterThan">
      <formula>0.85</formula>
    </cfRule>
  </conditionalFormatting>
  <conditionalFormatting sqref="AV14">
    <cfRule type="expression" dxfId="21235" priority="1119">
      <formula>AV14="X"</formula>
    </cfRule>
    <cfRule type="expression" dxfId="21234" priority="1120">
      <formula>AV14="후보"</formula>
    </cfRule>
  </conditionalFormatting>
  <conditionalFormatting sqref="AC14">
    <cfRule type="cellIs" dxfId="21233" priority="1116" operator="greaterThan">
      <formula>0.9</formula>
    </cfRule>
    <cfRule type="cellIs" dxfId="21232" priority="1117" operator="greaterThan">
      <formula>0.85</formula>
    </cfRule>
  </conditionalFormatting>
  <conditionalFormatting sqref="N14">
    <cfRule type="cellIs" dxfId="21231" priority="1114" operator="greaterThan">
      <formula>0.9</formula>
    </cfRule>
    <cfRule type="cellIs" dxfId="21230" priority="1115" operator="greaterThan">
      <formula>0.85</formula>
    </cfRule>
  </conditionalFormatting>
  <conditionalFormatting sqref="E14">
    <cfRule type="expression" dxfId="21229" priority="1110">
      <formula>AND(IF(OR($Q14=1,$Q14=2),1,0),IF($X14&lt;=20,1,0))</formula>
    </cfRule>
    <cfRule type="expression" dxfId="21228" priority="1111">
      <formula>AND(IF($Q14=2,1,0),IF($X14&lt;30,1,0))</formula>
    </cfRule>
    <cfRule type="expression" dxfId="21227" priority="1112">
      <formula>AND(IF($Q14=3,1,0),IF($X14&lt;30,1,0))</formula>
    </cfRule>
    <cfRule type="expression" dxfId="21226" priority="1113">
      <formula>AND(IF($Q14=3,1,IF($Q14=4,1,0)),IF($F14&lt;=85,1,0))</formula>
    </cfRule>
  </conditionalFormatting>
  <conditionalFormatting sqref="X14">
    <cfRule type="expression" dxfId="21225" priority="1106">
      <formula>AND(IF(OR($Q14=1,$Q14=2),1,0),IF($X14&lt;=20,1,0))</formula>
    </cfRule>
    <cfRule type="expression" dxfId="21224" priority="1107">
      <formula>AND(IF($Q14=2,1,0),IF($X14&lt;30,1,0))</formula>
    </cfRule>
    <cfRule type="expression" dxfId="21223" priority="1108">
      <formula>AND(IF($Q14=3,1,0),IF($X14&lt;30,1,0))</formula>
    </cfRule>
    <cfRule type="expression" dxfId="21222" priority="1109">
      <formula>AND(IF($Q14=3,1,IF($Q14=4,1,0)),IF($F14&lt;=85,1,0))</formula>
    </cfRule>
  </conditionalFormatting>
  <conditionalFormatting sqref="AI14">
    <cfRule type="expression" dxfId="21221" priority="1102">
      <formula>AND(IF(OR($Q14=1,$Q14=2),1,0),IF($X14&lt;=20,1,0))</formula>
    </cfRule>
    <cfRule type="expression" dxfId="21220" priority="1103">
      <formula>AND(IF($Q14=2,1,0),IF($X14&lt;30,1,0))</formula>
    </cfRule>
    <cfRule type="expression" dxfId="21219" priority="1104">
      <formula>AND(IF($Q14=3,1,0),IF($X14&lt;30,1,0))</formula>
    </cfRule>
    <cfRule type="expression" dxfId="21218" priority="1105">
      <formula>AND(IF($Q14=3,1,IF($Q14=4,1,0)),IF($F14&lt;=85,1,0))</formula>
    </cfRule>
  </conditionalFormatting>
  <conditionalFormatting sqref="AV15">
    <cfRule type="expression" dxfId="21217" priority="1100">
      <formula>AV15="X"</formula>
    </cfRule>
    <cfRule type="expression" dxfId="21216" priority="1101">
      <formula>AV15="후보"</formula>
    </cfRule>
  </conditionalFormatting>
  <conditionalFormatting sqref="AC15">
    <cfRule type="cellIs" dxfId="21215" priority="1097" operator="greaterThan">
      <formula>0.9</formula>
    </cfRule>
    <cfRule type="cellIs" dxfId="21214" priority="1098" operator="greaterThan">
      <formula>0.85</formula>
    </cfRule>
  </conditionalFormatting>
  <conditionalFormatting sqref="N15">
    <cfRule type="cellIs" dxfId="21213" priority="1095" operator="greaterThan">
      <formula>0.9</formula>
    </cfRule>
    <cfRule type="cellIs" dxfId="21212" priority="1096" operator="greaterThan">
      <formula>0.85</formula>
    </cfRule>
  </conditionalFormatting>
  <conditionalFormatting sqref="E15">
    <cfRule type="expression" dxfId="21211" priority="1091">
      <formula>AND(IF(OR($Q15=1,$Q15=2),1,0),IF($X15&lt;=20,1,0))</formula>
    </cfRule>
    <cfRule type="expression" dxfId="21210" priority="1092">
      <formula>AND(IF($Q15=2,1,0),IF($X15&lt;30,1,0))</formula>
    </cfRule>
    <cfRule type="expression" dxfId="21209" priority="1093">
      <formula>AND(IF($Q15=3,1,0),IF($X15&lt;30,1,0))</formula>
    </cfRule>
    <cfRule type="expression" dxfId="21208" priority="1094">
      <formula>AND(IF($Q15=3,1,IF($Q15=4,1,0)),IF($F15&lt;=85,1,0))</formula>
    </cfRule>
  </conditionalFormatting>
  <conditionalFormatting sqref="X15">
    <cfRule type="expression" dxfId="21207" priority="1087">
      <formula>AND(IF(OR($Q15=1,$Q15=2),1,0),IF($X15&lt;=20,1,0))</formula>
    </cfRule>
    <cfRule type="expression" dxfId="21206" priority="1088">
      <formula>AND(IF($Q15=2,1,0),IF($X15&lt;30,1,0))</formula>
    </cfRule>
    <cfRule type="expression" dxfId="21205" priority="1089">
      <formula>AND(IF($Q15=3,1,0),IF($X15&lt;30,1,0))</formula>
    </cfRule>
    <cfRule type="expression" dxfId="21204" priority="1090">
      <formula>AND(IF($Q15=3,1,IF($Q15=4,1,0)),IF($F15&lt;=85,1,0))</formula>
    </cfRule>
  </conditionalFormatting>
  <conditionalFormatting sqref="AI15">
    <cfRule type="expression" dxfId="21203" priority="1083">
      <formula>AND(IF(OR($Q15=1,$Q15=2),1,0),IF($X15&lt;=20,1,0))</formula>
    </cfRule>
    <cfRule type="expression" dxfId="21202" priority="1084">
      <formula>AND(IF($Q15=2,1,0),IF($X15&lt;30,1,0))</formula>
    </cfRule>
    <cfRule type="expression" dxfId="21201" priority="1085">
      <formula>AND(IF($Q15=3,1,0),IF($X15&lt;30,1,0))</formula>
    </cfRule>
    <cfRule type="expression" dxfId="21200" priority="1086">
      <formula>AND(IF($Q15=3,1,IF($Q15=4,1,0)),IF($F15&lt;=85,1,0))</formula>
    </cfRule>
  </conditionalFormatting>
  <conditionalFormatting sqref="AV16">
    <cfRule type="expression" dxfId="21199" priority="1081">
      <formula>AV16="X"</formula>
    </cfRule>
    <cfRule type="expression" dxfId="21198" priority="1082">
      <formula>AV16="후보"</formula>
    </cfRule>
  </conditionalFormatting>
  <conditionalFormatting sqref="AC16 N16">
    <cfRule type="cellIs" dxfId="21197" priority="1078" operator="greaterThan">
      <formula>0.9</formula>
    </cfRule>
    <cfRule type="cellIs" dxfId="21196" priority="1079" operator="greaterThan">
      <formula>0.85</formula>
    </cfRule>
  </conditionalFormatting>
  <conditionalFormatting sqref="AV17">
    <cfRule type="expression" dxfId="21195" priority="1076">
      <formula>AV17="X"</formula>
    </cfRule>
    <cfRule type="expression" dxfId="21194" priority="1077">
      <formula>AV17="후보"</formula>
    </cfRule>
  </conditionalFormatting>
  <conditionalFormatting sqref="AC17">
    <cfRule type="cellIs" dxfId="21193" priority="1073" operator="greaterThan">
      <formula>0.9</formula>
    </cfRule>
    <cfRule type="cellIs" dxfId="21192" priority="1074" operator="greaterThan">
      <formula>0.85</formula>
    </cfRule>
  </conditionalFormatting>
  <conditionalFormatting sqref="N17">
    <cfRule type="cellIs" dxfId="21191" priority="1071" operator="greaterThan">
      <formula>0.9</formula>
    </cfRule>
    <cfRule type="cellIs" dxfId="21190" priority="1072" operator="greaterThan">
      <formula>0.85</formula>
    </cfRule>
  </conditionalFormatting>
  <conditionalFormatting sqref="E17">
    <cfRule type="expression" dxfId="21189" priority="1067">
      <formula>AND(IF(OR($Q17=1,$Q17=2),1,0),IF($X17&lt;=20,1,0))</formula>
    </cfRule>
    <cfRule type="expression" dxfId="21188" priority="1068">
      <formula>AND(IF($Q17=2,1,0),IF($X17&lt;30,1,0))</formula>
    </cfRule>
    <cfRule type="expression" dxfId="21187" priority="1069">
      <formula>AND(IF($Q17=3,1,0),IF($X17&lt;30,1,0))</formula>
    </cfRule>
    <cfRule type="expression" dxfId="21186" priority="1070">
      <formula>AND(IF($Q17=3,1,IF($Q17=4,1,0)),IF($F17&lt;=85,1,0))</formula>
    </cfRule>
  </conditionalFormatting>
  <conditionalFormatting sqref="X17">
    <cfRule type="expression" dxfId="21185" priority="1063">
      <formula>AND(IF(OR($Q17=1,$Q17=2),1,0),IF($X17&lt;=20,1,0))</formula>
    </cfRule>
    <cfRule type="expression" dxfId="21184" priority="1064">
      <formula>AND(IF($Q17=2,1,0),IF($X17&lt;30,1,0))</formula>
    </cfRule>
    <cfRule type="expression" dxfId="21183" priority="1065">
      <formula>AND(IF($Q17=3,1,0),IF($X17&lt;30,1,0))</formula>
    </cfRule>
    <cfRule type="expression" dxfId="21182" priority="1066">
      <formula>AND(IF($Q17=3,1,IF($Q17=4,1,0)),IF($F17&lt;=85,1,0))</formula>
    </cfRule>
  </conditionalFormatting>
  <conditionalFormatting sqref="AI17">
    <cfRule type="expression" dxfId="21181" priority="1059">
      <formula>AND(IF(OR($Q17=1,$Q17=2),1,0),IF($X17&lt;=20,1,0))</formula>
    </cfRule>
    <cfRule type="expression" dxfId="21180" priority="1060">
      <formula>AND(IF($Q17=2,1,0),IF($X17&lt;30,1,0))</formula>
    </cfRule>
    <cfRule type="expression" dxfId="21179" priority="1061">
      <formula>AND(IF($Q17=3,1,0),IF($X17&lt;30,1,0))</formula>
    </cfRule>
    <cfRule type="expression" dxfId="21178" priority="1062">
      <formula>AND(IF($Q17=3,1,IF($Q17=4,1,0)),IF($F17&lt;=85,1,0))</formula>
    </cfRule>
  </conditionalFormatting>
  <conditionalFormatting sqref="AV18">
    <cfRule type="expression" dxfId="21177" priority="1057">
      <formula>AV18="X"</formula>
    </cfRule>
    <cfRule type="expression" dxfId="21176" priority="1058">
      <formula>AV18="후보"</formula>
    </cfRule>
  </conditionalFormatting>
  <conditionalFormatting sqref="AC18">
    <cfRule type="cellIs" dxfId="21175" priority="1054" operator="greaterThan">
      <formula>0.9</formula>
    </cfRule>
    <cfRule type="cellIs" dxfId="21174" priority="1055" operator="greaterThan">
      <formula>0.85</formula>
    </cfRule>
  </conditionalFormatting>
  <conditionalFormatting sqref="N18">
    <cfRule type="cellIs" dxfId="21173" priority="1052" operator="greaterThan">
      <formula>0.9</formula>
    </cfRule>
    <cfRule type="cellIs" dxfId="21172" priority="1053" operator="greaterThan">
      <formula>0.85</formula>
    </cfRule>
  </conditionalFormatting>
  <conditionalFormatting sqref="E18">
    <cfRule type="expression" dxfId="21171" priority="1048">
      <formula>AND(IF(OR($Q18=1,$Q18=2),1,0),IF($X18&lt;=20,1,0))</formula>
    </cfRule>
    <cfRule type="expression" dxfId="21170" priority="1049">
      <formula>AND(IF($Q18=2,1,0),IF($X18&lt;30,1,0))</formula>
    </cfRule>
    <cfRule type="expression" dxfId="21169" priority="1050">
      <formula>AND(IF($Q18=3,1,0),IF($X18&lt;30,1,0))</formula>
    </cfRule>
    <cfRule type="expression" dxfId="21168" priority="1051">
      <formula>AND(IF($Q18=3,1,IF($Q18=4,1,0)),IF($F18&lt;=85,1,0))</formula>
    </cfRule>
  </conditionalFormatting>
  <conditionalFormatting sqref="X18">
    <cfRule type="expression" dxfId="21167" priority="1044">
      <formula>AND(IF(OR($Q18=1,$Q18=2),1,0),IF($X18&lt;=20,1,0))</formula>
    </cfRule>
    <cfRule type="expression" dxfId="21166" priority="1045">
      <formula>AND(IF($Q18=2,1,0),IF($X18&lt;30,1,0))</formula>
    </cfRule>
    <cfRule type="expression" dxfId="21165" priority="1046">
      <formula>AND(IF($Q18=3,1,0),IF($X18&lt;30,1,0))</formula>
    </cfRule>
    <cfRule type="expression" dxfId="21164" priority="1047">
      <formula>AND(IF($Q18=3,1,IF($Q18=4,1,0)),IF($F18&lt;=85,1,0))</formula>
    </cfRule>
  </conditionalFormatting>
  <conditionalFormatting sqref="AI18">
    <cfRule type="expression" dxfId="21163" priority="1040">
      <formula>AND(IF(OR($Q18=1,$Q18=2),1,0),IF($X18&lt;=20,1,0))</formula>
    </cfRule>
    <cfRule type="expression" dxfId="21162" priority="1041">
      <formula>AND(IF($Q18=2,1,0),IF($X18&lt;30,1,0))</formula>
    </cfRule>
    <cfRule type="expression" dxfId="21161" priority="1042">
      <formula>AND(IF($Q18=3,1,0),IF($X18&lt;30,1,0))</formula>
    </cfRule>
    <cfRule type="expression" dxfId="21160" priority="1043">
      <formula>AND(IF($Q18=3,1,IF($Q18=4,1,0)),IF($F18&lt;=85,1,0))</formula>
    </cfRule>
  </conditionalFormatting>
  <conditionalFormatting sqref="AV19">
    <cfRule type="expression" dxfId="21159" priority="1038">
      <formula>AV19="X"</formula>
    </cfRule>
    <cfRule type="expression" dxfId="21158" priority="1039">
      <formula>AV19="후보"</formula>
    </cfRule>
  </conditionalFormatting>
  <conditionalFormatting sqref="AC19 N19">
    <cfRule type="cellIs" dxfId="21157" priority="1035" operator="greaterThan">
      <formula>0.9</formula>
    </cfRule>
    <cfRule type="cellIs" dxfId="21156" priority="1036" operator="greaterThan">
      <formula>0.85</formula>
    </cfRule>
  </conditionalFormatting>
  <conditionalFormatting sqref="AV20">
    <cfRule type="expression" dxfId="21155" priority="1033">
      <formula>AV20="X"</formula>
    </cfRule>
    <cfRule type="expression" dxfId="21154" priority="1034">
      <formula>AV20="후보"</formula>
    </cfRule>
  </conditionalFormatting>
  <conditionalFormatting sqref="AC20">
    <cfRule type="cellIs" dxfId="21153" priority="1030" operator="greaterThan">
      <formula>0.9</formula>
    </cfRule>
    <cfRule type="cellIs" dxfId="21152" priority="1031" operator="greaterThan">
      <formula>0.85</formula>
    </cfRule>
  </conditionalFormatting>
  <conditionalFormatting sqref="N20">
    <cfRule type="cellIs" dxfId="21151" priority="1028" operator="greaterThan">
      <formula>0.9</formula>
    </cfRule>
    <cfRule type="cellIs" dxfId="21150" priority="1029" operator="greaterThan">
      <formula>0.85</formula>
    </cfRule>
  </conditionalFormatting>
  <conditionalFormatting sqref="E20">
    <cfRule type="expression" dxfId="21149" priority="1024">
      <formula>AND(IF(OR($Q20=1,$Q20=2),1,0),IF($X20&lt;=20,1,0))</formula>
    </cfRule>
    <cfRule type="expression" dxfId="21148" priority="1025">
      <formula>AND(IF($Q20=2,1,0),IF($X20&lt;30,1,0))</formula>
    </cfRule>
    <cfRule type="expression" dxfId="21147" priority="1026">
      <formula>AND(IF($Q20=3,1,0),IF($X20&lt;30,1,0))</formula>
    </cfRule>
    <cfRule type="expression" dxfId="21146" priority="1027">
      <formula>AND(IF($Q20=3,1,IF($Q20=4,1,0)),IF($F20&lt;=85,1,0))</formula>
    </cfRule>
  </conditionalFormatting>
  <conditionalFormatting sqref="X20">
    <cfRule type="expression" dxfId="21145" priority="1020">
      <formula>AND(IF(OR($Q20=1,$Q20=2),1,0),IF($X20&lt;=20,1,0))</formula>
    </cfRule>
    <cfRule type="expression" dxfId="21144" priority="1021">
      <formula>AND(IF($Q20=2,1,0),IF($X20&lt;30,1,0))</formula>
    </cfRule>
    <cfRule type="expression" dxfId="21143" priority="1022">
      <formula>AND(IF($Q20=3,1,0),IF($X20&lt;30,1,0))</formula>
    </cfRule>
    <cfRule type="expression" dxfId="21142" priority="1023">
      <formula>AND(IF($Q20=3,1,IF($Q20=4,1,0)),IF($F20&lt;=85,1,0))</formula>
    </cfRule>
  </conditionalFormatting>
  <conditionalFormatting sqref="AI20">
    <cfRule type="expression" dxfId="21141" priority="1016">
      <formula>AND(IF(OR($Q20=1,$Q20=2),1,0),IF($X20&lt;=20,1,0))</formula>
    </cfRule>
    <cfRule type="expression" dxfId="21140" priority="1017">
      <formula>AND(IF($Q20=2,1,0),IF($X20&lt;30,1,0))</formula>
    </cfRule>
    <cfRule type="expression" dxfId="21139" priority="1018">
      <formula>AND(IF($Q20=3,1,0),IF($X20&lt;30,1,0))</formula>
    </cfRule>
    <cfRule type="expression" dxfId="21138" priority="1019">
      <formula>AND(IF($Q20=3,1,IF($Q20=4,1,0)),IF($F20&lt;=85,1,0))</formula>
    </cfRule>
  </conditionalFormatting>
  <conditionalFormatting sqref="AV21">
    <cfRule type="expression" dxfId="21137" priority="1014">
      <formula>AV21="X"</formula>
    </cfRule>
    <cfRule type="expression" dxfId="21136" priority="1015">
      <formula>AV21="후보"</formula>
    </cfRule>
  </conditionalFormatting>
  <conditionalFormatting sqref="AC21">
    <cfRule type="cellIs" dxfId="21135" priority="1011" operator="greaterThan">
      <formula>0.9</formula>
    </cfRule>
    <cfRule type="cellIs" dxfId="21134" priority="1012" operator="greaterThan">
      <formula>0.85</formula>
    </cfRule>
  </conditionalFormatting>
  <conditionalFormatting sqref="N21">
    <cfRule type="cellIs" dxfId="21133" priority="1009" operator="greaterThan">
      <formula>0.9</formula>
    </cfRule>
    <cfRule type="cellIs" dxfId="21132" priority="1010" operator="greaterThan">
      <formula>0.85</formula>
    </cfRule>
  </conditionalFormatting>
  <conditionalFormatting sqref="E21">
    <cfRule type="expression" dxfId="21131" priority="1005">
      <formula>AND(IF(OR($Q21=1,$Q21=2),1,0),IF($X21&lt;=20,1,0))</formula>
    </cfRule>
    <cfRule type="expression" dxfId="21130" priority="1006">
      <formula>AND(IF($Q21=2,1,0),IF($X21&lt;30,1,0))</formula>
    </cfRule>
    <cfRule type="expression" dxfId="21129" priority="1007">
      <formula>AND(IF($Q21=3,1,0),IF($X21&lt;30,1,0))</formula>
    </cfRule>
    <cfRule type="expression" dxfId="21128" priority="1008">
      <formula>AND(IF($Q21=3,1,IF($Q21=4,1,0)),IF($F21&lt;=85,1,0))</formula>
    </cfRule>
  </conditionalFormatting>
  <conditionalFormatting sqref="X21">
    <cfRule type="expression" dxfId="21127" priority="1001">
      <formula>AND(IF(OR($Q21=1,$Q21=2),1,0),IF($X21&lt;=20,1,0))</formula>
    </cfRule>
    <cfRule type="expression" dxfId="21126" priority="1002">
      <formula>AND(IF($Q21=2,1,0),IF($X21&lt;30,1,0))</formula>
    </cfRule>
    <cfRule type="expression" dxfId="21125" priority="1003">
      <formula>AND(IF($Q21=3,1,0),IF($X21&lt;30,1,0))</formula>
    </cfRule>
    <cfRule type="expression" dxfId="21124" priority="1004">
      <formula>AND(IF($Q21=3,1,IF($Q21=4,1,0)),IF($F21&lt;=85,1,0))</formula>
    </cfRule>
  </conditionalFormatting>
  <conditionalFormatting sqref="AI21">
    <cfRule type="expression" dxfId="21123" priority="997">
      <formula>AND(IF(OR($Q21=1,$Q21=2),1,0),IF($X21&lt;=20,1,0))</formula>
    </cfRule>
    <cfRule type="expression" dxfId="21122" priority="998">
      <formula>AND(IF($Q21=2,1,0),IF($X21&lt;30,1,0))</formula>
    </cfRule>
    <cfRule type="expression" dxfId="21121" priority="999">
      <formula>AND(IF($Q21=3,1,0),IF($X21&lt;30,1,0))</formula>
    </cfRule>
    <cfRule type="expression" dxfId="21120" priority="1000">
      <formula>AND(IF($Q21=3,1,IF($Q21=4,1,0)),IF($F21&lt;=85,1,0))</formula>
    </cfRule>
  </conditionalFormatting>
  <conditionalFormatting sqref="AV22">
    <cfRule type="expression" dxfId="21119" priority="995">
      <formula>AV22="X"</formula>
    </cfRule>
    <cfRule type="expression" dxfId="21118" priority="996">
      <formula>AV22="후보"</formula>
    </cfRule>
  </conditionalFormatting>
  <conditionalFormatting sqref="AC22">
    <cfRule type="cellIs" dxfId="21117" priority="992" operator="greaterThan">
      <formula>0.9</formula>
    </cfRule>
    <cfRule type="cellIs" dxfId="21116" priority="993" operator="greaterThan">
      <formula>0.85</formula>
    </cfRule>
  </conditionalFormatting>
  <conditionalFormatting sqref="N22">
    <cfRule type="cellIs" dxfId="21115" priority="990" operator="greaterThan">
      <formula>0.9</formula>
    </cfRule>
    <cfRule type="cellIs" dxfId="21114" priority="991" operator="greaterThan">
      <formula>0.85</formula>
    </cfRule>
  </conditionalFormatting>
  <conditionalFormatting sqref="E22">
    <cfRule type="expression" dxfId="21113" priority="986">
      <formula>AND(IF(OR($Q22=1,$Q22=2),1,0),IF($X22&lt;=20,1,0))</formula>
    </cfRule>
    <cfRule type="expression" dxfId="21112" priority="987">
      <formula>AND(IF($Q22=2,1,0),IF($X22&lt;30,1,0))</formula>
    </cfRule>
    <cfRule type="expression" dxfId="21111" priority="988">
      <formula>AND(IF($Q22=3,1,0),IF($X22&lt;30,1,0))</formula>
    </cfRule>
    <cfRule type="expression" dxfId="21110" priority="989">
      <formula>AND(IF($Q22=3,1,IF($Q22=4,1,0)),IF($F22&lt;=85,1,0))</formula>
    </cfRule>
  </conditionalFormatting>
  <conditionalFormatting sqref="X22">
    <cfRule type="expression" dxfId="21109" priority="982">
      <formula>AND(IF(OR($Q22=1,$Q22=2),1,0),IF($X22&lt;=20,1,0))</formula>
    </cfRule>
    <cfRule type="expression" dxfId="21108" priority="983">
      <formula>AND(IF($Q22=2,1,0),IF($X22&lt;30,1,0))</formula>
    </cfRule>
    <cfRule type="expression" dxfId="21107" priority="984">
      <formula>AND(IF($Q22=3,1,0),IF($X22&lt;30,1,0))</formula>
    </cfRule>
    <cfRule type="expression" dxfId="21106" priority="985">
      <formula>AND(IF($Q22=3,1,IF($Q22=4,1,0)),IF($F22&lt;=85,1,0))</formula>
    </cfRule>
  </conditionalFormatting>
  <conditionalFormatting sqref="AI22">
    <cfRule type="expression" dxfId="21105" priority="978">
      <formula>AND(IF(OR($Q22=1,$Q22=2),1,0),IF($X22&lt;=20,1,0))</formula>
    </cfRule>
    <cfRule type="expression" dxfId="21104" priority="979">
      <formula>AND(IF($Q22=2,1,0),IF($X22&lt;30,1,0))</formula>
    </cfRule>
    <cfRule type="expression" dxfId="21103" priority="980">
      <formula>AND(IF($Q22=3,1,0),IF($X22&lt;30,1,0))</formula>
    </cfRule>
    <cfRule type="expression" dxfId="21102" priority="981">
      <formula>AND(IF($Q22=3,1,IF($Q22=4,1,0)),IF($F22&lt;=85,1,0))</formula>
    </cfRule>
  </conditionalFormatting>
  <conditionalFormatting sqref="AV23">
    <cfRule type="expression" dxfId="21101" priority="976">
      <formula>AV23="X"</formula>
    </cfRule>
    <cfRule type="expression" dxfId="21100" priority="977">
      <formula>AV23="후보"</formula>
    </cfRule>
  </conditionalFormatting>
  <conditionalFormatting sqref="AC23 N23">
    <cfRule type="cellIs" dxfId="21099" priority="973" operator="greaterThan">
      <formula>0.9</formula>
    </cfRule>
    <cfRule type="cellIs" dxfId="21098" priority="974" operator="greaterThan">
      <formula>0.85</formula>
    </cfRule>
  </conditionalFormatting>
  <conditionalFormatting sqref="AV24">
    <cfRule type="expression" dxfId="21097" priority="971">
      <formula>AV24="X"</formula>
    </cfRule>
    <cfRule type="expression" dxfId="21096" priority="972">
      <formula>AV24="후보"</formula>
    </cfRule>
  </conditionalFormatting>
  <conditionalFormatting sqref="AC24">
    <cfRule type="cellIs" dxfId="21095" priority="968" operator="greaterThan">
      <formula>0.9</formula>
    </cfRule>
    <cfRule type="cellIs" dxfId="21094" priority="969" operator="greaterThan">
      <formula>0.85</formula>
    </cfRule>
  </conditionalFormatting>
  <conditionalFormatting sqref="N24">
    <cfRule type="cellIs" dxfId="21093" priority="966" operator="greaterThan">
      <formula>0.9</formula>
    </cfRule>
    <cfRule type="cellIs" dxfId="21092" priority="967" operator="greaterThan">
      <formula>0.85</formula>
    </cfRule>
  </conditionalFormatting>
  <conditionalFormatting sqref="E24">
    <cfRule type="expression" dxfId="21091" priority="962">
      <formula>AND(IF(OR($Q24=1,$Q24=2),1,0),IF($X24&lt;=20,1,0))</formula>
    </cfRule>
    <cfRule type="expression" dxfId="21090" priority="963">
      <formula>AND(IF($Q24=2,1,0),IF($X24&lt;30,1,0))</formula>
    </cfRule>
    <cfRule type="expression" dxfId="21089" priority="964">
      <formula>AND(IF($Q24=3,1,0),IF($X24&lt;30,1,0))</formula>
    </cfRule>
    <cfRule type="expression" dxfId="21088" priority="965">
      <formula>AND(IF($Q24=3,1,IF($Q24=4,1,0)),IF($F24&lt;=85,1,0))</formula>
    </cfRule>
  </conditionalFormatting>
  <conditionalFormatting sqref="X24">
    <cfRule type="expression" dxfId="21087" priority="958">
      <formula>AND(IF(OR($Q24=1,$Q24=2),1,0),IF($X24&lt;=20,1,0))</formula>
    </cfRule>
    <cfRule type="expression" dxfId="21086" priority="959">
      <formula>AND(IF($Q24=2,1,0),IF($X24&lt;30,1,0))</formula>
    </cfRule>
    <cfRule type="expression" dxfId="21085" priority="960">
      <formula>AND(IF($Q24=3,1,0),IF($X24&lt;30,1,0))</formula>
    </cfRule>
    <cfRule type="expression" dxfId="21084" priority="961">
      <formula>AND(IF($Q24=3,1,IF($Q24=4,1,0)),IF($F24&lt;=85,1,0))</formula>
    </cfRule>
  </conditionalFormatting>
  <conditionalFormatting sqref="AI24">
    <cfRule type="expression" dxfId="21083" priority="954">
      <formula>AND(IF(OR($Q24=1,$Q24=2),1,0),IF($X24&lt;=20,1,0))</formula>
    </cfRule>
    <cfRule type="expression" dxfId="21082" priority="955">
      <formula>AND(IF($Q24=2,1,0),IF($X24&lt;30,1,0))</formula>
    </cfRule>
    <cfRule type="expression" dxfId="21081" priority="956">
      <formula>AND(IF($Q24=3,1,0),IF($X24&lt;30,1,0))</formula>
    </cfRule>
    <cfRule type="expression" dxfId="21080" priority="957">
      <formula>AND(IF($Q24=3,1,IF($Q24=4,1,0)),IF($F24&lt;=85,1,0))</formula>
    </cfRule>
  </conditionalFormatting>
  <conditionalFormatting sqref="AV25">
    <cfRule type="expression" dxfId="21079" priority="952">
      <formula>AV25="X"</formula>
    </cfRule>
    <cfRule type="expression" dxfId="21078" priority="953">
      <formula>AV25="후보"</formula>
    </cfRule>
  </conditionalFormatting>
  <conditionalFormatting sqref="AC25">
    <cfRule type="cellIs" dxfId="21077" priority="949" operator="greaterThan">
      <formula>0.9</formula>
    </cfRule>
    <cfRule type="cellIs" dxfId="21076" priority="950" operator="greaterThan">
      <formula>0.85</formula>
    </cfRule>
  </conditionalFormatting>
  <conditionalFormatting sqref="N25">
    <cfRule type="cellIs" dxfId="21075" priority="947" operator="greaterThan">
      <formula>0.9</formula>
    </cfRule>
    <cfRule type="cellIs" dxfId="21074" priority="948" operator="greaterThan">
      <formula>0.85</formula>
    </cfRule>
  </conditionalFormatting>
  <conditionalFormatting sqref="E25">
    <cfRule type="expression" dxfId="21073" priority="943">
      <formula>AND(IF(OR($Q25=1,$Q25=2),1,0),IF($X25&lt;=20,1,0))</formula>
    </cfRule>
    <cfRule type="expression" dxfId="21072" priority="944">
      <formula>AND(IF($Q25=2,1,0),IF($X25&lt;30,1,0))</formula>
    </cfRule>
    <cfRule type="expression" dxfId="21071" priority="945">
      <formula>AND(IF($Q25=3,1,0),IF($X25&lt;30,1,0))</formula>
    </cfRule>
    <cfRule type="expression" dxfId="21070" priority="946">
      <formula>AND(IF($Q25=3,1,IF($Q25=4,1,0)),IF($F25&lt;=85,1,0))</formula>
    </cfRule>
  </conditionalFormatting>
  <conditionalFormatting sqref="X25">
    <cfRule type="expression" dxfId="21069" priority="939">
      <formula>AND(IF(OR($Q25=1,$Q25=2),1,0),IF($X25&lt;=20,1,0))</formula>
    </cfRule>
    <cfRule type="expression" dxfId="21068" priority="940">
      <formula>AND(IF($Q25=2,1,0),IF($X25&lt;30,1,0))</formula>
    </cfRule>
    <cfRule type="expression" dxfId="21067" priority="941">
      <formula>AND(IF($Q25=3,1,0),IF($X25&lt;30,1,0))</formula>
    </cfRule>
    <cfRule type="expression" dxfId="21066" priority="942">
      <formula>AND(IF($Q25=3,1,IF($Q25=4,1,0)),IF($F25&lt;=85,1,0))</formula>
    </cfRule>
  </conditionalFormatting>
  <conditionalFormatting sqref="AI25">
    <cfRule type="expression" dxfId="21065" priority="935">
      <formula>AND(IF(OR($Q25=1,$Q25=2),1,0),IF($X25&lt;=20,1,0))</formula>
    </cfRule>
    <cfRule type="expression" dxfId="21064" priority="936">
      <formula>AND(IF($Q25=2,1,0),IF($X25&lt;30,1,0))</formula>
    </cfRule>
    <cfRule type="expression" dxfId="21063" priority="937">
      <formula>AND(IF($Q25=3,1,0),IF($X25&lt;30,1,0))</formula>
    </cfRule>
    <cfRule type="expression" dxfId="21062" priority="938">
      <formula>AND(IF($Q25=3,1,IF($Q25=4,1,0)),IF($F25&lt;=85,1,0))</formula>
    </cfRule>
  </conditionalFormatting>
  <conditionalFormatting sqref="AV26">
    <cfRule type="expression" dxfId="21061" priority="933">
      <formula>AV26="X"</formula>
    </cfRule>
    <cfRule type="expression" dxfId="21060" priority="934">
      <formula>AV26="후보"</formula>
    </cfRule>
  </conditionalFormatting>
  <conditionalFormatting sqref="AC26">
    <cfRule type="cellIs" dxfId="21059" priority="930" operator="greaterThan">
      <formula>0.9</formula>
    </cfRule>
    <cfRule type="cellIs" dxfId="21058" priority="931" operator="greaterThan">
      <formula>0.85</formula>
    </cfRule>
  </conditionalFormatting>
  <conditionalFormatting sqref="N26">
    <cfRule type="cellIs" dxfId="21057" priority="928" operator="greaterThan">
      <formula>0.9</formula>
    </cfRule>
    <cfRule type="cellIs" dxfId="21056" priority="929" operator="greaterThan">
      <formula>0.85</formula>
    </cfRule>
  </conditionalFormatting>
  <conditionalFormatting sqref="E26">
    <cfRule type="expression" dxfId="21055" priority="924">
      <formula>AND(IF(OR($Q26=1,$Q26=2),1,0),IF($X26&lt;=20,1,0))</formula>
    </cfRule>
    <cfRule type="expression" dxfId="21054" priority="925">
      <formula>AND(IF($Q26=2,1,0),IF($X26&lt;30,1,0))</formula>
    </cfRule>
    <cfRule type="expression" dxfId="21053" priority="926">
      <formula>AND(IF($Q26=3,1,0),IF($X26&lt;30,1,0))</formula>
    </cfRule>
    <cfRule type="expression" dxfId="21052" priority="927">
      <formula>AND(IF($Q26=3,1,IF($Q26=4,1,0)),IF($F26&lt;=85,1,0))</formula>
    </cfRule>
  </conditionalFormatting>
  <conditionalFormatting sqref="X26">
    <cfRule type="expression" dxfId="21051" priority="920">
      <formula>AND(IF(OR($Q26=1,$Q26=2),1,0),IF($X26&lt;=20,1,0))</formula>
    </cfRule>
    <cfRule type="expression" dxfId="21050" priority="921">
      <formula>AND(IF($Q26=2,1,0),IF($X26&lt;30,1,0))</formula>
    </cfRule>
    <cfRule type="expression" dxfId="21049" priority="922">
      <formula>AND(IF($Q26=3,1,0),IF($X26&lt;30,1,0))</formula>
    </cfRule>
    <cfRule type="expression" dxfId="21048" priority="923">
      <formula>AND(IF($Q26=3,1,IF($Q26=4,1,0)),IF($F26&lt;=85,1,0))</formula>
    </cfRule>
  </conditionalFormatting>
  <conditionalFormatting sqref="AI26">
    <cfRule type="expression" dxfId="21047" priority="916">
      <formula>AND(IF(OR($Q26=1,$Q26=2),1,0),IF($X26&lt;=20,1,0))</formula>
    </cfRule>
    <cfRule type="expression" dxfId="21046" priority="917">
      <formula>AND(IF($Q26=2,1,0),IF($X26&lt;30,1,0))</formula>
    </cfRule>
    <cfRule type="expression" dxfId="21045" priority="918">
      <formula>AND(IF($Q26=3,1,0),IF($X26&lt;30,1,0))</formula>
    </cfRule>
    <cfRule type="expression" dxfId="21044" priority="919">
      <formula>AND(IF($Q26=3,1,IF($Q26=4,1,0)),IF($F26&lt;=85,1,0))</formula>
    </cfRule>
  </conditionalFormatting>
  <conditionalFormatting sqref="AV27">
    <cfRule type="expression" dxfId="21043" priority="914">
      <formula>AV27="X"</formula>
    </cfRule>
    <cfRule type="expression" dxfId="21042" priority="915">
      <formula>AV27="후보"</formula>
    </cfRule>
  </conditionalFormatting>
  <conditionalFormatting sqref="AC27">
    <cfRule type="cellIs" dxfId="21041" priority="911" operator="greaterThan">
      <formula>0.9</formula>
    </cfRule>
    <cfRule type="cellIs" dxfId="21040" priority="912" operator="greaterThan">
      <formula>0.85</formula>
    </cfRule>
  </conditionalFormatting>
  <conditionalFormatting sqref="N27">
    <cfRule type="cellIs" dxfId="21039" priority="909" operator="greaterThan">
      <formula>0.9</formula>
    </cfRule>
    <cfRule type="cellIs" dxfId="21038" priority="910" operator="greaterThan">
      <formula>0.85</formula>
    </cfRule>
  </conditionalFormatting>
  <conditionalFormatting sqref="E27">
    <cfRule type="expression" dxfId="21037" priority="905">
      <formula>AND(IF(OR($Q27=1,$Q27=2),1,0),IF($X27&lt;=20,1,0))</formula>
    </cfRule>
    <cfRule type="expression" dxfId="21036" priority="906">
      <formula>AND(IF($Q27=2,1,0),IF($X27&lt;30,1,0))</formula>
    </cfRule>
    <cfRule type="expression" dxfId="21035" priority="907">
      <formula>AND(IF($Q27=3,1,0),IF($X27&lt;30,1,0))</formula>
    </cfRule>
    <cfRule type="expression" dxfId="21034" priority="908">
      <formula>AND(IF($Q27=3,1,IF($Q27=4,1,0)),IF($F27&lt;=85,1,0))</formula>
    </cfRule>
  </conditionalFormatting>
  <conditionalFormatting sqref="X27">
    <cfRule type="expression" dxfId="21033" priority="901">
      <formula>AND(IF(OR($Q27=1,$Q27=2),1,0),IF($X27&lt;=20,1,0))</formula>
    </cfRule>
    <cfRule type="expression" dxfId="21032" priority="902">
      <formula>AND(IF($Q27=2,1,0),IF($X27&lt;30,1,0))</formula>
    </cfRule>
    <cfRule type="expression" dxfId="21031" priority="903">
      <formula>AND(IF($Q27=3,1,0),IF($X27&lt;30,1,0))</formula>
    </cfRule>
    <cfRule type="expression" dxfId="21030" priority="904">
      <formula>AND(IF($Q27=3,1,IF($Q27=4,1,0)),IF($F27&lt;=85,1,0))</formula>
    </cfRule>
  </conditionalFormatting>
  <conditionalFormatting sqref="AI27">
    <cfRule type="expression" dxfId="21029" priority="897">
      <formula>AND(IF(OR($Q27=1,$Q27=2),1,0),IF($X27&lt;=20,1,0))</formula>
    </cfRule>
    <cfRule type="expression" dxfId="21028" priority="898">
      <formula>AND(IF($Q27=2,1,0),IF($X27&lt;30,1,0))</formula>
    </cfRule>
    <cfRule type="expression" dxfId="21027" priority="899">
      <formula>AND(IF($Q27=3,1,0),IF($X27&lt;30,1,0))</formula>
    </cfRule>
    <cfRule type="expression" dxfId="21026" priority="900">
      <formula>AND(IF($Q27=3,1,IF($Q27=4,1,0)),IF($F27&lt;=85,1,0))</formula>
    </cfRule>
  </conditionalFormatting>
  <conditionalFormatting sqref="AV28">
    <cfRule type="expression" dxfId="21025" priority="895">
      <formula>AV28="X"</formula>
    </cfRule>
    <cfRule type="expression" dxfId="21024" priority="896">
      <formula>AV28="후보"</formula>
    </cfRule>
  </conditionalFormatting>
  <conditionalFormatting sqref="AC28">
    <cfRule type="cellIs" dxfId="21023" priority="892" operator="greaterThan">
      <formula>0.9</formula>
    </cfRule>
    <cfRule type="cellIs" dxfId="21022" priority="893" operator="greaterThan">
      <formula>0.85</formula>
    </cfRule>
  </conditionalFormatting>
  <conditionalFormatting sqref="N28">
    <cfRule type="cellIs" dxfId="21021" priority="890" operator="greaterThan">
      <formula>0.9</formula>
    </cfRule>
    <cfRule type="cellIs" dxfId="21020" priority="891" operator="greaterThan">
      <formula>0.85</formula>
    </cfRule>
  </conditionalFormatting>
  <conditionalFormatting sqref="E28">
    <cfRule type="expression" dxfId="21019" priority="886">
      <formula>AND(IF(OR($Q28=1,$Q28=2),1,0),IF($X28&lt;=20,1,0))</formula>
    </cfRule>
    <cfRule type="expression" dxfId="21018" priority="887">
      <formula>AND(IF($Q28=2,1,0),IF($X28&lt;30,1,0))</formula>
    </cfRule>
    <cfRule type="expression" dxfId="21017" priority="888">
      <formula>AND(IF($Q28=3,1,0),IF($X28&lt;30,1,0))</formula>
    </cfRule>
    <cfRule type="expression" dxfId="21016" priority="889">
      <formula>AND(IF($Q28=3,1,IF($Q28=4,1,0)),IF($F28&lt;=85,1,0))</formula>
    </cfRule>
  </conditionalFormatting>
  <conditionalFormatting sqref="X28">
    <cfRule type="expression" dxfId="21015" priority="882">
      <formula>AND(IF(OR($Q28=1,$Q28=2),1,0),IF($X28&lt;=20,1,0))</formula>
    </cfRule>
    <cfRule type="expression" dxfId="21014" priority="883">
      <formula>AND(IF($Q28=2,1,0),IF($X28&lt;30,1,0))</formula>
    </cfRule>
    <cfRule type="expression" dxfId="21013" priority="884">
      <formula>AND(IF($Q28=3,1,0),IF($X28&lt;30,1,0))</formula>
    </cfRule>
    <cfRule type="expression" dxfId="21012" priority="885">
      <formula>AND(IF($Q28=3,1,IF($Q28=4,1,0)),IF($F28&lt;=85,1,0))</formula>
    </cfRule>
  </conditionalFormatting>
  <conditionalFormatting sqref="AI28">
    <cfRule type="expression" dxfId="21011" priority="878">
      <formula>AND(IF(OR($Q28=1,$Q28=2),1,0),IF($X28&lt;=20,1,0))</formula>
    </cfRule>
    <cfRule type="expression" dxfId="21010" priority="879">
      <formula>AND(IF($Q28=2,1,0),IF($X28&lt;30,1,0))</formula>
    </cfRule>
    <cfRule type="expression" dxfId="21009" priority="880">
      <formula>AND(IF($Q28=3,1,0),IF($X28&lt;30,1,0))</formula>
    </cfRule>
    <cfRule type="expression" dxfId="21008" priority="881">
      <formula>AND(IF($Q28=3,1,IF($Q28=4,1,0)),IF($F28&lt;=85,1,0))</formula>
    </cfRule>
  </conditionalFormatting>
  <conditionalFormatting sqref="AV29">
    <cfRule type="expression" dxfId="21007" priority="876">
      <formula>AV29="X"</formula>
    </cfRule>
    <cfRule type="expression" dxfId="21006" priority="877">
      <formula>AV29="후보"</formula>
    </cfRule>
  </conditionalFormatting>
  <conditionalFormatting sqref="AC29">
    <cfRule type="cellIs" dxfId="21005" priority="873" operator="greaterThan">
      <formula>0.9</formula>
    </cfRule>
    <cfRule type="cellIs" dxfId="21004" priority="874" operator="greaterThan">
      <formula>0.85</formula>
    </cfRule>
  </conditionalFormatting>
  <conditionalFormatting sqref="N29">
    <cfRule type="cellIs" dxfId="21003" priority="871" operator="greaterThan">
      <formula>0.9</formula>
    </cfRule>
    <cfRule type="cellIs" dxfId="21002" priority="872" operator="greaterThan">
      <formula>0.85</formula>
    </cfRule>
  </conditionalFormatting>
  <conditionalFormatting sqref="E29">
    <cfRule type="expression" dxfId="21001" priority="867">
      <formula>AND(IF(OR($Q29=1,$Q29=2),1,0),IF($X29&lt;=20,1,0))</formula>
    </cfRule>
    <cfRule type="expression" dxfId="21000" priority="868">
      <formula>AND(IF($Q29=2,1,0),IF($X29&lt;30,1,0))</formula>
    </cfRule>
    <cfRule type="expression" dxfId="20999" priority="869">
      <formula>AND(IF($Q29=3,1,0),IF($X29&lt;30,1,0))</formula>
    </cfRule>
    <cfRule type="expression" dxfId="20998" priority="870">
      <formula>AND(IF($Q29=3,1,IF($Q29=4,1,0)),IF($F29&lt;=85,1,0))</formula>
    </cfRule>
  </conditionalFormatting>
  <conditionalFormatting sqref="X29">
    <cfRule type="expression" dxfId="20997" priority="863">
      <formula>AND(IF(OR($Q29=1,$Q29=2),1,0),IF($X29&lt;=20,1,0))</formula>
    </cfRule>
    <cfRule type="expression" dxfId="20996" priority="864">
      <formula>AND(IF($Q29=2,1,0),IF($X29&lt;30,1,0))</formula>
    </cfRule>
    <cfRule type="expression" dxfId="20995" priority="865">
      <formula>AND(IF($Q29=3,1,0),IF($X29&lt;30,1,0))</formula>
    </cfRule>
    <cfRule type="expression" dxfId="20994" priority="866">
      <formula>AND(IF($Q29=3,1,IF($Q29=4,1,0)),IF($F29&lt;=85,1,0))</formula>
    </cfRule>
  </conditionalFormatting>
  <conditionalFormatting sqref="AI29">
    <cfRule type="expression" dxfId="20993" priority="859">
      <formula>AND(IF(OR($Q29=1,$Q29=2),1,0),IF($X29&lt;=20,1,0))</formula>
    </cfRule>
    <cfRule type="expression" dxfId="20992" priority="860">
      <formula>AND(IF($Q29=2,1,0),IF($X29&lt;30,1,0))</formula>
    </cfRule>
    <cfRule type="expression" dxfId="20991" priority="861">
      <formula>AND(IF($Q29=3,1,0),IF($X29&lt;30,1,0))</formula>
    </cfRule>
    <cfRule type="expression" dxfId="20990" priority="862">
      <formula>AND(IF($Q29=3,1,IF($Q29=4,1,0)),IF($F29&lt;=85,1,0))</formula>
    </cfRule>
  </conditionalFormatting>
  <conditionalFormatting sqref="AV30">
    <cfRule type="expression" dxfId="20989" priority="857">
      <formula>AV30="X"</formula>
    </cfRule>
    <cfRule type="expression" dxfId="20988" priority="858">
      <formula>AV30="후보"</formula>
    </cfRule>
  </conditionalFormatting>
  <conditionalFormatting sqref="AC30">
    <cfRule type="cellIs" dxfId="20987" priority="854" operator="greaterThan">
      <formula>0.9</formula>
    </cfRule>
    <cfRule type="cellIs" dxfId="20986" priority="855" operator="greaterThan">
      <formula>0.85</formula>
    </cfRule>
  </conditionalFormatting>
  <conditionalFormatting sqref="N30">
    <cfRule type="cellIs" dxfId="20985" priority="852" operator="greaterThan">
      <formula>0.9</formula>
    </cfRule>
    <cfRule type="cellIs" dxfId="20984" priority="853" operator="greaterThan">
      <formula>0.85</formula>
    </cfRule>
  </conditionalFormatting>
  <conditionalFormatting sqref="E30">
    <cfRule type="expression" dxfId="20983" priority="848">
      <formula>AND(IF(OR($Q30=1,$Q30=2),1,0),IF($X30&lt;=20,1,0))</formula>
    </cfRule>
    <cfRule type="expression" dxfId="20982" priority="849">
      <formula>AND(IF($Q30=2,1,0),IF($X30&lt;30,1,0))</formula>
    </cfRule>
    <cfRule type="expression" dxfId="20981" priority="850">
      <formula>AND(IF($Q30=3,1,0),IF($X30&lt;30,1,0))</formula>
    </cfRule>
    <cfRule type="expression" dxfId="20980" priority="851">
      <formula>AND(IF($Q30=3,1,IF($Q30=4,1,0)),IF($F30&lt;=85,1,0))</formula>
    </cfRule>
  </conditionalFormatting>
  <conditionalFormatting sqref="X30">
    <cfRule type="expression" dxfId="20979" priority="844">
      <formula>AND(IF(OR($Q30=1,$Q30=2),1,0),IF($X30&lt;=20,1,0))</formula>
    </cfRule>
    <cfRule type="expression" dxfId="20978" priority="845">
      <formula>AND(IF($Q30=2,1,0),IF($X30&lt;30,1,0))</formula>
    </cfRule>
    <cfRule type="expression" dxfId="20977" priority="846">
      <formula>AND(IF($Q30=3,1,0),IF($X30&lt;30,1,0))</formula>
    </cfRule>
    <cfRule type="expression" dxfId="20976" priority="847">
      <formula>AND(IF($Q30=3,1,IF($Q30=4,1,0)),IF($F30&lt;=85,1,0))</formula>
    </cfRule>
  </conditionalFormatting>
  <conditionalFormatting sqref="AI30">
    <cfRule type="expression" dxfId="20975" priority="840">
      <formula>AND(IF(OR($Q30=1,$Q30=2),1,0),IF($X30&lt;=20,1,0))</formula>
    </cfRule>
    <cfRule type="expression" dxfId="20974" priority="841">
      <formula>AND(IF($Q30=2,1,0),IF($X30&lt;30,1,0))</formula>
    </cfRule>
    <cfRule type="expression" dxfId="20973" priority="842">
      <formula>AND(IF($Q30=3,1,0),IF($X30&lt;30,1,0))</formula>
    </cfRule>
    <cfRule type="expression" dxfId="20972" priority="843">
      <formula>AND(IF($Q30=3,1,IF($Q30=4,1,0)),IF($F30&lt;=85,1,0))</formula>
    </cfRule>
  </conditionalFormatting>
  <conditionalFormatting sqref="AV31">
    <cfRule type="expression" dxfId="20971" priority="838">
      <formula>AV31="X"</formula>
    </cfRule>
    <cfRule type="expression" dxfId="20970" priority="839">
      <formula>AV31="후보"</formula>
    </cfRule>
  </conditionalFormatting>
  <conditionalFormatting sqref="AC31 N31">
    <cfRule type="cellIs" dxfId="20969" priority="835" operator="greaterThan">
      <formula>0.9</formula>
    </cfRule>
    <cfRule type="cellIs" dxfId="20968" priority="836" operator="greaterThan">
      <formula>0.85</formula>
    </cfRule>
  </conditionalFormatting>
  <conditionalFormatting sqref="AV32">
    <cfRule type="expression" dxfId="20967" priority="833">
      <formula>AV32="X"</formula>
    </cfRule>
    <cfRule type="expression" dxfId="20966" priority="834">
      <formula>AV32="후보"</formula>
    </cfRule>
  </conditionalFormatting>
  <conditionalFormatting sqref="AC32">
    <cfRule type="cellIs" dxfId="20965" priority="830" operator="greaterThan">
      <formula>0.9</formula>
    </cfRule>
    <cfRule type="cellIs" dxfId="20964" priority="831" operator="greaterThan">
      <formula>0.85</formula>
    </cfRule>
  </conditionalFormatting>
  <conditionalFormatting sqref="N32">
    <cfRule type="cellIs" dxfId="20963" priority="828" operator="greaterThan">
      <formula>0.9</formula>
    </cfRule>
    <cfRule type="cellIs" dxfId="20962" priority="829" operator="greaterThan">
      <formula>0.85</formula>
    </cfRule>
  </conditionalFormatting>
  <conditionalFormatting sqref="E32">
    <cfRule type="expression" dxfId="20961" priority="824">
      <formula>AND(IF(OR($Q32=1,$Q32=2),1,0),IF($X32&lt;=20,1,0))</formula>
    </cfRule>
    <cfRule type="expression" dxfId="20960" priority="825">
      <formula>AND(IF($Q32=2,1,0),IF($X32&lt;30,1,0))</formula>
    </cfRule>
    <cfRule type="expression" dxfId="20959" priority="826">
      <formula>AND(IF($Q32=3,1,0),IF($X32&lt;30,1,0))</formula>
    </cfRule>
    <cfRule type="expression" dxfId="20958" priority="827">
      <formula>AND(IF($Q32=3,1,IF($Q32=4,1,0)),IF($F32&lt;=85,1,0))</formula>
    </cfRule>
  </conditionalFormatting>
  <conditionalFormatting sqref="X32">
    <cfRule type="expression" dxfId="20957" priority="820">
      <formula>AND(IF(OR($Q32=1,$Q32=2),1,0),IF($X32&lt;=20,1,0))</formula>
    </cfRule>
    <cfRule type="expression" dxfId="20956" priority="821">
      <formula>AND(IF($Q32=2,1,0),IF($X32&lt;30,1,0))</formula>
    </cfRule>
    <cfRule type="expression" dxfId="20955" priority="822">
      <formula>AND(IF($Q32=3,1,0),IF($X32&lt;30,1,0))</formula>
    </cfRule>
    <cfRule type="expression" dxfId="20954" priority="823">
      <formula>AND(IF($Q32=3,1,IF($Q32=4,1,0)),IF($F32&lt;=85,1,0))</formula>
    </cfRule>
  </conditionalFormatting>
  <conditionalFormatting sqref="AI32">
    <cfRule type="expression" dxfId="20953" priority="816">
      <formula>AND(IF(OR($Q32=1,$Q32=2),1,0),IF($X32&lt;=20,1,0))</formula>
    </cfRule>
    <cfRule type="expression" dxfId="20952" priority="817">
      <formula>AND(IF($Q32=2,1,0),IF($X32&lt;30,1,0))</formula>
    </cfRule>
    <cfRule type="expression" dxfId="20951" priority="818">
      <formula>AND(IF($Q32=3,1,0),IF($X32&lt;30,1,0))</formula>
    </cfRule>
    <cfRule type="expression" dxfId="20950" priority="819">
      <formula>AND(IF($Q32=3,1,IF($Q32=4,1,0)),IF($F32&lt;=85,1,0))</formula>
    </cfRule>
  </conditionalFormatting>
  <conditionalFormatting sqref="AV33">
    <cfRule type="expression" dxfId="20949" priority="814">
      <formula>AV33="X"</formula>
    </cfRule>
    <cfRule type="expression" dxfId="20948" priority="815">
      <formula>AV33="후보"</formula>
    </cfRule>
  </conditionalFormatting>
  <conditionalFormatting sqref="AC33">
    <cfRule type="cellIs" dxfId="20947" priority="811" operator="greaterThan">
      <formula>0.9</formula>
    </cfRule>
    <cfRule type="cellIs" dxfId="20946" priority="812" operator="greaterThan">
      <formula>0.85</formula>
    </cfRule>
  </conditionalFormatting>
  <conditionalFormatting sqref="N33">
    <cfRule type="cellIs" dxfId="20945" priority="809" operator="greaterThan">
      <formula>0.9</formula>
    </cfRule>
    <cfRule type="cellIs" dxfId="20944" priority="810" operator="greaterThan">
      <formula>0.85</formula>
    </cfRule>
  </conditionalFormatting>
  <conditionalFormatting sqref="E33">
    <cfRule type="expression" dxfId="20943" priority="805">
      <formula>AND(IF(OR($Q33=1,$Q33=2),1,0),IF($X33&lt;=20,1,0))</formula>
    </cfRule>
    <cfRule type="expression" dxfId="20942" priority="806">
      <formula>AND(IF($Q33=2,1,0),IF($X33&lt;30,1,0))</formula>
    </cfRule>
    <cfRule type="expression" dxfId="20941" priority="807">
      <formula>AND(IF($Q33=3,1,0),IF($X33&lt;30,1,0))</formula>
    </cfRule>
    <cfRule type="expression" dxfId="20940" priority="808">
      <formula>AND(IF($Q33=3,1,IF($Q33=4,1,0)),IF($F33&lt;=85,1,0))</formula>
    </cfRule>
  </conditionalFormatting>
  <conditionalFormatting sqref="X33">
    <cfRule type="expression" dxfId="20939" priority="801">
      <formula>AND(IF(OR($Q33=1,$Q33=2),1,0),IF($X33&lt;=20,1,0))</formula>
    </cfRule>
    <cfRule type="expression" dxfId="20938" priority="802">
      <formula>AND(IF($Q33=2,1,0),IF($X33&lt;30,1,0))</formula>
    </cfRule>
    <cfRule type="expression" dxfId="20937" priority="803">
      <formula>AND(IF($Q33=3,1,0),IF($X33&lt;30,1,0))</formula>
    </cfRule>
    <cfRule type="expression" dxfId="20936" priority="804">
      <formula>AND(IF($Q33=3,1,IF($Q33=4,1,0)),IF($F33&lt;=85,1,0))</formula>
    </cfRule>
  </conditionalFormatting>
  <conditionalFormatting sqref="AI33">
    <cfRule type="expression" dxfId="20935" priority="797">
      <formula>AND(IF(OR($Q33=1,$Q33=2),1,0),IF($X33&lt;=20,1,0))</formula>
    </cfRule>
    <cfRule type="expression" dxfId="20934" priority="798">
      <formula>AND(IF($Q33=2,1,0),IF($X33&lt;30,1,0))</formula>
    </cfRule>
    <cfRule type="expression" dxfId="20933" priority="799">
      <formula>AND(IF($Q33=3,1,0),IF($X33&lt;30,1,0))</formula>
    </cfRule>
    <cfRule type="expression" dxfId="20932" priority="800">
      <formula>AND(IF($Q33=3,1,IF($Q33=4,1,0)),IF($F33&lt;=85,1,0))</formula>
    </cfRule>
  </conditionalFormatting>
  <conditionalFormatting sqref="AV34">
    <cfRule type="expression" dxfId="20931" priority="795">
      <formula>AV34="X"</formula>
    </cfRule>
    <cfRule type="expression" dxfId="20930" priority="796">
      <formula>AV34="후보"</formula>
    </cfRule>
  </conditionalFormatting>
  <conditionalFormatting sqref="AC34">
    <cfRule type="cellIs" dxfId="20929" priority="792" operator="greaterThan">
      <formula>0.9</formula>
    </cfRule>
    <cfRule type="cellIs" dxfId="20928" priority="793" operator="greaterThan">
      <formula>0.85</formula>
    </cfRule>
  </conditionalFormatting>
  <conditionalFormatting sqref="N34">
    <cfRule type="cellIs" dxfId="20927" priority="790" operator="greaterThan">
      <formula>0.9</formula>
    </cfRule>
    <cfRule type="cellIs" dxfId="20926" priority="791" operator="greaterThan">
      <formula>0.85</formula>
    </cfRule>
  </conditionalFormatting>
  <conditionalFormatting sqref="E34">
    <cfRule type="expression" dxfId="20925" priority="786">
      <formula>AND(IF(OR($Q34=1,$Q34=2),1,0),IF($X34&lt;=20,1,0))</formula>
    </cfRule>
    <cfRule type="expression" dxfId="20924" priority="787">
      <formula>AND(IF($Q34=2,1,0),IF($X34&lt;30,1,0))</formula>
    </cfRule>
    <cfRule type="expression" dxfId="20923" priority="788">
      <formula>AND(IF($Q34=3,1,0),IF($X34&lt;30,1,0))</formula>
    </cfRule>
    <cfRule type="expression" dxfId="20922" priority="789">
      <formula>AND(IF($Q34=3,1,IF($Q34=4,1,0)),IF($F34&lt;=85,1,0))</formula>
    </cfRule>
  </conditionalFormatting>
  <conditionalFormatting sqref="X34">
    <cfRule type="expression" dxfId="20921" priority="782">
      <formula>AND(IF(OR($Q34=1,$Q34=2),1,0),IF($X34&lt;=20,1,0))</formula>
    </cfRule>
    <cfRule type="expression" dxfId="20920" priority="783">
      <formula>AND(IF($Q34=2,1,0),IF($X34&lt;30,1,0))</formula>
    </cfRule>
    <cfRule type="expression" dxfId="20919" priority="784">
      <formula>AND(IF($Q34=3,1,0),IF($X34&lt;30,1,0))</formula>
    </cfRule>
    <cfRule type="expression" dxfId="20918" priority="785">
      <formula>AND(IF($Q34=3,1,IF($Q34=4,1,0)),IF($F34&lt;=85,1,0))</formula>
    </cfRule>
  </conditionalFormatting>
  <conditionalFormatting sqref="AI34">
    <cfRule type="expression" dxfId="20917" priority="778">
      <formula>AND(IF(OR($Q34=1,$Q34=2),1,0),IF($X34&lt;=20,1,0))</formula>
    </cfRule>
    <cfRule type="expression" dxfId="20916" priority="779">
      <formula>AND(IF($Q34=2,1,0),IF($X34&lt;30,1,0))</formula>
    </cfRule>
    <cfRule type="expression" dxfId="20915" priority="780">
      <formula>AND(IF($Q34=3,1,0),IF($X34&lt;30,1,0))</formula>
    </cfRule>
    <cfRule type="expression" dxfId="20914" priority="781">
      <formula>AND(IF($Q34=3,1,IF($Q34=4,1,0)),IF($F34&lt;=85,1,0))</formula>
    </cfRule>
  </conditionalFormatting>
  <conditionalFormatting sqref="AV35">
    <cfRule type="expression" dxfId="20913" priority="776">
      <formula>AV35="X"</formula>
    </cfRule>
    <cfRule type="expression" dxfId="20912" priority="777">
      <formula>AV35="후보"</formula>
    </cfRule>
  </conditionalFormatting>
  <conditionalFormatting sqref="AC35">
    <cfRule type="cellIs" dxfId="20911" priority="773" operator="greaterThan">
      <formula>0.9</formula>
    </cfRule>
    <cfRule type="cellIs" dxfId="20910" priority="774" operator="greaterThan">
      <formula>0.85</formula>
    </cfRule>
  </conditionalFormatting>
  <conditionalFormatting sqref="N35">
    <cfRule type="cellIs" dxfId="20909" priority="771" operator="greaterThan">
      <formula>0.9</formula>
    </cfRule>
    <cfRule type="cellIs" dxfId="20908" priority="772" operator="greaterThan">
      <formula>0.85</formula>
    </cfRule>
  </conditionalFormatting>
  <conditionalFormatting sqref="E35">
    <cfRule type="expression" dxfId="20907" priority="767">
      <formula>AND(IF(OR($Q35=1,$Q35=2),1,0),IF($X35&lt;=20,1,0))</formula>
    </cfRule>
    <cfRule type="expression" dxfId="20906" priority="768">
      <formula>AND(IF($Q35=2,1,0),IF($X35&lt;30,1,0))</formula>
    </cfRule>
    <cfRule type="expression" dxfId="20905" priority="769">
      <formula>AND(IF($Q35=3,1,0),IF($X35&lt;30,1,0))</formula>
    </cfRule>
    <cfRule type="expression" dxfId="20904" priority="770">
      <formula>AND(IF($Q35=3,1,IF($Q35=4,1,0)),IF($F35&lt;=85,1,0))</formula>
    </cfRule>
  </conditionalFormatting>
  <conditionalFormatting sqref="X35">
    <cfRule type="expression" dxfId="20903" priority="763">
      <formula>AND(IF(OR($Q35=1,$Q35=2),1,0),IF($X35&lt;=20,1,0))</formula>
    </cfRule>
    <cfRule type="expression" dxfId="20902" priority="764">
      <formula>AND(IF($Q35=2,1,0),IF($X35&lt;30,1,0))</formula>
    </cfRule>
    <cfRule type="expression" dxfId="20901" priority="765">
      <formula>AND(IF($Q35=3,1,0),IF($X35&lt;30,1,0))</formula>
    </cfRule>
    <cfRule type="expression" dxfId="20900" priority="766">
      <formula>AND(IF($Q35=3,1,IF($Q35=4,1,0)),IF($F35&lt;=85,1,0))</formula>
    </cfRule>
  </conditionalFormatting>
  <conditionalFormatting sqref="AI35">
    <cfRule type="expression" dxfId="20899" priority="759">
      <formula>AND(IF(OR($Q35=1,$Q35=2),1,0),IF($X35&lt;=20,1,0))</formula>
    </cfRule>
    <cfRule type="expression" dxfId="20898" priority="760">
      <formula>AND(IF($Q35=2,1,0),IF($X35&lt;30,1,0))</formula>
    </cfRule>
    <cfRule type="expression" dxfId="20897" priority="761">
      <formula>AND(IF($Q35=3,1,0),IF($X35&lt;30,1,0))</formula>
    </cfRule>
    <cfRule type="expression" dxfId="20896" priority="762">
      <formula>AND(IF($Q35=3,1,IF($Q35=4,1,0)),IF($F35&lt;=85,1,0))</formula>
    </cfRule>
  </conditionalFormatting>
  <conditionalFormatting sqref="AV36">
    <cfRule type="expression" dxfId="20895" priority="757">
      <formula>AV36="X"</formula>
    </cfRule>
    <cfRule type="expression" dxfId="20894" priority="758">
      <formula>AV36="후보"</formula>
    </cfRule>
  </conditionalFormatting>
  <conditionalFormatting sqref="AC36">
    <cfRule type="cellIs" dxfId="20893" priority="754" operator="greaterThan">
      <formula>0.9</formula>
    </cfRule>
    <cfRule type="cellIs" dxfId="20892" priority="755" operator="greaterThan">
      <formula>0.85</formula>
    </cfRule>
  </conditionalFormatting>
  <conditionalFormatting sqref="N36">
    <cfRule type="cellIs" dxfId="20891" priority="752" operator="greaterThan">
      <formula>0.9</formula>
    </cfRule>
    <cfRule type="cellIs" dxfId="20890" priority="753" operator="greaterThan">
      <formula>0.85</formula>
    </cfRule>
  </conditionalFormatting>
  <conditionalFormatting sqref="E36">
    <cfRule type="expression" dxfId="20889" priority="748">
      <formula>AND(IF(OR($Q36=1,$Q36=2),1,0),IF($X36&lt;=20,1,0))</formula>
    </cfRule>
    <cfRule type="expression" dxfId="20888" priority="749">
      <formula>AND(IF($Q36=2,1,0),IF($X36&lt;30,1,0))</formula>
    </cfRule>
    <cfRule type="expression" dxfId="20887" priority="750">
      <formula>AND(IF($Q36=3,1,0),IF($X36&lt;30,1,0))</formula>
    </cfRule>
    <cfRule type="expression" dxfId="20886" priority="751">
      <formula>AND(IF($Q36=3,1,IF($Q36=4,1,0)),IF($F36&lt;=85,1,0))</formula>
    </cfRule>
  </conditionalFormatting>
  <conditionalFormatting sqref="X36">
    <cfRule type="expression" dxfId="20885" priority="744">
      <formula>AND(IF(OR($Q36=1,$Q36=2),1,0),IF($X36&lt;=20,1,0))</formula>
    </cfRule>
    <cfRule type="expression" dxfId="20884" priority="745">
      <formula>AND(IF($Q36=2,1,0),IF($X36&lt;30,1,0))</formula>
    </cfRule>
    <cfRule type="expression" dxfId="20883" priority="746">
      <formula>AND(IF($Q36=3,1,0),IF($X36&lt;30,1,0))</formula>
    </cfRule>
    <cfRule type="expression" dxfId="20882" priority="747">
      <formula>AND(IF($Q36=3,1,IF($Q36=4,1,0)),IF($F36&lt;=85,1,0))</formula>
    </cfRule>
  </conditionalFormatting>
  <conditionalFormatting sqref="AI36">
    <cfRule type="expression" dxfId="20881" priority="740">
      <formula>AND(IF(OR($Q36=1,$Q36=2),1,0),IF($X36&lt;=20,1,0))</formula>
    </cfRule>
    <cfRule type="expression" dxfId="20880" priority="741">
      <formula>AND(IF($Q36=2,1,0),IF($X36&lt;30,1,0))</formula>
    </cfRule>
    <cfRule type="expression" dxfId="20879" priority="742">
      <formula>AND(IF($Q36=3,1,0),IF($X36&lt;30,1,0))</formula>
    </cfRule>
    <cfRule type="expression" dxfId="20878" priority="743">
      <formula>AND(IF($Q36=3,1,IF($Q36=4,1,0)),IF($F36&lt;=85,1,0))</formula>
    </cfRule>
  </conditionalFormatting>
  <conditionalFormatting sqref="AV37">
    <cfRule type="expression" dxfId="20877" priority="738">
      <formula>AV37="X"</formula>
    </cfRule>
    <cfRule type="expression" dxfId="20876" priority="739">
      <formula>AV37="후보"</formula>
    </cfRule>
  </conditionalFormatting>
  <conditionalFormatting sqref="AC37 N37">
    <cfRule type="cellIs" dxfId="20875" priority="735" operator="greaterThan">
      <formula>0.9</formula>
    </cfRule>
    <cfRule type="cellIs" dxfId="20874" priority="736" operator="greaterThan">
      <formula>0.85</formula>
    </cfRule>
  </conditionalFormatting>
  <conditionalFormatting sqref="AV38">
    <cfRule type="expression" dxfId="20873" priority="733">
      <formula>AV38="X"</formula>
    </cfRule>
    <cfRule type="expression" dxfId="20872" priority="734">
      <formula>AV38="후보"</formula>
    </cfRule>
  </conditionalFormatting>
  <conditionalFormatting sqref="AC38">
    <cfRule type="cellIs" dxfId="20871" priority="730" operator="greaterThan">
      <formula>0.9</formula>
    </cfRule>
    <cfRule type="cellIs" dxfId="20870" priority="731" operator="greaterThan">
      <formula>0.85</formula>
    </cfRule>
  </conditionalFormatting>
  <conditionalFormatting sqref="N38">
    <cfRule type="cellIs" dxfId="20869" priority="728" operator="greaterThan">
      <formula>0.9</formula>
    </cfRule>
    <cfRule type="cellIs" dxfId="20868" priority="729" operator="greaterThan">
      <formula>0.85</formula>
    </cfRule>
  </conditionalFormatting>
  <conditionalFormatting sqref="E38">
    <cfRule type="expression" dxfId="20867" priority="724">
      <formula>AND(IF(OR($Q38=1,$Q38=2),1,0),IF($X38&lt;=20,1,0))</formula>
    </cfRule>
    <cfRule type="expression" dxfId="20866" priority="725">
      <formula>AND(IF($Q38=2,1,0),IF($X38&lt;30,1,0))</formula>
    </cfRule>
    <cfRule type="expression" dxfId="20865" priority="726">
      <formula>AND(IF($Q38=3,1,0),IF($X38&lt;30,1,0))</formula>
    </cfRule>
    <cfRule type="expression" dxfId="20864" priority="727">
      <formula>AND(IF($Q38=3,1,IF($Q38=4,1,0)),IF($F38&lt;=85,1,0))</formula>
    </cfRule>
  </conditionalFormatting>
  <conditionalFormatting sqref="X38">
    <cfRule type="expression" dxfId="20863" priority="720">
      <formula>AND(IF(OR($Q38=1,$Q38=2),1,0),IF($X38&lt;=20,1,0))</formula>
    </cfRule>
    <cfRule type="expression" dxfId="20862" priority="721">
      <formula>AND(IF($Q38=2,1,0),IF($X38&lt;30,1,0))</formula>
    </cfRule>
    <cfRule type="expression" dxfId="20861" priority="722">
      <formula>AND(IF($Q38=3,1,0),IF($X38&lt;30,1,0))</formula>
    </cfRule>
    <cfRule type="expression" dxfId="20860" priority="723">
      <formula>AND(IF($Q38=3,1,IF($Q38=4,1,0)),IF($F38&lt;=85,1,0))</formula>
    </cfRule>
  </conditionalFormatting>
  <conditionalFormatting sqref="AI38">
    <cfRule type="expression" dxfId="20859" priority="716">
      <formula>AND(IF(OR($Q38=1,$Q38=2),1,0),IF($X38&lt;=20,1,0))</formula>
    </cfRule>
    <cfRule type="expression" dxfId="20858" priority="717">
      <formula>AND(IF($Q38=2,1,0),IF($X38&lt;30,1,0))</formula>
    </cfRule>
    <cfRule type="expression" dxfId="20857" priority="718">
      <formula>AND(IF($Q38=3,1,0),IF($X38&lt;30,1,0))</formula>
    </cfRule>
    <cfRule type="expression" dxfId="20856" priority="719">
      <formula>AND(IF($Q38=3,1,IF($Q38=4,1,0)),IF($F38&lt;=85,1,0))</formula>
    </cfRule>
  </conditionalFormatting>
  <conditionalFormatting sqref="AV39">
    <cfRule type="expression" dxfId="20855" priority="714">
      <formula>AV39="X"</formula>
    </cfRule>
    <cfRule type="expression" dxfId="20854" priority="715">
      <formula>AV39="후보"</formula>
    </cfRule>
  </conditionalFormatting>
  <conditionalFormatting sqref="AC39">
    <cfRule type="cellIs" dxfId="20853" priority="711" operator="greaterThan">
      <formula>0.9</formula>
    </cfRule>
    <cfRule type="cellIs" dxfId="20852" priority="712" operator="greaterThan">
      <formula>0.85</formula>
    </cfRule>
  </conditionalFormatting>
  <conditionalFormatting sqref="N39">
    <cfRule type="cellIs" dxfId="20851" priority="709" operator="greaterThan">
      <formula>0.9</formula>
    </cfRule>
    <cfRule type="cellIs" dxfId="20850" priority="710" operator="greaterThan">
      <formula>0.85</formula>
    </cfRule>
  </conditionalFormatting>
  <conditionalFormatting sqref="E39">
    <cfRule type="expression" dxfId="20849" priority="705">
      <formula>AND(IF(OR($Q39=1,$Q39=2),1,0),IF($X39&lt;=20,1,0))</formula>
    </cfRule>
    <cfRule type="expression" dxfId="20848" priority="706">
      <formula>AND(IF($Q39=2,1,0),IF($X39&lt;30,1,0))</formula>
    </cfRule>
    <cfRule type="expression" dxfId="20847" priority="707">
      <formula>AND(IF($Q39=3,1,0),IF($X39&lt;30,1,0))</formula>
    </cfRule>
    <cfRule type="expression" dxfId="20846" priority="708">
      <formula>AND(IF($Q39=3,1,IF($Q39=4,1,0)),IF($F39&lt;=85,1,0))</formula>
    </cfRule>
  </conditionalFormatting>
  <conditionalFormatting sqref="X39">
    <cfRule type="expression" dxfId="20845" priority="701">
      <formula>AND(IF(OR($Q39=1,$Q39=2),1,0),IF($X39&lt;=20,1,0))</formula>
    </cfRule>
    <cfRule type="expression" dxfId="20844" priority="702">
      <formula>AND(IF($Q39=2,1,0),IF($X39&lt;30,1,0))</formula>
    </cfRule>
    <cfRule type="expression" dxfId="20843" priority="703">
      <formula>AND(IF($Q39=3,1,0),IF($X39&lt;30,1,0))</formula>
    </cfRule>
    <cfRule type="expression" dxfId="20842" priority="704">
      <formula>AND(IF($Q39=3,1,IF($Q39=4,1,0)),IF($F39&lt;=85,1,0))</formula>
    </cfRule>
  </conditionalFormatting>
  <conditionalFormatting sqref="AI39">
    <cfRule type="expression" dxfId="20841" priority="697">
      <formula>AND(IF(OR($Q39=1,$Q39=2),1,0),IF($X39&lt;=20,1,0))</formula>
    </cfRule>
    <cfRule type="expression" dxfId="20840" priority="698">
      <formula>AND(IF($Q39=2,1,0),IF($X39&lt;30,1,0))</formula>
    </cfRule>
    <cfRule type="expression" dxfId="20839" priority="699">
      <formula>AND(IF($Q39=3,1,0),IF($X39&lt;30,1,0))</formula>
    </cfRule>
    <cfRule type="expression" dxfId="20838" priority="700">
      <formula>AND(IF($Q39=3,1,IF($Q39=4,1,0)),IF($F39&lt;=85,1,0))</formula>
    </cfRule>
  </conditionalFormatting>
  <conditionalFormatting sqref="AV40">
    <cfRule type="expression" dxfId="20837" priority="695">
      <formula>AV40="X"</formula>
    </cfRule>
    <cfRule type="expression" dxfId="20836" priority="696">
      <formula>AV40="후보"</formula>
    </cfRule>
  </conditionalFormatting>
  <conditionalFormatting sqref="AC40">
    <cfRule type="cellIs" dxfId="20835" priority="692" operator="greaterThan">
      <formula>0.9</formula>
    </cfRule>
    <cfRule type="cellIs" dxfId="20834" priority="693" operator="greaterThan">
      <formula>0.85</formula>
    </cfRule>
  </conditionalFormatting>
  <conditionalFormatting sqref="N40">
    <cfRule type="cellIs" dxfId="20833" priority="690" operator="greaterThan">
      <formula>0.9</formula>
    </cfRule>
    <cfRule type="cellIs" dxfId="20832" priority="691" operator="greaterThan">
      <formula>0.85</formula>
    </cfRule>
  </conditionalFormatting>
  <conditionalFormatting sqref="E40">
    <cfRule type="expression" dxfId="20831" priority="686">
      <formula>AND(IF(OR($Q40=1,$Q40=2),1,0),IF($X40&lt;=20,1,0))</formula>
    </cfRule>
    <cfRule type="expression" dxfId="20830" priority="687">
      <formula>AND(IF($Q40=2,1,0),IF($X40&lt;30,1,0))</formula>
    </cfRule>
    <cfRule type="expression" dxfId="20829" priority="688">
      <formula>AND(IF($Q40=3,1,0),IF($X40&lt;30,1,0))</formula>
    </cfRule>
    <cfRule type="expression" dxfId="20828" priority="689">
      <formula>AND(IF($Q40=3,1,IF($Q40=4,1,0)),IF($F40&lt;=85,1,0))</formula>
    </cfRule>
  </conditionalFormatting>
  <conditionalFormatting sqref="X40">
    <cfRule type="expression" dxfId="20827" priority="682">
      <formula>AND(IF(OR($Q40=1,$Q40=2),1,0),IF($X40&lt;=20,1,0))</formula>
    </cfRule>
    <cfRule type="expression" dxfId="20826" priority="683">
      <formula>AND(IF($Q40=2,1,0),IF($X40&lt;30,1,0))</formula>
    </cfRule>
    <cfRule type="expression" dxfId="20825" priority="684">
      <formula>AND(IF($Q40=3,1,0),IF($X40&lt;30,1,0))</formula>
    </cfRule>
    <cfRule type="expression" dxfId="20824" priority="685">
      <formula>AND(IF($Q40=3,1,IF($Q40=4,1,0)),IF($F40&lt;=85,1,0))</formula>
    </cfRule>
  </conditionalFormatting>
  <conditionalFormatting sqref="AI40">
    <cfRule type="expression" dxfId="20823" priority="678">
      <formula>AND(IF(OR($Q40=1,$Q40=2),1,0),IF($X40&lt;=20,1,0))</formula>
    </cfRule>
    <cfRule type="expression" dxfId="20822" priority="679">
      <formula>AND(IF($Q40=2,1,0),IF($X40&lt;30,1,0))</formula>
    </cfRule>
    <cfRule type="expression" dxfId="20821" priority="680">
      <formula>AND(IF($Q40=3,1,0),IF($X40&lt;30,1,0))</formula>
    </cfRule>
    <cfRule type="expression" dxfId="20820" priority="681">
      <formula>AND(IF($Q40=3,1,IF($Q40=4,1,0)),IF($F40&lt;=85,1,0))</formula>
    </cfRule>
  </conditionalFormatting>
  <conditionalFormatting sqref="AV41">
    <cfRule type="expression" dxfId="20819" priority="676">
      <formula>AV41="X"</formula>
    </cfRule>
    <cfRule type="expression" dxfId="20818" priority="677">
      <formula>AV41="후보"</formula>
    </cfRule>
  </conditionalFormatting>
  <conditionalFormatting sqref="AC41">
    <cfRule type="cellIs" dxfId="20817" priority="673" operator="greaterThan">
      <formula>0.9</formula>
    </cfRule>
    <cfRule type="cellIs" dxfId="20816" priority="674" operator="greaterThan">
      <formula>0.85</formula>
    </cfRule>
  </conditionalFormatting>
  <conditionalFormatting sqref="N41">
    <cfRule type="cellIs" dxfId="20815" priority="671" operator="greaterThan">
      <formula>0.9</formula>
    </cfRule>
    <cfRule type="cellIs" dxfId="20814" priority="672" operator="greaterThan">
      <formula>0.85</formula>
    </cfRule>
  </conditionalFormatting>
  <conditionalFormatting sqref="E41">
    <cfRule type="expression" dxfId="20813" priority="667">
      <formula>AND(IF(OR($Q41=1,$Q41=2),1,0),IF($X41&lt;=20,1,0))</formula>
    </cfRule>
    <cfRule type="expression" dxfId="20812" priority="668">
      <formula>AND(IF($Q41=2,1,0),IF($X41&lt;30,1,0))</formula>
    </cfRule>
    <cfRule type="expression" dxfId="20811" priority="669">
      <formula>AND(IF($Q41=3,1,0),IF($X41&lt;30,1,0))</formula>
    </cfRule>
    <cfRule type="expression" dxfId="20810" priority="670">
      <formula>AND(IF($Q41=3,1,IF($Q41=4,1,0)),IF($F41&lt;=85,1,0))</formula>
    </cfRule>
  </conditionalFormatting>
  <conditionalFormatting sqref="X41">
    <cfRule type="expression" dxfId="20809" priority="663">
      <formula>AND(IF(OR($Q41=1,$Q41=2),1,0),IF($X41&lt;=20,1,0))</formula>
    </cfRule>
    <cfRule type="expression" dxfId="20808" priority="664">
      <formula>AND(IF($Q41=2,1,0),IF($X41&lt;30,1,0))</formula>
    </cfRule>
    <cfRule type="expression" dxfId="20807" priority="665">
      <formula>AND(IF($Q41=3,1,0),IF($X41&lt;30,1,0))</formula>
    </cfRule>
    <cfRule type="expression" dxfId="20806" priority="666">
      <formula>AND(IF($Q41=3,1,IF($Q41=4,1,0)),IF($F41&lt;=85,1,0))</formula>
    </cfRule>
  </conditionalFormatting>
  <conditionalFormatting sqref="AI41">
    <cfRule type="expression" dxfId="20805" priority="659">
      <formula>AND(IF(OR($Q41=1,$Q41=2),1,0),IF($X41&lt;=20,1,0))</formula>
    </cfRule>
    <cfRule type="expression" dxfId="20804" priority="660">
      <formula>AND(IF($Q41=2,1,0),IF($X41&lt;30,1,0))</formula>
    </cfRule>
    <cfRule type="expression" dxfId="20803" priority="661">
      <formula>AND(IF($Q41=3,1,0),IF($X41&lt;30,1,0))</formula>
    </cfRule>
    <cfRule type="expression" dxfId="20802" priority="662">
      <formula>AND(IF($Q41=3,1,IF($Q41=4,1,0)),IF($F41&lt;=85,1,0))</formula>
    </cfRule>
  </conditionalFormatting>
  <conditionalFormatting sqref="AV42">
    <cfRule type="expression" dxfId="20801" priority="657">
      <formula>AV42="X"</formula>
    </cfRule>
    <cfRule type="expression" dxfId="20800" priority="658">
      <formula>AV42="후보"</formula>
    </cfRule>
  </conditionalFormatting>
  <conditionalFormatting sqref="AC42 N42">
    <cfRule type="cellIs" dxfId="20799" priority="654" operator="greaterThan">
      <formula>0.9</formula>
    </cfRule>
    <cfRule type="cellIs" dxfId="20798" priority="655" operator="greaterThan">
      <formula>0.85</formula>
    </cfRule>
  </conditionalFormatting>
  <conditionalFormatting sqref="AV43">
    <cfRule type="expression" dxfId="20797" priority="652">
      <formula>AV43="X"</formula>
    </cfRule>
    <cfRule type="expression" dxfId="20796" priority="653">
      <formula>AV43="후보"</formula>
    </cfRule>
  </conditionalFormatting>
  <conditionalFormatting sqref="AC43">
    <cfRule type="cellIs" dxfId="20795" priority="649" operator="greaterThan">
      <formula>0.9</formula>
    </cfRule>
    <cfRule type="cellIs" dxfId="20794" priority="650" operator="greaterThan">
      <formula>0.85</formula>
    </cfRule>
  </conditionalFormatting>
  <conditionalFormatting sqref="N43">
    <cfRule type="cellIs" dxfId="20793" priority="647" operator="greaterThan">
      <formula>0.9</formula>
    </cfRule>
    <cfRule type="cellIs" dxfId="20792" priority="648" operator="greaterThan">
      <formula>0.85</formula>
    </cfRule>
  </conditionalFormatting>
  <conditionalFormatting sqref="E43">
    <cfRule type="expression" dxfId="20791" priority="643">
      <formula>AND(IF(OR($Q43=1,$Q43=2),1,0),IF($X43&lt;=20,1,0))</formula>
    </cfRule>
    <cfRule type="expression" dxfId="20790" priority="644">
      <formula>AND(IF($Q43=2,1,0),IF($X43&lt;30,1,0))</formula>
    </cfRule>
    <cfRule type="expression" dxfId="20789" priority="645">
      <formula>AND(IF($Q43=3,1,0),IF($X43&lt;30,1,0))</formula>
    </cfRule>
    <cfRule type="expression" dxfId="20788" priority="646">
      <formula>AND(IF($Q43=3,1,IF($Q43=4,1,0)),IF($F43&lt;=85,1,0))</formula>
    </cfRule>
  </conditionalFormatting>
  <conditionalFormatting sqref="X43">
    <cfRule type="expression" dxfId="20787" priority="639">
      <formula>AND(IF(OR($Q43=1,$Q43=2),1,0),IF($X43&lt;=20,1,0))</formula>
    </cfRule>
    <cfRule type="expression" dxfId="20786" priority="640">
      <formula>AND(IF($Q43=2,1,0),IF($X43&lt;30,1,0))</formula>
    </cfRule>
    <cfRule type="expression" dxfId="20785" priority="641">
      <formula>AND(IF($Q43=3,1,0),IF($X43&lt;30,1,0))</formula>
    </cfRule>
    <cfRule type="expression" dxfId="20784" priority="642">
      <formula>AND(IF($Q43=3,1,IF($Q43=4,1,0)),IF($F43&lt;=85,1,0))</formula>
    </cfRule>
  </conditionalFormatting>
  <conditionalFormatting sqref="AI43">
    <cfRule type="expression" dxfId="20783" priority="635">
      <formula>AND(IF(OR($Q43=1,$Q43=2),1,0),IF($X43&lt;=20,1,0))</formula>
    </cfRule>
    <cfRule type="expression" dxfId="20782" priority="636">
      <formula>AND(IF($Q43=2,1,0),IF($X43&lt;30,1,0))</formula>
    </cfRule>
    <cfRule type="expression" dxfId="20781" priority="637">
      <formula>AND(IF($Q43=3,1,0),IF($X43&lt;30,1,0))</formula>
    </cfRule>
    <cfRule type="expression" dxfId="20780" priority="638">
      <formula>AND(IF($Q43=3,1,IF($Q43=4,1,0)),IF($F43&lt;=85,1,0))</formula>
    </cfRule>
  </conditionalFormatting>
  <conditionalFormatting sqref="AV44">
    <cfRule type="expression" dxfId="20779" priority="633">
      <formula>AV44="X"</formula>
    </cfRule>
    <cfRule type="expression" dxfId="20778" priority="634">
      <formula>AV44="후보"</formula>
    </cfRule>
  </conditionalFormatting>
  <conditionalFormatting sqref="AC44">
    <cfRule type="cellIs" dxfId="20777" priority="630" operator="greaterThan">
      <formula>0.9</formula>
    </cfRule>
    <cfRule type="cellIs" dxfId="20776" priority="631" operator="greaterThan">
      <formula>0.85</formula>
    </cfRule>
  </conditionalFormatting>
  <conditionalFormatting sqref="N44">
    <cfRule type="cellIs" dxfId="20775" priority="628" operator="greaterThan">
      <formula>0.9</formula>
    </cfRule>
    <cfRule type="cellIs" dxfId="20774" priority="629" operator="greaterThan">
      <formula>0.85</formula>
    </cfRule>
  </conditionalFormatting>
  <conditionalFormatting sqref="E44">
    <cfRule type="expression" dxfId="20773" priority="624">
      <formula>AND(IF(OR($Q44=1,$Q44=2),1,0),IF($X44&lt;=20,1,0))</formula>
    </cfRule>
    <cfRule type="expression" dxfId="20772" priority="625">
      <formula>AND(IF($Q44=2,1,0),IF($X44&lt;30,1,0))</formula>
    </cfRule>
    <cfRule type="expression" dxfId="20771" priority="626">
      <formula>AND(IF($Q44=3,1,0),IF($X44&lt;30,1,0))</formula>
    </cfRule>
    <cfRule type="expression" dxfId="20770" priority="627">
      <formula>AND(IF($Q44=3,1,IF($Q44=4,1,0)),IF($F44&lt;=85,1,0))</formula>
    </cfRule>
  </conditionalFormatting>
  <conditionalFormatting sqref="X44">
    <cfRule type="expression" dxfId="20769" priority="620">
      <formula>AND(IF(OR($Q44=1,$Q44=2),1,0),IF($X44&lt;=20,1,0))</formula>
    </cfRule>
    <cfRule type="expression" dxfId="20768" priority="621">
      <formula>AND(IF($Q44=2,1,0),IF($X44&lt;30,1,0))</formula>
    </cfRule>
    <cfRule type="expression" dxfId="20767" priority="622">
      <formula>AND(IF($Q44=3,1,0),IF($X44&lt;30,1,0))</formula>
    </cfRule>
    <cfRule type="expression" dxfId="20766" priority="623">
      <formula>AND(IF($Q44=3,1,IF($Q44=4,1,0)),IF($F44&lt;=85,1,0))</formula>
    </cfRule>
  </conditionalFormatting>
  <conditionalFormatting sqref="AI44">
    <cfRule type="expression" dxfId="20765" priority="616">
      <formula>AND(IF(OR($Q44=1,$Q44=2),1,0),IF($X44&lt;=20,1,0))</formula>
    </cfRule>
    <cfRule type="expression" dxfId="20764" priority="617">
      <formula>AND(IF($Q44=2,1,0),IF($X44&lt;30,1,0))</formula>
    </cfRule>
    <cfRule type="expression" dxfId="20763" priority="618">
      <formula>AND(IF($Q44=3,1,0),IF($X44&lt;30,1,0))</formula>
    </cfRule>
    <cfRule type="expression" dxfId="20762" priority="619">
      <formula>AND(IF($Q44=3,1,IF($Q44=4,1,0)),IF($F44&lt;=85,1,0))</formula>
    </cfRule>
  </conditionalFormatting>
  <conditionalFormatting sqref="AV45">
    <cfRule type="expression" dxfId="20761" priority="614">
      <formula>AV45="X"</formula>
    </cfRule>
    <cfRule type="expression" dxfId="20760" priority="615">
      <formula>AV45="후보"</formula>
    </cfRule>
  </conditionalFormatting>
  <conditionalFormatting sqref="AC45">
    <cfRule type="cellIs" dxfId="20759" priority="611" operator="greaterThan">
      <formula>0.9</formula>
    </cfRule>
    <cfRule type="cellIs" dxfId="20758" priority="612" operator="greaterThan">
      <formula>0.85</formula>
    </cfRule>
  </conditionalFormatting>
  <conditionalFormatting sqref="N45">
    <cfRule type="cellIs" dxfId="20757" priority="609" operator="greaterThan">
      <formula>0.9</formula>
    </cfRule>
    <cfRule type="cellIs" dxfId="20756" priority="610" operator="greaterThan">
      <formula>0.85</formula>
    </cfRule>
  </conditionalFormatting>
  <conditionalFormatting sqref="E45">
    <cfRule type="expression" dxfId="20755" priority="605">
      <formula>AND(IF(OR($Q45=1,$Q45=2),1,0),IF($X45&lt;=20,1,0))</formula>
    </cfRule>
    <cfRule type="expression" dxfId="20754" priority="606">
      <formula>AND(IF($Q45=2,1,0),IF($X45&lt;30,1,0))</formula>
    </cfRule>
    <cfRule type="expression" dxfId="20753" priority="607">
      <formula>AND(IF($Q45=3,1,0),IF($X45&lt;30,1,0))</formula>
    </cfRule>
    <cfRule type="expression" dxfId="20752" priority="608">
      <formula>AND(IF($Q45=3,1,IF($Q45=4,1,0)),IF($F45&lt;=85,1,0))</formula>
    </cfRule>
  </conditionalFormatting>
  <conditionalFormatting sqref="X45">
    <cfRule type="expression" dxfId="20751" priority="601">
      <formula>AND(IF(OR($Q45=1,$Q45=2),1,0),IF($X45&lt;=20,1,0))</formula>
    </cfRule>
    <cfRule type="expression" dxfId="20750" priority="602">
      <formula>AND(IF($Q45=2,1,0),IF($X45&lt;30,1,0))</formula>
    </cfRule>
    <cfRule type="expression" dxfId="20749" priority="603">
      <formula>AND(IF($Q45=3,1,0),IF($X45&lt;30,1,0))</formula>
    </cfRule>
    <cfRule type="expression" dxfId="20748" priority="604">
      <formula>AND(IF($Q45=3,1,IF($Q45=4,1,0)),IF($F45&lt;=85,1,0))</formula>
    </cfRule>
  </conditionalFormatting>
  <conditionalFormatting sqref="AI45">
    <cfRule type="expression" dxfId="20747" priority="597">
      <formula>AND(IF(OR($Q45=1,$Q45=2),1,0),IF($X45&lt;=20,1,0))</formula>
    </cfRule>
    <cfRule type="expression" dxfId="20746" priority="598">
      <formula>AND(IF($Q45=2,1,0),IF($X45&lt;30,1,0))</formula>
    </cfRule>
    <cfRule type="expression" dxfId="20745" priority="599">
      <formula>AND(IF($Q45=3,1,0),IF($X45&lt;30,1,0))</formula>
    </cfRule>
    <cfRule type="expression" dxfId="20744" priority="600">
      <formula>AND(IF($Q45=3,1,IF($Q45=4,1,0)),IF($F45&lt;=85,1,0))</formula>
    </cfRule>
  </conditionalFormatting>
  <conditionalFormatting sqref="AV46">
    <cfRule type="expression" dxfId="20743" priority="595">
      <formula>AV46="X"</formula>
    </cfRule>
    <cfRule type="expression" dxfId="20742" priority="596">
      <formula>AV46="후보"</formula>
    </cfRule>
  </conditionalFormatting>
  <conditionalFormatting sqref="AC46 N46">
    <cfRule type="cellIs" dxfId="20741" priority="592" operator="greaterThan">
      <formula>0.9</formula>
    </cfRule>
    <cfRule type="cellIs" dxfId="20740" priority="593" operator="greaterThan">
      <formula>0.85</formula>
    </cfRule>
  </conditionalFormatting>
  <conditionalFormatting sqref="AV47">
    <cfRule type="expression" dxfId="20739" priority="590">
      <formula>AV47="X"</formula>
    </cfRule>
    <cfRule type="expression" dxfId="20738" priority="591">
      <formula>AV47="후보"</formula>
    </cfRule>
  </conditionalFormatting>
  <conditionalFormatting sqref="AC47">
    <cfRule type="cellIs" dxfId="20737" priority="587" operator="greaterThan">
      <formula>0.9</formula>
    </cfRule>
    <cfRule type="cellIs" dxfId="20736" priority="588" operator="greaterThan">
      <formula>0.85</formula>
    </cfRule>
  </conditionalFormatting>
  <conditionalFormatting sqref="N47">
    <cfRule type="cellIs" dxfId="20735" priority="585" operator="greaterThan">
      <formula>0.9</formula>
    </cfRule>
    <cfRule type="cellIs" dxfId="20734" priority="586" operator="greaterThan">
      <formula>0.85</formula>
    </cfRule>
  </conditionalFormatting>
  <conditionalFormatting sqref="E47">
    <cfRule type="expression" dxfId="20733" priority="581">
      <formula>AND(IF(OR($Q47=1,$Q47=2),1,0),IF($X47&lt;=20,1,0))</formula>
    </cfRule>
    <cfRule type="expression" dxfId="20732" priority="582">
      <formula>AND(IF($Q47=2,1,0),IF($X47&lt;30,1,0))</formula>
    </cfRule>
    <cfRule type="expression" dxfId="20731" priority="583">
      <formula>AND(IF($Q47=3,1,0),IF($X47&lt;30,1,0))</formula>
    </cfRule>
    <cfRule type="expression" dxfId="20730" priority="584">
      <formula>AND(IF($Q47=3,1,IF($Q47=4,1,0)),IF($F47&lt;=85,1,0))</formula>
    </cfRule>
  </conditionalFormatting>
  <conditionalFormatting sqref="X47">
    <cfRule type="expression" dxfId="20729" priority="577">
      <formula>AND(IF(OR($Q47=1,$Q47=2),1,0),IF($X47&lt;=20,1,0))</formula>
    </cfRule>
    <cfRule type="expression" dxfId="20728" priority="578">
      <formula>AND(IF($Q47=2,1,0),IF($X47&lt;30,1,0))</formula>
    </cfRule>
    <cfRule type="expression" dxfId="20727" priority="579">
      <formula>AND(IF($Q47=3,1,0),IF($X47&lt;30,1,0))</formula>
    </cfRule>
    <cfRule type="expression" dxfId="20726" priority="580">
      <formula>AND(IF($Q47=3,1,IF($Q47=4,1,0)),IF($F47&lt;=85,1,0))</formula>
    </cfRule>
  </conditionalFormatting>
  <conditionalFormatting sqref="AI47">
    <cfRule type="expression" dxfId="20725" priority="573">
      <formula>AND(IF(OR($Q47=1,$Q47=2),1,0),IF($X47&lt;=20,1,0))</formula>
    </cfRule>
    <cfRule type="expression" dxfId="20724" priority="574">
      <formula>AND(IF($Q47=2,1,0),IF($X47&lt;30,1,0))</formula>
    </cfRule>
    <cfRule type="expression" dxfId="20723" priority="575">
      <formula>AND(IF($Q47=3,1,0),IF($X47&lt;30,1,0))</formula>
    </cfRule>
    <cfRule type="expression" dxfId="20722" priority="576">
      <formula>AND(IF($Q47=3,1,IF($Q47=4,1,0)),IF($F47&lt;=85,1,0))</formula>
    </cfRule>
  </conditionalFormatting>
  <conditionalFormatting sqref="AV48">
    <cfRule type="expression" dxfId="20721" priority="571">
      <formula>AV48="X"</formula>
    </cfRule>
    <cfRule type="expression" dxfId="20720" priority="572">
      <formula>AV48="후보"</formula>
    </cfRule>
  </conditionalFormatting>
  <conditionalFormatting sqref="AC48">
    <cfRule type="cellIs" dxfId="20719" priority="568" operator="greaterThan">
      <formula>0.9</formula>
    </cfRule>
    <cfRule type="cellIs" dxfId="20718" priority="569" operator="greaterThan">
      <formula>0.85</formula>
    </cfRule>
  </conditionalFormatting>
  <conditionalFormatting sqref="N48">
    <cfRule type="cellIs" dxfId="20717" priority="566" operator="greaterThan">
      <formula>0.9</formula>
    </cfRule>
    <cfRule type="cellIs" dxfId="20716" priority="567" operator="greaterThan">
      <formula>0.85</formula>
    </cfRule>
  </conditionalFormatting>
  <conditionalFormatting sqref="E48">
    <cfRule type="expression" dxfId="20715" priority="562">
      <formula>AND(IF(OR($Q48=1,$Q48=2),1,0),IF($X48&lt;=20,1,0))</formula>
    </cfRule>
    <cfRule type="expression" dxfId="20714" priority="563">
      <formula>AND(IF($Q48=2,1,0),IF($X48&lt;30,1,0))</formula>
    </cfRule>
    <cfRule type="expression" dxfId="20713" priority="564">
      <formula>AND(IF($Q48=3,1,0),IF($X48&lt;30,1,0))</formula>
    </cfRule>
    <cfRule type="expression" dxfId="20712" priority="565">
      <formula>AND(IF($Q48=3,1,IF($Q48=4,1,0)),IF($F48&lt;=85,1,0))</formula>
    </cfRule>
  </conditionalFormatting>
  <conditionalFormatting sqref="X48">
    <cfRule type="expression" dxfId="20711" priority="558">
      <formula>AND(IF(OR($Q48=1,$Q48=2),1,0),IF($X48&lt;=20,1,0))</formula>
    </cfRule>
    <cfRule type="expression" dxfId="20710" priority="559">
      <formula>AND(IF($Q48=2,1,0),IF($X48&lt;30,1,0))</formula>
    </cfRule>
    <cfRule type="expression" dxfId="20709" priority="560">
      <formula>AND(IF($Q48=3,1,0),IF($X48&lt;30,1,0))</formula>
    </cfRule>
    <cfRule type="expression" dxfId="20708" priority="561">
      <formula>AND(IF($Q48=3,1,IF($Q48=4,1,0)),IF($F48&lt;=85,1,0))</formula>
    </cfRule>
  </conditionalFormatting>
  <conditionalFormatting sqref="AI48">
    <cfRule type="expression" dxfId="20707" priority="554">
      <formula>AND(IF(OR($Q48=1,$Q48=2),1,0),IF($X48&lt;=20,1,0))</formula>
    </cfRule>
    <cfRule type="expression" dxfId="20706" priority="555">
      <formula>AND(IF($Q48=2,1,0),IF($X48&lt;30,1,0))</formula>
    </cfRule>
    <cfRule type="expression" dxfId="20705" priority="556">
      <formula>AND(IF($Q48=3,1,0),IF($X48&lt;30,1,0))</formula>
    </cfRule>
    <cfRule type="expression" dxfId="20704" priority="557">
      <formula>AND(IF($Q48=3,1,IF($Q48=4,1,0)),IF($F48&lt;=85,1,0))</formula>
    </cfRule>
  </conditionalFormatting>
  <conditionalFormatting sqref="AV49">
    <cfRule type="expression" dxfId="20703" priority="552">
      <formula>AV49="X"</formula>
    </cfRule>
    <cfRule type="expression" dxfId="20702" priority="553">
      <formula>AV49="후보"</formula>
    </cfRule>
  </conditionalFormatting>
  <conditionalFormatting sqref="AC49">
    <cfRule type="cellIs" dxfId="20701" priority="549" operator="greaterThan">
      <formula>0.9</formula>
    </cfRule>
    <cfRule type="cellIs" dxfId="20700" priority="550" operator="greaterThan">
      <formula>0.85</formula>
    </cfRule>
  </conditionalFormatting>
  <conditionalFormatting sqref="N49">
    <cfRule type="cellIs" dxfId="20699" priority="547" operator="greaterThan">
      <formula>0.9</formula>
    </cfRule>
    <cfRule type="cellIs" dxfId="20698" priority="548" operator="greaterThan">
      <formula>0.85</formula>
    </cfRule>
  </conditionalFormatting>
  <conditionalFormatting sqref="E49">
    <cfRule type="expression" dxfId="20697" priority="543">
      <formula>AND(IF(OR($Q49=1,$Q49=2),1,0),IF($X49&lt;=20,1,0))</formula>
    </cfRule>
    <cfRule type="expression" dxfId="20696" priority="544">
      <formula>AND(IF($Q49=2,1,0),IF($X49&lt;30,1,0))</formula>
    </cfRule>
    <cfRule type="expression" dxfId="20695" priority="545">
      <formula>AND(IF($Q49=3,1,0),IF($X49&lt;30,1,0))</formula>
    </cfRule>
    <cfRule type="expression" dxfId="20694" priority="546">
      <formula>AND(IF($Q49=3,1,IF($Q49=4,1,0)),IF($F49&lt;=85,1,0))</formula>
    </cfRule>
  </conditionalFormatting>
  <conditionalFormatting sqref="X49">
    <cfRule type="expression" dxfId="20693" priority="539">
      <formula>AND(IF(OR($Q49=1,$Q49=2),1,0),IF($X49&lt;=20,1,0))</formula>
    </cfRule>
    <cfRule type="expression" dxfId="20692" priority="540">
      <formula>AND(IF($Q49=2,1,0),IF($X49&lt;30,1,0))</formula>
    </cfRule>
    <cfRule type="expression" dxfId="20691" priority="541">
      <formula>AND(IF($Q49=3,1,0),IF($X49&lt;30,1,0))</formula>
    </cfRule>
    <cfRule type="expression" dxfId="20690" priority="542">
      <formula>AND(IF($Q49=3,1,IF($Q49=4,1,0)),IF($F49&lt;=85,1,0))</formula>
    </cfRule>
  </conditionalFormatting>
  <conditionalFormatting sqref="AI49">
    <cfRule type="expression" dxfId="20689" priority="535">
      <formula>AND(IF(OR($Q49=1,$Q49=2),1,0),IF($X49&lt;=20,1,0))</formula>
    </cfRule>
    <cfRule type="expression" dxfId="20688" priority="536">
      <formula>AND(IF($Q49=2,1,0),IF($X49&lt;30,1,0))</formula>
    </cfRule>
    <cfRule type="expression" dxfId="20687" priority="537">
      <formula>AND(IF($Q49=3,1,0),IF($X49&lt;30,1,0))</formula>
    </cfRule>
    <cfRule type="expression" dxfId="20686" priority="538">
      <formula>AND(IF($Q49=3,1,IF($Q49=4,1,0)),IF($F49&lt;=85,1,0))</formula>
    </cfRule>
  </conditionalFormatting>
  <conditionalFormatting sqref="AV50">
    <cfRule type="expression" dxfId="20685" priority="533">
      <formula>AV50="X"</formula>
    </cfRule>
    <cfRule type="expression" dxfId="20684" priority="534">
      <formula>AV50="후보"</formula>
    </cfRule>
  </conditionalFormatting>
  <conditionalFormatting sqref="AC50">
    <cfRule type="cellIs" dxfId="20683" priority="530" operator="greaterThan">
      <formula>0.9</formula>
    </cfRule>
    <cfRule type="cellIs" dxfId="20682" priority="531" operator="greaterThan">
      <formula>0.85</formula>
    </cfRule>
  </conditionalFormatting>
  <conditionalFormatting sqref="N50">
    <cfRule type="cellIs" dxfId="20681" priority="528" operator="greaterThan">
      <formula>0.9</formula>
    </cfRule>
    <cfRule type="cellIs" dxfId="20680" priority="529" operator="greaterThan">
      <formula>0.85</formula>
    </cfRule>
  </conditionalFormatting>
  <conditionalFormatting sqref="E50">
    <cfRule type="expression" dxfId="20679" priority="524">
      <formula>AND(IF(OR($Q50=1,$Q50=2),1,0),IF($X50&lt;=20,1,0))</formula>
    </cfRule>
    <cfRule type="expression" dxfId="20678" priority="525">
      <formula>AND(IF($Q50=2,1,0),IF($X50&lt;30,1,0))</formula>
    </cfRule>
    <cfRule type="expression" dxfId="20677" priority="526">
      <formula>AND(IF($Q50=3,1,0),IF($X50&lt;30,1,0))</formula>
    </cfRule>
    <cfRule type="expression" dxfId="20676" priority="527">
      <formula>AND(IF($Q50=3,1,IF($Q50=4,1,0)),IF($F50&lt;=85,1,0))</formula>
    </cfRule>
  </conditionalFormatting>
  <conditionalFormatting sqref="X50">
    <cfRule type="expression" dxfId="20675" priority="520">
      <formula>AND(IF(OR($Q50=1,$Q50=2),1,0),IF($X50&lt;=20,1,0))</formula>
    </cfRule>
    <cfRule type="expression" dxfId="20674" priority="521">
      <formula>AND(IF($Q50=2,1,0),IF($X50&lt;30,1,0))</formula>
    </cfRule>
    <cfRule type="expression" dxfId="20673" priority="522">
      <formula>AND(IF($Q50=3,1,0),IF($X50&lt;30,1,0))</formula>
    </cfRule>
    <cfRule type="expression" dxfId="20672" priority="523">
      <formula>AND(IF($Q50=3,1,IF($Q50=4,1,0)),IF($F50&lt;=85,1,0))</formula>
    </cfRule>
  </conditionalFormatting>
  <conditionalFormatting sqref="AI50">
    <cfRule type="expression" dxfId="20671" priority="516">
      <formula>AND(IF(OR($Q50=1,$Q50=2),1,0),IF($X50&lt;=20,1,0))</formula>
    </cfRule>
    <cfRule type="expression" dxfId="20670" priority="517">
      <formula>AND(IF($Q50=2,1,0),IF($X50&lt;30,1,0))</formula>
    </cfRule>
    <cfRule type="expression" dxfId="20669" priority="518">
      <formula>AND(IF($Q50=3,1,0),IF($X50&lt;30,1,0))</formula>
    </cfRule>
    <cfRule type="expression" dxfId="20668" priority="519">
      <formula>AND(IF($Q50=3,1,IF($Q50=4,1,0)),IF($F50&lt;=85,1,0))</formula>
    </cfRule>
  </conditionalFormatting>
  <conditionalFormatting sqref="AV51">
    <cfRule type="expression" dxfId="20667" priority="514">
      <formula>AV51="X"</formula>
    </cfRule>
    <cfRule type="expression" dxfId="20666" priority="515">
      <formula>AV51="후보"</formula>
    </cfRule>
  </conditionalFormatting>
  <conditionalFormatting sqref="AC51">
    <cfRule type="cellIs" dxfId="20665" priority="511" operator="greaterThan">
      <formula>0.9</formula>
    </cfRule>
    <cfRule type="cellIs" dxfId="20664" priority="512" operator="greaterThan">
      <formula>0.85</formula>
    </cfRule>
  </conditionalFormatting>
  <conditionalFormatting sqref="N51">
    <cfRule type="cellIs" dxfId="20663" priority="509" operator="greaterThan">
      <formula>0.9</formula>
    </cfRule>
    <cfRule type="cellIs" dxfId="20662" priority="510" operator="greaterThan">
      <formula>0.85</formula>
    </cfRule>
  </conditionalFormatting>
  <conditionalFormatting sqref="E51">
    <cfRule type="expression" dxfId="20661" priority="505">
      <formula>AND(IF(OR($Q51=1,$Q51=2),1,0),IF($X51&lt;=20,1,0))</formula>
    </cfRule>
    <cfRule type="expression" dxfId="20660" priority="506">
      <formula>AND(IF($Q51=2,1,0),IF($X51&lt;30,1,0))</formula>
    </cfRule>
    <cfRule type="expression" dxfId="20659" priority="507">
      <formula>AND(IF($Q51=3,1,0),IF($X51&lt;30,1,0))</formula>
    </cfRule>
    <cfRule type="expression" dxfId="20658" priority="508">
      <formula>AND(IF($Q51=3,1,IF($Q51=4,1,0)),IF($F51&lt;=85,1,0))</formula>
    </cfRule>
  </conditionalFormatting>
  <conditionalFormatting sqref="X51">
    <cfRule type="expression" dxfId="20657" priority="501">
      <formula>AND(IF(OR($Q51=1,$Q51=2),1,0),IF($X51&lt;=20,1,0))</formula>
    </cfRule>
    <cfRule type="expression" dxfId="20656" priority="502">
      <formula>AND(IF($Q51=2,1,0),IF($X51&lt;30,1,0))</formula>
    </cfRule>
    <cfRule type="expression" dxfId="20655" priority="503">
      <formula>AND(IF($Q51=3,1,0),IF($X51&lt;30,1,0))</formula>
    </cfRule>
    <cfRule type="expression" dxfId="20654" priority="504">
      <formula>AND(IF($Q51=3,1,IF($Q51=4,1,0)),IF($F51&lt;=85,1,0))</formula>
    </cfRule>
  </conditionalFormatting>
  <conditionalFormatting sqref="AI51">
    <cfRule type="expression" dxfId="20653" priority="497">
      <formula>AND(IF(OR($Q51=1,$Q51=2),1,0),IF($X51&lt;=20,1,0))</formula>
    </cfRule>
    <cfRule type="expression" dxfId="20652" priority="498">
      <formula>AND(IF($Q51=2,1,0),IF($X51&lt;30,1,0))</formula>
    </cfRule>
    <cfRule type="expression" dxfId="20651" priority="499">
      <formula>AND(IF($Q51=3,1,0),IF($X51&lt;30,1,0))</formula>
    </cfRule>
    <cfRule type="expression" dxfId="20650" priority="500">
      <formula>AND(IF($Q51=3,1,IF($Q51=4,1,0)),IF($F51&lt;=85,1,0))</formula>
    </cfRule>
  </conditionalFormatting>
  <conditionalFormatting sqref="AV52">
    <cfRule type="expression" dxfId="20649" priority="495">
      <formula>AV52="X"</formula>
    </cfRule>
    <cfRule type="expression" dxfId="20648" priority="496">
      <formula>AV52="후보"</formula>
    </cfRule>
  </conditionalFormatting>
  <conditionalFormatting sqref="AC52">
    <cfRule type="cellIs" dxfId="20647" priority="492" operator="greaterThan">
      <formula>0.9</formula>
    </cfRule>
    <cfRule type="cellIs" dxfId="20646" priority="493" operator="greaterThan">
      <formula>0.85</formula>
    </cfRule>
  </conditionalFormatting>
  <conditionalFormatting sqref="N52">
    <cfRule type="cellIs" dxfId="20645" priority="490" operator="greaterThan">
      <formula>0.9</formula>
    </cfRule>
    <cfRule type="cellIs" dxfId="20644" priority="491" operator="greaterThan">
      <formula>0.85</formula>
    </cfRule>
  </conditionalFormatting>
  <conditionalFormatting sqref="E52">
    <cfRule type="expression" dxfId="20643" priority="486">
      <formula>AND(IF(OR($Q52=1,$Q52=2),1,0),IF($X52&lt;=20,1,0))</formula>
    </cfRule>
    <cfRule type="expression" dxfId="20642" priority="487">
      <formula>AND(IF($Q52=2,1,0),IF($X52&lt;30,1,0))</formula>
    </cfRule>
    <cfRule type="expression" dxfId="20641" priority="488">
      <formula>AND(IF($Q52=3,1,0),IF($X52&lt;30,1,0))</formula>
    </cfRule>
    <cfRule type="expression" dxfId="20640" priority="489">
      <formula>AND(IF($Q52=3,1,IF($Q52=4,1,0)),IF($F52&lt;=85,1,0))</formula>
    </cfRule>
  </conditionalFormatting>
  <conditionalFormatting sqref="X52">
    <cfRule type="expression" dxfId="20639" priority="482">
      <formula>AND(IF(OR($Q52=1,$Q52=2),1,0),IF($X52&lt;=20,1,0))</formula>
    </cfRule>
    <cfRule type="expression" dxfId="20638" priority="483">
      <formula>AND(IF($Q52=2,1,0),IF($X52&lt;30,1,0))</formula>
    </cfRule>
    <cfRule type="expression" dxfId="20637" priority="484">
      <formula>AND(IF($Q52=3,1,0),IF($X52&lt;30,1,0))</formula>
    </cfRule>
    <cfRule type="expression" dxfId="20636" priority="485">
      <formula>AND(IF($Q52=3,1,IF($Q52=4,1,0)),IF($F52&lt;=85,1,0))</formula>
    </cfRule>
  </conditionalFormatting>
  <conditionalFormatting sqref="AI52">
    <cfRule type="expression" dxfId="20635" priority="478">
      <formula>AND(IF(OR($Q52=1,$Q52=2),1,0),IF($X52&lt;=20,1,0))</formula>
    </cfRule>
    <cfRule type="expression" dxfId="20634" priority="479">
      <formula>AND(IF($Q52=2,1,0),IF($X52&lt;30,1,0))</formula>
    </cfRule>
    <cfRule type="expression" dxfId="20633" priority="480">
      <formula>AND(IF($Q52=3,1,0),IF($X52&lt;30,1,0))</formula>
    </cfRule>
    <cfRule type="expression" dxfId="20632" priority="481">
      <formula>AND(IF($Q52=3,1,IF($Q52=4,1,0)),IF($F52&lt;=85,1,0))</formula>
    </cfRule>
  </conditionalFormatting>
  <conditionalFormatting sqref="AV53">
    <cfRule type="expression" dxfId="20631" priority="476">
      <formula>AV53="X"</formula>
    </cfRule>
    <cfRule type="expression" dxfId="20630" priority="477">
      <formula>AV53="후보"</formula>
    </cfRule>
  </conditionalFormatting>
  <conditionalFormatting sqref="AC53 N53">
    <cfRule type="cellIs" dxfId="20629" priority="473" operator="greaterThan">
      <formula>0.9</formula>
    </cfRule>
    <cfRule type="cellIs" dxfId="20628" priority="474" operator="greaterThan">
      <formula>0.85</formula>
    </cfRule>
  </conditionalFormatting>
  <conditionalFormatting sqref="AV54">
    <cfRule type="expression" dxfId="20627" priority="471">
      <formula>AV54="X"</formula>
    </cfRule>
    <cfRule type="expression" dxfId="20626" priority="472">
      <formula>AV54="후보"</formula>
    </cfRule>
  </conditionalFormatting>
  <conditionalFormatting sqref="AC54">
    <cfRule type="cellIs" dxfId="20625" priority="468" operator="greaterThan">
      <formula>0.9</formula>
    </cfRule>
    <cfRule type="cellIs" dxfId="20624" priority="469" operator="greaterThan">
      <formula>0.85</formula>
    </cfRule>
  </conditionalFormatting>
  <conditionalFormatting sqref="N54">
    <cfRule type="cellIs" dxfId="20623" priority="466" operator="greaterThan">
      <formula>0.9</formula>
    </cfRule>
    <cfRule type="cellIs" dxfId="20622" priority="467" operator="greaterThan">
      <formula>0.85</formula>
    </cfRule>
  </conditionalFormatting>
  <conditionalFormatting sqref="E54">
    <cfRule type="expression" dxfId="20621" priority="462">
      <formula>AND(IF(OR($Q54=1,$Q54=2),1,0),IF($X54&lt;=20,1,0))</formula>
    </cfRule>
    <cfRule type="expression" dxfId="20620" priority="463">
      <formula>AND(IF($Q54=2,1,0),IF($X54&lt;30,1,0))</formula>
    </cfRule>
    <cfRule type="expression" dxfId="20619" priority="464">
      <formula>AND(IF($Q54=3,1,0),IF($X54&lt;30,1,0))</formula>
    </cfRule>
    <cfRule type="expression" dxfId="20618" priority="465">
      <formula>AND(IF($Q54=3,1,IF($Q54=4,1,0)),IF($F54&lt;=85,1,0))</formula>
    </cfRule>
  </conditionalFormatting>
  <conditionalFormatting sqref="X54">
    <cfRule type="expression" dxfId="20617" priority="458">
      <formula>AND(IF(OR($Q54=1,$Q54=2),1,0),IF($X54&lt;=20,1,0))</formula>
    </cfRule>
    <cfRule type="expression" dxfId="20616" priority="459">
      <formula>AND(IF($Q54=2,1,0),IF($X54&lt;30,1,0))</formula>
    </cfRule>
    <cfRule type="expression" dxfId="20615" priority="460">
      <formula>AND(IF($Q54=3,1,0),IF($X54&lt;30,1,0))</formula>
    </cfRule>
    <cfRule type="expression" dxfId="20614" priority="461">
      <formula>AND(IF($Q54=3,1,IF($Q54=4,1,0)),IF($F54&lt;=85,1,0))</formula>
    </cfRule>
  </conditionalFormatting>
  <conditionalFormatting sqref="AI54">
    <cfRule type="expression" dxfId="20613" priority="454">
      <formula>AND(IF(OR($Q54=1,$Q54=2),1,0),IF($X54&lt;=20,1,0))</formula>
    </cfRule>
    <cfRule type="expression" dxfId="20612" priority="455">
      <formula>AND(IF($Q54=2,1,0),IF($X54&lt;30,1,0))</formula>
    </cfRule>
    <cfRule type="expression" dxfId="20611" priority="456">
      <formula>AND(IF($Q54=3,1,0),IF($X54&lt;30,1,0))</formula>
    </cfRule>
    <cfRule type="expression" dxfId="20610" priority="457">
      <formula>AND(IF($Q54=3,1,IF($Q54=4,1,0)),IF($F54&lt;=85,1,0))</formula>
    </cfRule>
  </conditionalFormatting>
  <conditionalFormatting sqref="AV55">
    <cfRule type="expression" dxfId="20609" priority="452">
      <formula>AV55="X"</formula>
    </cfRule>
    <cfRule type="expression" dxfId="20608" priority="453">
      <formula>AV55="후보"</formula>
    </cfRule>
  </conditionalFormatting>
  <conditionalFormatting sqref="AC55">
    <cfRule type="cellIs" dxfId="20607" priority="449" operator="greaterThan">
      <formula>0.9</formula>
    </cfRule>
    <cfRule type="cellIs" dxfId="20606" priority="450" operator="greaterThan">
      <formula>0.85</formula>
    </cfRule>
  </conditionalFormatting>
  <conditionalFormatting sqref="N55">
    <cfRule type="cellIs" dxfId="20605" priority="447" operator="greaterThan">
      <formula>0.9</formula>
    </cfRule>
    <cfRule type="cellIs" dxfId="20604" priority="448" operator="greaterThan">
      <formula>0.85</formula>
    </cfRule>
  </conditionalFormatting>
  <conditionalFormatting sqref="E55">
    <cfRule type="expression" dxfId="20603" priority="443">
      <formula>AND(IF(OR($Q55=1,$Q55=2),1,0),IF($X55&lt;=20,1,0))</formula>
    </cfRule>
    <cfRule type="expression" dxfId="20602" priority="444">
      <formula>AND(IF($Q55=2,1,0),IF($X55&lt;30,1,0))</formula>
    </cfRule>
    <cfRule type="expression" dxfId="20601" priority="445">
      <formula>AND(IF($Q55=3,1,0),IF($X55&lt;30,1,0))</formula>
    </cfRule>
    <cfRule type="expression" dxfId="20600" priority="446">
      <formula>AND(IF($Q55=3,1,IF($Q55=4,1,0)),IF($F55&lt;=85,1,0))</formula>
    </cfRule>
  </conditionalFormatting>
  <conditionalFormatting sqref="X55">
    <cfRule type="expression" dxfId="20599" priority="439">
      <formula>AND(IF(OR($Q55=1,$Q55=2),1,0),IF($X55&lt;=20,1,0))</formula>
    </cfRule>
    <cfRule type="expression" dxfId="20598" priority="440">
      <formula>AND(IF($Q55=2,1,0),IF($X55&lt;30,1,0))</formula>
    </cfRule>
    <cfRule type="expression" dxfId="20597" priority="441">
      <formula>AND(IF($Q55=3,1,0),IF($X55&lt;30,1,0))</formula>
    </cfRule>
    <cfRule type="expression" dxfId="20596" priority="442">
      <formula>AND(IF($Q55=3,1,IF($Q55=4,1,0)),IF($F55&lt;=85,1,0))</formula>
    </cfRule>
  </conditionalFormatting>
  <conditionalFormatting sqref="AI55">
    <cfRule type="expression" dxfId="20595" priority="435">
      <formula>AND(IF(OR($Q55=1,$Q55=2),1,0),IF($X55&lt;=20,1,0))</formula>
    </cfRule>
    <cfRule type="expression" dxfId="20594" priority="436">
      <formula>AND(IF($Q55=2,1,0),IF($X55&lt;30,1,0))</formula>
    </cfRule>
    <cfRule type="expression" dxfId="20593" priority="437">
      <formula>AND(IF($Q55=3,1,0),IF($X55&lt;30,1,0))</formula>
    </cfRule>
    <cfRule type="expression" dxfId="20592" priority="438">
      <formula>AND(IF($Q55=3,1,IF($Q55=4,1,0)),IF($F55&lt;=85,1,0))</formula>
    </cfRule>
  </conditionalFormatting>
  <conditionalFormatting sqref="AV56">
    <cfRule type="expression" dxfId="20591" priority="433">
      <formula>AV56="X"</formula>
    </cfRule>
    <cfRule type="expression" dxfId="20590" priority="434">
      <formula>AV56="후보"</formula>
    </cfRule>
  </conditionalFormatting>
  <conditionalFormatting sqref="AC56">
    <cfRule type="cellIs" dxfId="20589" priority="430" operator="greaterThan">
      <formula>0.9</formula>
    </cfRule>
    <cfRule type="cellIs" dxfId="20588" priority="431" operator="greaterThan">
      <formula>0.85</formula>
    </cfRule>
  </conditionalFormatting>
  <conditionalFormatting sqref="N56">
    <cfRule type="cellIs" dxfId="20587" priority="428" operator="greaterThan">
      <formula>0.9</formula>
    </cfRule>
    <cfRule type="cellIs" dxfId="20586" priority="429" operator="greaterThan">
      <formula>0.85</formula>
    </cfRule>
  </conditionalFormatting>
  <conditionalFormatting sqref="E56">
    <cfRule type="expression" dxfId="20585" priority="424">
      <formula>AND(IF(OR($Q56=1,$Q56=2),1,0),IF($X56&lt;=20,1,0))</formula>
    </cfRule>
    <cfRule type="expression" dxfId="20584" priority="425">
      <formula>AND(IF($Q56=2,1,0),IF($X56&lt;30,1,0))</formula>
    </cfRule>
    <cfRule type="expression" dxfId="20583" priority="426">
      <formula>AND(IF($Q56=3,1,0),IF($X56&lt;30,1,0))</formula>
    </cfRule>
    <cfRule type="expression" dxfId="20582" priority="427">
      <formula>AND(IF($Q56=3,1,IF($Q56=4,1,0)),IF($F56&lt;=85,1,0))</formula>
    </cfRule>
  </conditionalFormatting>
  <conditionalFormatting sqref="X56">
    <cfRule type="expression" dxfId="20581" priority="420">
      <formula>AND(IF(OR($Q56=1,$Q56=2),1,0),IF($X56&lt;=20,1,0))</formula>
    </cfRule>
    <cfRule type="expression" dxfId="20580" priority="421">
      <formula>AND(IF($Q56=2,1,0),IF($X56&lt;30,1,0))</formula>
    </cfRule>
    <cfRule type="expression" dxfId="20579" priority="422">
      <formula>AND(IF($Q56=3,1,0),IF($X56&lt;30,1,0))</formula>
    </cfRule>
    <cfRule type="expression" dxfId="20578" priority="423">
      <formula>AND(IF($Q56=3,1,IF($Q56=4,1,0)),IF($F56&lt;=85,1,0))</formula>
    </cfRule>
  </conditionalFormatting>
  <conditionalFormatting sqref="AI56">
    <cfRule type="expression" dxfId="20577" priority="416">
      <formula>AND(IF(OR($Q56=1,$Q56=2),1,0),IF($X56&lt;=20,1,0))</formula>
    </cfRule>
    <cfRule type="expression" dxfId="20576" priority="417">
      <formula>AND(IF($Q56=2,1,0),IF($X56&lt;30,1,0))</formula>
    </cfRule>
    <cfRule type="expression" dxfId="20575" priority="418">
      <formula>AND(IF($Q56=3,1,0),IF($X56&lt;30,1,0))</formula>
    </cfRule>
    <cfRule type="expression" dxfId="20574" priority="419">
      <formula>AND(IF($Q56=3,1,IF($Q56=4,1,0)),IF($F56&lt;=85,1,0))</formula>
    </cfRule>
  </conditionalFormatting>
  <conditionalFormatting sqref="AV57">
    <cfRule type="expression" dxfId="20573" priority="414">
      <formula>AV57="X"</formula>
    </cfRule>
    <cfRule type="expression" dxfId="20572" priority="415">
      <formula>AV57="후보"</formula>
    </cfRule>
  </conditionalFormatting>
  <conditionalFormatting sqref="AC57 N57">
    <cfRule type="cellIs" dxfId="20571" priority="411" operator="greaterThan">
      <formula>0.9</formula>
    </cfRule>
    <cfRule type="cellIs" dxfId="20570" priority="412" operator="greaterThan">
      <formula>0.85</formula>
    </cfRule>
  </conditionalFormatting>
  <conditionalFormatting sqref="AV58">
    <cfRule type="expression" dxfId="20569" priority="409">
      <formula>AV58="X"</formula>
    </cfRule>
    <cfRule type="expression" dxfId="20568" priority="410">
      <formula>AV58="후보"</formula>
    </cfRule>
  </conditionalFormatting>
  <conditionalFormatting sqref="AC58">
    <cfRule type="cellIs" dxfId="20567" priority="406" operator="greaterThan">
      <formula>0.9</formula>
    </cfRule>
    <cfRule type="cellIs" dxfId="20566" priority="407" operator="greaterThan">
      <formula>0.85</formula>
    </cfRule>
  </conditionalFormatting>
  <conditionalFormatting sqref="N58">
    <cfRule type="cellIs" dxfId="20565" priority="404" operator="greaterThan">
      <formula>0.9</formula>
    </cfRule>
    <cfRule type="cellIs" dxfId="20564" priority="405" operator="greaterThan">
      <formula>0.85</formula>
    </cfRule>
  </conditionalFormatting>
  <conditionalFormatting sqref="E58">
    <cfRule type="expression" dxfId="20563" priority="400">
      <formula>AND(IF(OR($Q58=1,$Q58=2),1,0),IF($X58&lt;=20,1,0))</formula>
    </cfRule>
    <cfRule type="expression" dxfId="20562" priority="401">
      <formula>AND(IF($Q58=2,1,0),IF($X58&lt;30,1,0))</formula>
    </cfRule>
    <cfRule type="expression" dxfId="20561" priority="402">
      <formula>AND(IF($Q58=3,1,0),IF($X58&lt;30,1,0))</formula>
    </cfRule>
    <cfRule type="expression" dxfId="20560" priority="403">
      <formula>AND(IF($Q58=3,1,IF($Q58=4,1,0)),IF($F58&lt;=85,1,0))</formula>
    </cfRule>
  </conditionalFormatting>
  <conditionalFormatting sqref="X58">
    <cfRule type="expression" dxfId="20559" priority="396">
      <formula>AND(IF(OR($Q58=1,$Q58=2),1,0),IF($X58&lt;=20,1,0))</formula>
    </cfRule>
    <cfRule type="expression" dxfId="20558" priority="397">
      <formula>AND(IF($Q58=2,1,0),IF($X58&lt;30,1,0))</formula>
    </cfRule>
    <cfRule type="expression" dxfId="20557" priority="398">
      <formula>AND(IF($Q58=3,1,0),IF($X58&lt;30,1,0))</formula>
    </cfRule>
    <cfRule type="expression" dxfId="20556" priority="399">
      <formula>AND(IF($Q58=3,1,IF($Q58=4,1,0)),IF($F58&lt;=85,1,0))</formula>
    </cfRule>
  </conditionalFormatting>
  <conditionalFormatting sqref="AI58">
    <cfRule type="expression" dxfId="20555" priority="392">
      <formula>AND(IF(OR($Q58=1,$Q58=2),1,0),IF($X58&lt;=20,1,0))</formula>
    </cfRule>
    <cfRule type="expression" dxfId="20554" priority="393">
      <formula>AND(IF($Q58=2,1,0),IF($X58&lt;30,1,0))</formula>
    </cfRule>
    <cfRule type="expression" dxfId="20553" priority="394">
      <formula>AND(IF($Q58=3,1,0),IF($X58&lt;30,1,0))</formula>
    </cfRule>
    <cfRule type="expression" dxfId="20552" priority="395">
      <formula>AND(IF($Q58=3,1,IF($Q58=4,1,0)),IF($F58&lt;=85,1,0))</formula>
    </cfRule>
  </conditionalFormatting>
  <conditionalFormatting sqref="AV59">
    <cfRule type="expression" dxfId="20551" priority="390">
      <formula>AV59="X"</formula>
    </cfRule>
    <cfRule type="expression" dxfId="20550" priority="391">
      <formula>AV59="후보"</formula>
    </cfRule>
  </conditionalFormatting>
  <conditionalFormatting sqref="AC59">
    <cfRule type="cellIs" dxfId="20549" priority="387" operator="greaterThan">
      <formula>0.9</formula>
    </cfRule>
    <cfRule type="cellIs" dxfId="20548" priority="388" operator="greaterThan">
      <formula>0.85</formula>
    </cfRule>
  </conditionalFormatting>
  <conditionalFormatting sqref="N59">
    <cfRule type="cellIs" dxfId="20547" priority="385" operator="greaterThan">
      <formula>0.9</formula>
    </cfRule>
    <cfRule type="cellIs" dxfId="20546" priority="386" operator="greaterThan">
      <formula>0.85</formula>
    </cfRule>
  </conditionalFormatting>
  <conditionalFormatting sqref="E59">
    <cfRule type="expression" dxfId="20545" priority="381">
      <formula>AND(IF(OR($Q59=1,$Q59=2),1,0),IF($X59&lt;=20,1,0))</formula>
    </cfRule>
    <cfRule type="expression" dxfId="20544" priority="382">
      <formula>AND(IF($Q59=2,1,0),IF($X59&lt;30,1,0))</formula>
    </cfRule>
    <cfRule type="expression" dxfId="20543" priority="383">
      <formula>AND(IF($Q59=3,1,0),IF($X59&lt;30,1,0))</formula>
    </cfRule>
    <cfRule type="expression" dxfId="20542" priority="384">
      <formula>AND(IF($Q59=3,1,IF($Q59=4,1,0)),IF($F59&lt;=85,1,0))</formula>
    </cfRule>
  </conditionalFormatting>
  <conditionalFormatting sqref="X59">
    <cfRule type="expression" dxfId="20541" priority="377">
      <formula>AND(IF(OR($Q59=1,$Q59=2),1,0),IF($X59&lt;=20,1,0))</formula>
    </cfRule>
    <cfRule type="expression" dxfId="20540" priority="378">
      <formula>AND(IF($Q59=2,1,0),IF($X59&lt;30,1,0))</formula>
    </cfRule>
    <cfRule type="expression" dxfId="20539" priority="379">
      <formula>AND(IF($Q59=3,1,0),IF($X59&lt;30,1,0))</formula>
    </cfRule>
    <cfRule type="expression" dxfId="20538" priority="380">
      <formula>AND(IF($Q59=3,1,IF($Q59=4,1,0)),IF($F59&lt;=85,1,0))</formula>
    </cfRule>
  </conditionalFormatting>
  <conditionalFormatting sqref="AI59">
    <cfRule type="expression" dxfId="20537" priority="373">
      <formula>AND(IF(OR($Q59=1,$Q59=2),1,0),IF($X59&lt;=20,1,0))</formula>
    </cfRule>
    <cfRule type="expression" dxfId="20536" priority="374">
      <formula>AND(IF($Q59=2,1,0),IF($X59&lt;30,1,0))</formula>
    </cfRule>
    <cfRule type="expression" dxfId="20535" priority="375">
      <formula>AND(IF($Q59=3,1,0),IF($X59&lt;30,1,0))</formula>
    </cfRule>
    <cfRule type="expression" dxfId="20534" priority="376">
      <formula>AND(IF($Q59=3,1,IF($Q59=4,1,0)),IF($F59&lt;=85,1,0))</formula>
    </cfRule>
  </conditionalFormatting>
  <conditionalFormatting sqref="AV60">
    <cfRule type="expression" dxfId="20533" priority="371">
      <formula>AV60="X"</formula>
    </cfRule>
    <cfRule type="expression" dxfId="20532" priority="372">
      <formula>AV60="후보"</formula>
    </cfRule>
  </conditionalFormatting>
  <conditionalFormatting sqref="AC60 N60">
    <cfRule type="cellIs" dxfId="20531" priority="368" operator="greaterThan">
      <formula>0.9</formula>
    </cfRule>
    <cfRule type="cellIs" dxfId="20530" priority="369" operator="greaterThan">
      <formula>0.85</formula>
    </cfRule>
  </conditionalFormatting>
  <conditionalFormatting sqref="AV61">
    <cfRule type="expression" dxfId="20529" priority="366">
      <formula>AV61="X"</formula>
    </cfRule>
    <cfRule type="expression" dxfId="20528" priority="367">
      <formula>AV61="후보"</formula>
    </cfRule>
  </conditionalFormatting>
  <conditionalFormatting sqref="AC61">
    <cfRule type="cellIs" dxfId="20527" priority="363" operator="greaterThan">
      <formula>0.9</formula>
    </cfRule>
    <cfRule type="cellIs" dxfId="20526" priority="364" operator="greaterThan">
      <formula>0.85</formula>
    </cfRule>
  </conditionalFormatting>
  <conditionalFormatting sqref="N61">
    <cfRule type="cellIs" dxfId="20525" priority="361" operator="greaterThan">
      <formula>0.9</formula>
    </cfRule>
    <cfRule type="cellIs" dxfId="20524" priority="362" operator="greaterThan">
      <formula>0.85</formula>
    </cfRule>
  </conditionalFormatting>
  <conditionalFormatting sqref="E61">
    <cfRule type="expression" dxfId="20523" priority="357">
      <formula>AND(IF(OR($Q61=1,$Q61=2),1,0),IF($X61&lt;=20,1,0))</formula>
    </cfRule>
    <cfRule type="expression" dxfId="20522" priority="358">
      <formula>AND(IF($Q61=2,1,0),IF($X61&lt;30,1,0))</formula>
    </cfRule>
    <cfRule type="expression" dxfId="20521" priority="359">
      <formula>AND(IF($Q61=3,1,0),IF($X61&lt;30,1,0))</formula>
    </cfRule>
    <cfRule type="expression" dxfId="20520" priority="360">
      <formula>AND(IF($Q61=3,1,IF($Q61=4,1,0)),IF($F61&lt;=85,1,0))</formula>
    </cfRule>
  </conditionalFormatting>
  <conditionalFormatting sqref="X61">
    <cfRule type="expression" dxfId="20519" priority="353">
      <formula>AND(IF(OR($Q61=1,$Q61=2),1,0),IF($X61&lt;=20,1,0))</formula>
    </cfRule>
    <cfRule type="expression" dxfId="20518" priority="354">
      <formula>AND(IF($Q61=2,1,0),IF($X61&lt;30,1,0))</formula>
    </cfRule>
    <cfRule type="expression" dxfId="20517" priority="355">
      <formula>AND(IF($Q61=3,1,0),IF($X61&lt;30,1,0))</formula>
    </cfRule>
    <cfRule type="expression" dxfId="20516" priority="356">
      <formula>AND(IF($Q61=3,1,IF($Q61=4,1,0)),IF($F61&lt;=85,1,0))</formula>
    </cfRule>
  </conditionalFormatting>
  <conditionalFormatting sqref="AI61">
    <cfRule type="expression" dxfId="20515" priority="349">
      <formula>AND(IF(OR($Q61=1,$Q61=2),1,0),IF($X61&lt;=20,1,0))</formula>
    </cfRule>
    <cfRule type="expression" dxfId="20514" priority="350">
      <formula>AND(IF($Q61=2,1,0),IF($X61&lt;30,1,0))</formula>
    </cfRule>
    <cfRule type="expression" dxfId="20513" priority="351">
      <formula>AND(IF($Q61=3,1,0),IF($X61&lt;30,1,0))</formula>
    </cfRule>
    <cfRule type="expression" dxfId="20512" priority="352">
      <formula>AND(IF($Q61=3,1,IF($Q61=4,1,0)),IF($F61&lt;=85,1,0))</formula>
    </cfRule>
  </conditionalFormatting>
  <conditionalFormatting sqref="AV62">
    <cfRule type="expression" dxfId="20511" priority="347">
      <formula>AV62="X"</formula>
    </cfRule>
    <cfRule type="expression" dxfId="20510" priority="348">
      <formula>AV62="후보"</formula>
    </cfRule>
  </conditionalFormatting>
  <conditionalFormatting sqref="AC62">
    <cfRule type="cellIs" dxfId="20509" priority="344" operator="greaterThan">
      <formula>0.9</formula>
    </cfRule>
    <cfRule type="cellIs" dxfId="20508" priority="345" operator="greaterThan">
      <formula>0.85</formula>
    </cfRule>
  </conditionalFormatting>
  <conditionalFormatting sqref="N62">
    <cfRule type="cellIs" dxfId="20507" priority="342" operator="greaterThan">
      <formula>0.9</formula>
    </cfRule>
    <cfRule type="cellIs" dxfId="20506" priority="343" operator="greaterThan">
      <formula>0.85</formula>
    </cfRule>
  </conditionalFormatting>
  <conditionalFormatting sqref="E62">
    <cfRule type="expression" dxfId="20505" priority="338">
      <formula>AND(IF(OR($Q62=1,$Q62=2),1,0),IF($X62&lt;=20,1,0))</formula>
    </cfRule>
    <cfRule type="expression" dxfId="20504" priority="339">
      <formula>AND(IF($Q62=2,1,0),IF($X62&lt;30,1,0))</formula>
    </cfRule>
    <cfRule type="expression" dxfId="20503" priority="340">
      <formula>AND(IF($Q62=3,1,0),IF($X62&lt;30,1,0))</formula>
    </cfRule>
    <cfRule type="expression" dxfId="20502" priority="341">
      <formula>AND(IF($Q62=3,1,IF($Q62=4,1,0)),IF($F62&lt;=85,1,0))</formula>
    </cfRule>
  </conditionalFormatting>
  <conditionalFormatting sqref="X62">
    <cfRule type="expression" dxfId="20501" priority="334">
      <formula>AND(IF(OR($Q62=1,$Q62=2),1,0),IF($X62&lt;=20,1,0))</formula>
    </cfRule>
    <cfRule type="expression" dxfId="20500" priority="335">
      <formula>AND(IF($Q62=2,1,0),IF($X62&lt;30,1,0))</formula>
    </cfRule>
    <cfRule type="expression" dxfId="20499" priority="336">
      <formula>AND(IF($Q62=3,1,0),IF($X62&lt;30,1,0))</formula>
    </cfRule>
    <cfRule type="expression" dxfId="20498" priority="337">
      <formula>AND(IF($Q62=3,1,IF($Q62=4,1,0)),IF($F62&lt;=85,1,0))</formula>
    </cfRule>
  </conditionalFormatting>
  <conditionalFormatting sqref="AI62">
    <cfRule type="expression" dxfId="20497" priority="330">
      <formula>AND(IF(OR($Q62=1,$Q62=2),1,0),IF($X62&lt;=20,1,0))</formula>
    </cfRule>
    <cfRule type="expression" dxfId="20496" priority="331">
      <formula>AND(IF($Q62=2,1,0),IF($X62&lt;30,1,0))</formula>
    </cfRule>
    <cfRule type="expression" dxfId="20495" priority="332">
      <formula>AND(IF($Q62=3,1,0),IF($X62&lt;30,1,0))</formula>
    </cfRule>
    <cfRule type="expression" dxfId="20494" priority="333">
      <formula>AND(IF($Q62=3,1,IF($Q62=4,1,0)),IF($F62&lt;=85,1,0))</formula>
    </cfRule>
  </conditionalFormatting>
  <conditionalFormatting sqref="AV63">
    <cfRule type="expression" dxfId="20493" priority="328">
      <formula>AV63="X"</formula>
    </cfRule>
    <cfRule type="expression" dxfId="20492" priority="329">
      <formula>AV63="후보"</formula>
    </cfRule>
  </conditionalFormatting>
  <conditionalFormatting sqref="AC63">
    <cfRule type="cellIs" dxfId="20491" priority="325" operator="greaterThan">
      <formula>0.9</formula>
    </cfRule>
    <cfRule type="cellIs" dxfId="20490" priority="326" operator="greaterThan">
      <formula>0.85</formula>
    </cfRule>
  </conditionalFormatting>
  <conditionalFormatting sqref="N63">
    <cfRule type="cellIs" dxfId="20489" priority="323" operator="greaterThan">
      <formula>0.9</formula>
    </cfRule>
    <cfRule type="cellIs" dxfId="20488" priority="324" operator="greaterThan">
      <formula>0.85</formula>
    </cfRule>
  </conditionalFormatting>
  <conditionalFormatting sqref="E63">
    <cfRule type="expression" dxfId="20487" priority="319">
      <formula>AND(IF(OR($Q63=1,$Q63=2),1,0),IF($X63&lt;=20,1,0))</formula>
    </cfRule>
    <cfRule type="expression" dxfId="20486" priority="320">
      <formula>AND(IF($Q63=2,1,0),IF($X63&lt;30,1,0))</formula>
    </cfRule>
    <cfRule type="expression" dxfId="20485" priority="321">
      <formula>AND(IF($Q63=3,1,0),IF($X63&lt;30,1,0))</formula>
    </cfRule>
    <cfRule type="expression" dxfId="20484" priority="322">
      <formula>AND(IF($Q63=3,1,IF($Q63=4,1,0)),IF($F63&lt;=85,1,0))</formula>
    </cfRule>
  </conditionalFormatting>
  <conditionalFormatting sqref="X63">
    <cfRule type="expression" dxfId="20483" priority="315">
      <formula>AND(IF(OR($Q63=1,$Q63=2),1,0),IF($X63&lt;=20,1,0))</formula>
    </cfRule>
    <cfRule type="expression" dxfId="20482" priority="316">
      <formula>AND(IF($Q63=2,1,0),IF($X63&lt;30,1,0))</formula>
    </cfRule>
    <cfRule type="expression" dxfId="20481" priority="317">
      <formula>AND(IF($Q63=3,1,0),IF($X63&lt;30,1,0))</formula>
    </cfRule>
    <cfRule type="expression" dxfId="20480" priority="318">
      <formula>AND(IF($Q63=3,1,IF($Q63=4,1,0)),IF($F63&lt;=85,1,0))</formula>
    </cfRule>
  </conditionalFormatting>
  <conditionalFormatting sqref="AI63">
    <cfRule type="expression" dxfId="20479" priority="311">
      <formula>AND(IF(OR($Q63=1,$Q63=2),1,0),IF($X63&lt;=20,1,0))</formula>
    </cfRule>
    <cfRule type="expression" dxfId="20478" priority="312">
      <formula>AND(IF($Q63=2,1,0),IF($X63&lt;30,1,0))</formula>
    </cfRule>
    <cfRule type="expression" dxfId="20477" priority="313">
      <formula>AND(IF($Q63=3,1,0),IF($X63&lt;30,1,0))</formula>
    </cfRule>
    <cfRule type="expression" dxfId="20476" priority="314">
      <formula>AND(IF($Q63=3,1,IF($Q63=4,1,0)),IF($F63&lt;=85,1,0))</formula>
    </cfRule>
  </conditionalFormatting>
  <conditionalFormatting sqref="AV64">
    <cfRule type="expression" dxfId="20475" priority="309">
      <formula>AV64="X"</formula>
    </cfRule>
    <cfRule type="expression" dxfId="20474" priority="310">
      <formula>AV64="후보"</formula>
    </cfRule>
  </conditionalFormatting>
  <conditionalFormatting sqref="AC64">
    <cfRule type="cellIs" dxfId="20473" priority="306" operator="greaterThan">
      <formula>0.9</formula>
    </cfRule>
    <cfRule type="cellIs" dxfId="20472" priority="307" operator="greaterThan">
      <formula>0.85</formula>
    </cfRule>
  </conditionalFormatting>
  <conditionalFormatting sqref="N64">
    <cfRule type="cellIs" dxfId="20471" priority="304" operator="greaterThan">
      <formula>0.9</formula>
    </cfRule>
    <cfRule type="cellIs" dxfId="20470" priority="305" operator="greaterThan">
      <formula>0.85</formula>
    </cfRule>
  </conditionalFormatting>
  <conditionalFormatting sqref="E64">
    <cfRule type="expression" dxfId="20469" priority="300">
      <formula>AND(IF(OR($Q64=1,$Q64=2),1,0),IF($X64&lt;=20,1,0))</formula>
    </cfRule>
    <cfRule type="expression" dxfId="20468" priority="301">
      <formula>AND(IF($Q64=2,1,0),IF($X64&lt;30,1,0))</formula>
    </cfRule>
    <cfRule type="expression" dxfId="20467" priority="302">
      <formula>AND(IF($Q64=3,1,0),IF($X64&lt;30,1,0))</formula>
    </cfRule>
    <cfRule type="expression" dxfId="20466" priority="303">
      <formula>AND(IF($Q64=3,1,IF($Q64=4,1,0)),IF($F64&lt;=85,1,0))</formula>
    </cfRule>
  </conditionalFormatting>
  <conditionalFormatting sqref="X64">
    <cfRule type="expression" dxfId="20465" priority="296">
      <formula>AND(IF(OR($Q64=1,$Q64=2),1,0),IF($X64&lt;=20,1,0))</formula>
    </cfRule>
    <cfRule type="expression" dxfId="20464" priority="297">
      <formula>AND(IF($Q64=2,1,0),IF($X64&lt;30,1,0))</formula>
    </cfRule>
    <cfRule type="expression" dxfId="20463" priority="298">
      <formula>AND(IF($Q64=3,1,0),IF($X64&lt;30,1,0))</formula>
    </cfRule>
    <cfRule type="expression" dxfId="20462" priority="299">
      <formula>AND(IF($Q64=3,1,IF($Q64=4,1,0)),IF($F64&lt;=85,1,0))</formula>
    </cfRule>
  </conditionalFormatting>
  <conditionalFormatting sqref="AI64">
    <cfRule type="expression" dxfId="20461" priority="292">
      <formula>AND(IF(OR($Q64=1,$Q64=2),1,0),IF($X64&lt;=20,1,0))</formula>
    </cfRule>
    <cfRule type="expression" dxfId="20460" priority="293">
      <formula>AND(IF($Q64=2,1,0),IF($X64&lt;30,1,0))</formula>
    </cfRule>
    <cfRule type="expression" dxfId="20459" priority="294">
      <formula>AND(IF($Q64=3,1,0),IF($X64&lt;30,1,0))</formula>
    </cfRule>
    <cfRule type="expression" dxfId="20458" priority="295">
      <formula>AND(IF($Q64=3,1,IF($Q64=4,1,0)),IF($F64&lt;=85,1,0))</formula>
    </cfRule>
  </conditionalFormatting>
  <conditionalFormatting sqref="AV65">
    <cfRule type="expression" dxfId="20457" priority="290">
      <formula>AV65="X"</formula>
    </cfRule>
    <cfRule type="expression" dxfId="20456" priority="291">
      <formula>AV65="후보"</formula>
    </cfRule>
  </conditionalFormatting>
  <conditionalFormatting sqref="AC65">
    <cfRule type="cellIs" dxfId="20455" priority="287" operator="greaterThan">
      <formula>0.9</formula>
    </cfRule>
    <cfRule type="cellIs" dxfId="20454" priority="288" operator="greaterThan">
      <formula>0.85</formula>
    </cfRule>
  </conditionalFormatting>
  <conditionalFormatting sqref="N65">
    <cfRule type="cellIs" dxfId="20453" priority="285" operator="greaterThan">
      <formula>0.9</formula>
    </cfRule>
    <cfRule type="cellIs" dxfId="20452" priority="286" operator="greaterThan">
      <formula>0.85</formula>
    </cfRule>
  </conditionalFormatting>
  <conditionalFormatting sqref="E65">
    <cfRule type="expression" dxfId="20451" priority="281">
      <formula>AND(IF(OR($Q65=1,$Q65=2),1,0),IF($X65&lt;=20,1,0))</formula>
    </cfRule>
    <cfRule type="expression" dxfId="20450" priority="282">
      <formula>AND(IF($Q65=2,1,0),IF($X65&lt;30,1,0))</formula>
    </cfRule>
    <cfRule type="expression" dxfId="20449" priority="283">
      <formula>AND(IF($Q65=3,1,0),IF($X65&lt;30,1,0))</formula>
    </cfRule>
    <cfRule type="expression" dxfId="20448" priority="284">
      <formula>AND(IF($Q65=3,1,IF($Q65=4,1,0)),IF($F65&lt;=85,1,0))</formula>
    </cfRule>
  </conditionalFormatting>
  <conditionalFormatting sqref="X65">
    <cfRule type="expression" dxfId="20447" priority="277">
      <formula>AND(IF(OR($Q65=1,$Q65=2),1,0),IF($X65&lt;=20,1,0))</formula>
    </cfRule>
    <cfRule type="expression" dxfId="20446" priority="278">
      <formula>AND(IF($Q65=2,1,0),IF($X65&lt;30,1,0))</formula>
    </cfRule>
    <cfRule type="expression" dxfId="20445" priority="279">
      <formula>AND(IF($Q65=3,1,0),IF($X65&lt;30,1,0))</formula>
    </cfRule>
    <cfRule type="expression" dxfId="20444" priority="280">
      <formula>AND(IF($Q65=3,1,IF($Q65=4,1,0)),IF($F65&lt;=85,1,0))</formula>
    </cfRule>
  </conditionalFormatting>
  <conditionalFormatting sqref="AI65">
    <cfRule type="expression" dxfId="20443" priority="273">
      <formula>AND(IF(OR($Q65=1,$Q65=2),1,0),IF($X65&lt;=20,1,0))</formula>
    </cfRule>
    <cfRule type="expression" dxfId="20442" priority="274">
      <formula>AND(IF($Q65=2,1,0),IF($X65&lt;30,1,0))</formula>
    </cfRule>
    <cfRule type="expression" dxfId="20441" priority="275">
      <formula>AND(IF($Q65=3,1,0),IF($X65&lt;30,1,0))</formula>
    </cfRule>
    <cfRule type="expression" dxfId="20440" priority="276">
      <formula>AND(IF($Q65=3,1,IF($Q65=4,1,0)),IF($F65&lt;=85,1,0))</formula>
    </cfRule>
  </conditionalFormatting>
  <conditionalFormatting sqref="AV66">
    <cfRule type="expression" dxfId="20439" priority="271">
      <formula>AV66="X"</formula>
    </cfRule>
    <cfRule type="expression" dxfId="20438" priority="272">
      <formula>AV66="후보"</formula>
    </cfRule>
  </conditionalFormatting>
  <conditionalFormatting sqref="AC66 N66">
    <cfRule type="cellIs" dxfId="20437" priority="268" operator="greaterThan">
      <formula>0.9</formula>
    </cfRule>
    <cfRule type="cellIs" dxfId="20436" priority="269" operator="greaterThan">
      <formula>0.85</formula>
    </cfRule>
  </conditionalFormatting>
  <conditionalFormatting sqref="AV67">
    <cfRule type="expression" dxfId="20435" priority="266">
      <formula>AV67="X"</formula>
    </cfRule>
    <cfRule type="expression" dxfId="20434" priority="267">
      <formula>AV67="후보"</formula>
    </cfRule>
  </conditionalFormatting>
  <conditionalFormatting sqref="AC67">
    <cfRule type="cellIs" dxfId="20433" priority="263" operator="greaterThan">
      <formula>0.9</formula>
    </cfRule>
    <cfRule type="cellIs" dxfId="20432" priority="264" operator="greaterThan">
      <formula>0.85</formula>
    </cfRule>
  </conditionalFormatting>
  <conditionalFormatting sqref="N67">
    <cfRule type="cellIs" dxfId="20431" priority="261" operator="greaterThan">
      <formula>0.9</formula>
    </cfRule>
    <cfRule type="cellIs" dxfId="20430" priority="262" operator="greaterThan">
      <formula>0.85</formula>
    </cfRule>
  </conditionalFormatting>
  <conditionalFormatting sqref="E67">
    <cfRule type="expression" dxfId="20429" priority="257">
      <formula>AND(IF(OR($Q67=1,$Q67=2),1,0),IF($X67&lt;=20,1,0))</formula>
    </cfRule>
    <cfRule type="expression" dxfId="20428" priority="258">
      <formula>AND(IF($Q67=2,1,0),IF($X67&lt;30,1,0))</formula>
    </cfRule>
    <cfRule type="expression" dxfId="20427" priority="259">
      <formula>AND(IF($Q67=3,1,0),IF($X67&lt;30,1,0))</formula>
    </cfRule>
    <cfRule type="expression" dxfId="20426" priority="260">
      <formula>AND(IF($Q67=3,1,IF($Q67=4,1,0)),IF($F67&lt;=85,1,0))</formula>
    </cfRule>
  </conditionalFormatting>
  <conditionalFormatting sqref="X67">
    <cfRule type="expression" dxfId="20425" priority="253">
      <formula>AND(IF(OR($Q67=1,$Q67=2),1,0),IF($X67&lt;=20,1,0))</formula>
    </cfRule>
    <cfRule type="expression" dxfId="20424" priority="254">
      <formula>AND(IF($Q67=2,1,0),IF($X67&lt;30,1,0))</formula>
    </cfRule>
    <cfRule type="expression" dxfId="20423" priority="255">
      <formula>AND(IF($Q67=3,1,0),IF($X67&lt;30,1,0))</formula>
    </cfRule>
    <cfRule type="expression" dxfId="20422" priority="256">
      <formula>AND(IF($Q67=3,1,IF($Q67=4,1,0)),IF($F67&lt;=85,1,0))</formula>
    </cfRule>
  </conditionalFormatting>
  <conditionalFormatting sqref="AI67">
    <cfRule type="expression" dxfId="20421" priority="249">
      <formula>AND(IF(OR($Q67=1,$Q67=2),1,0),IF($X67&lt;=20,1,0))</formula>
    </cfRule>
    <cfRule type="expression" dxfId="20420" priority="250">
      <formula>AND(IF($Q67=2,1,0),IF($X67&lt;30,1,0))</formula>
    </cfRule>
    <cfRule type="expression" dxfId="20419" priority="251">
      <formula>AND(IF($Q67=3,1,0),IF($X67&lt;30,1,0))</formula>
    </cfRule>
    <cfRule type="expression" dxfId="20418" priority="252">
      <formula>AND(IF($Q67=3,1,IF($Q67=4,1,0)),IF($F67&lt;=85,1,0))</formula>
    </cfRule>
  </conditionalFormatting>
  <conditionalFormatting sqref="AV68">
    <cfRule type="expression" dxfId="20417" priority="247">
      <formula>AV68="X"</formula>
    </cfRule>
    <cfRule type="expression" dxfId="20416" priority="248">
      <formula>AV68="후보"</formula>
    </cfRule>
  </conditionalFormatting>
  <conditionalFormatting sqref="AC68">
    <cfRule type="cellIs" dxfId="20415" priority="244" operator="greaterThan">
      <formula>0.9</formula>
    </cfRule>
    <cfRule type="cellIs" dxfId="20414" priority="245" operator="greaterThan">
      <formula>0.85</formula>
    </cfRule>
  </conditionalFormatting>
  <conditionalFormatting sqref="N68">
    <cfRule type="cellIs" dxfId="20413" priority="242" operator="greaterThan">
      <formula>0.9</formula>
    </cfRule>
    <cfRule type="cellIs" dxfId="20412" priority="243" operator="greaterThan">
      <formula>0.85</formula>
    </cfRule>
  </conditionalFormatting>
  <conditionalFormatting sqref="E68">
    <cfRule type="expression" dxfId="20411" priority="238">
      <formula>AND(IF(OR($Q68=1,$Q68=2),1,0),IF($X68&lt;=20,1,0))</formula>
    </cfRule>
    <cfRule type="expression" dxfId="20410" priority="239">
      <formula>AND(IF($Q68=2,1,0),IF($X68&lt;30,1,0))</formula>
    </cfRule>
    <cfRule type="expression" dxfId="20409" priority="240">
      <formula>AND(IF($Q68=3,1,0),IF($X68&lt;30,1,0))</formula>
    </cfRule>
    <cfRule type="expression" dxfId="20408" priority="241">
      <formula>AND(IF($Q68=3,1,IF($Q68=4,1,0)),IF($F68&lt;=85,1,0))</formula>
    </cfRule>
  </conditionalFormatting>
  <conditionalFormatting sqref="X68">
    <cfRule type="expression" dxfId="20407" priority="234">
      <formula>AND(IF(OR($Q68=1,$Q68=2),1,0),IF($X68&lt;=20,1,0))</formula>
    </cfRule>
    <cfRule type="expression" dxfId="20406" priority="235">
      <formula>AND(IF($Q68=2,1,0),IF($X68&lt;30,1,0))</formula>
    </cfRule>
    <cfRule type="expression" dxfId="20405" priority="236">
      <formula>AND(IF($Q68=3,1,0),IF($X68&lt;30,1,0))</formula>
    </cfRule>
    <cfRule type="expression" dxfId="20404" priority="237">
      <formula>AND(IF($Q68=3,1,IF($Q68=4,1,0)),IF($F68&lt;=85,1,0))</formula>
    </cfRule>
  </conditionalFormatting>
  <conditionalFormatting sqref="AI68">
    <cfRule type="expression" dxfId="20403" priority="230">
      <formula>AND(IF(OR($Q68=1,$Q68=2),1,0),IF($X68&lt;=20,1,0))</formula>
    </cfRule>
    <cfRule type="expression" dxfId="20402" priority="231">
      <formula>AND(IF($Q68=2,1,0),IF($X68&lt;30,1,0))</formula>
    </cfRule>
    <cfRule type="expression" dxfId="20401" priority="232">
      <formula>AND(IF($Q68=3,1,0),IF($X68&lt;30,1,0))</formula>
    </cfRule>
    <cfRule type="expression" dxfId="20400" priority="233">
      <formula>AND(IF($Q68=3,1,IF($Q68=4,1,0)),IF($F68&lt;=85,1,0))</formula>
    </cfRule>
  </conditionalFormatting>
  <conditionalFormatting sqref="AV69">
    <cfRule type="expression" dxfId="20399" priority="228">
      <formula>AV69="X"</formula>
    </cfRule>
    <cfRule type="expression" dxfId="20398" priority="229">
      <formula>AV69="후보"</formula>
    </cfRule>
  </conditionalFormatting>
  <conditionalFormatting sqref="AC69">
    <cfRule type="cellIs" dxfId="20397" priority="225" operator="greaterThan">
      <formula>0.9</formula>
    </cfRule>
    <cfRule type="cellIs" dxfId="20396" priority="226" operator="greaterThan">
      <formula>0.85</formula>
    </cfRule>
  </conditionalFormatting>
  <conditionalFormatting sqref="N69">
    <cfRule type="cellIs" dxfId="20395" priority="223" operator="greaterThan">
      <formula>0.9</formula>
    </cfRule>
    <cfRule type="cellIs" dxfId="20394" priority="224" operator="greaterThan">
      <formula>0.85</formula>
    </cfRule>
  </conditionalFormatting>
  <conditionalFormatting sqref="E69">
    <cfRule type="expression" dxfId="20393" priority="219">
      <formula>AND(IF(OR($Q69=1,$Q69=2),1,0),IF($X69&lt;=20,1,0))</formula>
    </cfRule>
    <cfRule type="expression" dxfId="20392" priority="220">
      <formula>AND(IF($Q69=2,1,0),IF($X69&lt;30,1,0))</formula>
    </cfRule>
    <cfRule type="expression" dxfId="20391" priority="221">
      <formula>AND(IF($Q69=3,1,0),IF($X69&lt;30,1,0))</formula>
    </cfRule>
    <cfRule type="expression" dxfId="20390" priority="222">
      <formula>AND(IF($Q69=3,1,IF($Q69=4,1,0)),IF($F69&lt;=85,1,0))</formula>
    </cfRule>
  </conditionalFormatting>
  <conditionalFormatting sqref="X69">
    <cfRule type="expression" dxfId="20389" priority="215">
      <formula>AND(IF(OR($Q69=1,$Q69=2),1,0),IF($X69&lt;=20,1,0))</formula>
    </cfRule>
    <cfRule type="expression" dxfId="20388" priority="216">
      <formula>AND(IF($Q69=2,1,0),IF($X69&lt;30,1,0))</formula>
    </cfRule>
    <cfRule type="expression" dxfId="20387" priority="217">
      <formula>AND(IF($Q69=3,1,0),IF($X69&lt;30,1,0))</formula>
    </cfRule>
    <cfRule type="expression" dxfId="20386" priority="218">
      <formula>AND(IF($Q69=3,1,IF($Q69=4,1,0)),IF($F69&lt;=85,1,0))</formula>
    </cfRule>
  </conditionalFormatting>
  <conditionalFormatting sqref="AI69">
    <cfRule type="expression" dxfId="20385" priority="211">
      <formula>AND(IF(OR($Q69=1,$Q69=2),1,0),IF($X69&lt;=20,1,0))</formula>
    </cfRule>
    <cfRule type="expression" dxfId="20384" priority="212">
      <formula>AND(IF($Q69=2,1,0),IF($X69&lt;30,1,0))</formula>
    </cfRule>
    <cfRule type="expression" dxfId="20383" priority="213">
      <formula>AND(IF($Q69=3,1,0),IF($X69&lt;30,1,0))</formula>
    </cfRule>
    <cfRule type="expression" dxfId="20382" priority="214">
      <formula>AND(IF($Q69=3,1,IF($Q69=4,1,0)),IF($F69&lt;=85,1,0))</formula>
    </cfRule>
  </conditionalFormatting>
  <conditionalFormatting sqref="AV70">
    <cfRule type="expression" dxfId="20381" priority="209">
      <formula>AV70="X"</formula>
    </cfRule>
    <cfRule type="expression" dxfId="20380" priority="210">
      <formula>AV70="후보"</formula>
    </cfRule>
  </conditionalFormatting>
  <conditionalFormatting sqref="AC70 N70">
    <cfRule type="cellIs" dxfId="20379" priority="206" operator="greaterThan">
      <formula>0.9</formula>
    </cfRule>
    <cfRule type="cellIs" dxfId="20378" priority="207" operator="greaterThan">
      <formula>0.85</formula>
    </cfRule>
  </conditionalFormatting>
  <conditionalFormatting sqref="AV71">
    <cfRule type="expression" dxfId="20377" priority="204">
      <formula>AV71="X"</formula>
    </cfRule>
    <cfRule type="expression" dxfId="20376" priority="205">
      <formula>AV71="후보"</formula>
    </cfRule>
  </conditionalFormatting>
  <conditionalFormatting sqref="AC71">
    <cfRule type="cellIs" dxfId="20375" priority="201" operator="greaterThan">
      <formula>0.9</formula>
    </cfRule>
    <cfRule type="cellIs" dxfId="20374" priority="202" operator="greaterThan">
      <formula>0.85</formula>
    </cfRule>
  </conditionalFormatting>
  <conditionalFormatting sqref="N71">
    <cfRule type="cellIs" dxfId="20373" priority="199" operator="greaterThan">
      <formula>0.9</formula>
    </cfRule>
    <cfRule type="cellIs" dxfId="20372" priority="200" operator="greaterThan">
      <formula>0.85</formula>
    </cfRule>
  </conditionalFormatting>
  <conditionalFormatting sqref="E71">
    <cfRule type="expression" dxfId="20371" priority="195">
      <formula>AND(IF(OR($Q71=1,$Q71=2),1,0),IF($X71&lt;=20,1,0))</formula>
    </cfRule>
    <cfRule type="expression" dxfId="20370" priority="196">
      <formula>AND(IF($Q71=2,1,0),IF($X71&lt;30,1,0))</formula>
    </cfRule>
    <cfRule type="expression" dxfId="20369" priority="197">
      <formula>AND(IF($Q71=3,1,0),IF($X71&lt;30,1,0))</formula>
    </cfRule>
    <cfRule type="expression" dxfId="20368" priority="198">
      <formula>AND(IF($Q71=3,1,IF($Q71=4,1,0)),IF($F71&lt;=85,1,0))</formula>
    </cfRule>
  </conditionalFormatting>
  <conditionalFormatting sqref="X71">
    <cfRule type="expression" dxfId="20367" priority="191">
      <formula>AND(IF(OR($Q71=1,$Q71=2),1,0),IF($X71&lt;=20,1,0))</formula>
    </cfRule>
    <cfRule type="expression" dxfId="20366" priority="192">
      <formula>AND(IF($Q71=2,1,0),IF($X71&lt;30,1,0))</formula>
    </cfRule>
    <cfRule type="expression" dxfId="20365" priority="193">
      <formula>AND(IF($Q71=3,1,0),IF($X71&lt;30,1,0))</formula>
    </cfRule>
    <cfRule type="expression" dxfId="20364" priority="194">
      <formula>AND(IF($Q71=3,1,IF($Q71=4,1,0)),IF($F71&lt;=85,1,0))</formula>
    </cfRule>
  </conditionalFormatting>
  <conditionalFormatting sqref="AI71">
    <cfRule type="expression" dxfId="20363" priority="187">
      <formula>AND(IF(OR($Q71=1,$Q71=2),1,0),IF($X71&lt;=20,1,0))</formula>
    </cfRule>
    <cfRule type="expression" dxfId="20362" priority="188">
      <formula>AND(IF($Q71=2,1,0),IF($X71&lt;30,1,0))</formula>
    </cfRule>
    <cfRule type="expression" dxfId="20361" priority="189">
      <formula>AND(IF($Q71=3,1,0),IF($X71&lt;30,1,0))</formula>
    </cfRule>
    <cfRule type="expression" dxfId="20360" priority="190">
      <formula>AND(IF($Q71=3,1,IF($Q71=4,1,0)),IF($F71&lt;=85,1,0))</formula>
    </cfRule>
  </conditionalFormatting>
  <conditionalFormatting sqref="AV72">
    <cfRule type="expression" dxfId="20359" priority="185">
      <formula>AV72="X"</formula>
    </cfRule>
    <cfRule type="expression" dxfId="20358" priority="186">
      <formula>AV72="후보"</formula>
    </cfRule>
  </conditionalFormatting>
  <conditionalFormatting sqref="AC72 N72">
    <cfRule type="cellIs" dxfId="20357" priority="182" operator="greaterThan">
      <formula>0.9</formula>
    </cfRule>
    <cfRule type="cellIs" dxfId="20356" priority="183" operator="greaterThan">
      <formula>0.85</formula>
    </cfRule>
  </conditionalFormatting>
  <conditionalFormatting sqref="AV73">
    <cfRule type="expression" dxfId="20355" priority="180">
      <formula>AV73="X"</formula>
    </cfRule>
    <cfRule type="expression" dxfId="20354" priority="181">
      <formula>AV73="후보"</formula>
    </cfRule>
  </conditionalFormatting>
  <conditionalFormatting sqref="AC73">
    <cfRule type="cellIs" dxfId="20353" priority="177" operator="greaterThan">
      <formula>0.9</formula>
    </cfRule>
    <cfRule type="cellIs" dxfId="20352" priority="178" operator="greaterThan">
      <formula>0.85</formula>
    </cfRule>
  </conditionalFormatting>
  <conditionalFormatting sqref="N73">
    <cfRule type="cellIs" dxfId="20351" priority="175" operator="greaterThan">
      <formula>0.9</formula>
    </cfRule>
    <cfRule type="cellIs" dxfId="20350" priority="176" operator="greaterThan">
      <formula>0.85</formula>
    </cfRule>
  </conditionalFormatting>
  <conditionalFormatting sqref="E73">
    <cfRule type="expression" dxfId="20349" priority="171">
      <formula>AND(IF(OR($Q73=1,$Q73=2),1,0),IF($X73&lt;=20,1,0))</formula>
    </cfRule>
    <cfRule type="expression" dxfId="20348" priority="172">
      <formula>AND(IF($Q73=2,1,0),IF($X73&lt;30,1,0))</formula>
    </cfRule>
    <cfRule type="expression" dxfId="20347" priority="173">
      <formula>AND(IF($Q73=3,1,0),IF($X73&lt;30,1,0))</formula>
    </cfRule>
    <cfRule type="expression" dxfId="20346" priority="174">
      <formula>AND(IF($Q73=3,1,IF($Q73=4,1,0)),IF($F73&lt;=85,1,0))</formula>
    </cfRule>
  </conditionalFormatting>
  <conditionalFormatting sqref="X73">
    <cfRule type="expression" dxfId="20345" priority="167">
      <formula>AND(IF(OR($Q73=1,$Q73=2),1,0),IF($X73&lt;=20,1,0))</formula>
    </cfRule>
    <cfRule type="expression" dxfId="20344" priority="168">
      <formula>AND(IF($Q73=2,1,0),IF($X73&lt;30,1,0))</formula>
    </cfRule>
    <cfRule type="expression" dxfId="20343" priority="169">
      <formula>AND(IF($Q73=3,1,0),IF($X73&lt;30,1,0))</formula>
    </cfRule>
    <cfRule type="expression" dxfId="20342" priority="170">
      <formula>AND(IF($Q73=3,1,IF($Q73=4,1,0)),IF($F73&lt;=85,1,0))</formula>
    </cfRule>
  </conditionalFormatting>
  <conditionalFormatting sqref="AI73">
    <cfRule type="expression" dxfId="20341" priority="163">
      <formula>AND(IF(OR($Q73=1,$Q73=2),1,0),IF($X73&lt;=20,1,0))</formula>
    </cfRule>
    <cfRule type="expression" dxfId="20340" priority="164">
      <formula>AND(IF($Q73=2,1,0),IF($X73&lt;30,1,0))</formula>
    </cfRule>
    <cfRule type="expression" dxfId="20339" priority="165">
      <formula>AND(IF($Q73=3,1,0),IF($X73&lt;30,1,0))</formula>
    </cfRule>
    <cfRule type="expression" dxfId="20338" priority="166">
      <formula>AND(IF($Q73=3,1,IF($Q73=4,1,0)),IF($F73&lt;=85,1,0))</formula>
    </cfRule>
  </conditionalFormatting>
  <conditionalFormatting sqref="AV74">
    <cfRule type="expression" dxfId="20337" priority="161">
      <formula>AV74="X"</formula>
    </cfRule>
    <cfRule type="expression" dxfId="20336" priority="162">
      <formula>AV74="후보"</formula>
    </cfRule>
  </conditionalFormatting>
  <conditionalFormatting sqref="AC74">
    <cfRule type="cellIs" dxfId="20335" priority="158" operator="greaterThan">
      <formula>0.9</formula>
    </cfRule>
    <cfRule type="cellIs" dxfId="20334" priority="159" operator="greaterThan">
      <formula>0.85</formula>
    </cfRule>
  </conditionalFormatting>
  <conditionalFormatting sqref="N74">
    <cfRule type="cellIs" dxfId="20333" priority="156" operator="greaterThan">
      <formula>0.9</formula>
    </cfRule>
    <cfRule type="cellIs" dxfId="20332" priority="157" operator="greaterThan">
      <formula>0.85</formula>
    </cfRule>
  </conditionalFormatting>
  <conditionalFormatting sqref="E74">
    <cfRule type="expression" dxfId="20331" priority="152">
      <formula>AND(IF(OR($Q74=1,$Q74=2),1,0),IF($X74&lt;=20,1,0))</formula>
    </cfRule>
    <cfRule type="expression" dxfId="20330" priority="153">
      <formula>AND(IF($Q74=2,1,0),IF($X74&lt;30,1,0))</formula>
    </cfRule>
    <cfRule type="expression" dxfId="20329" priority="154">
      <formula>AND(IF($Q74=3,1,0),IF($X74&lt;30,1,0))</formula>
    </cfRule>
    <cfRule type="expression" dxfId="20328" priority="155">
      <formula>AND(IF($Q74=3,1,IF($Q74=4,1,0)),IF($F74&lt;=85,1,0))</formula>
    </cfRule>
  </conditionalFormatting>
  <conditionalFormatting sqref="X74">
    <cfRule type="expression" dxfId="20327" priority="148">
      <formula>AND(IF(OR($Q74=1,$Q74=2),1,0),IF($X74&lt;=20,1,0))</formula>
    </cfRule>
    <cfRule type="expression" dxfId="20326" priority="149">
      <formula>AND(IF($Q74=2,1,0),IF($X74&lt;30,1,0))</formula>
    </cfRule>
    <cfRule type="expression" dxfId="20325" priority="150">
      <formula>AND(IF($Q74=3,1,0),IF($X74&lt;30,1,0))</formula>
    </cfRule>
    <cfRule type="expression" dxfId="20324" priority="151">
      <formula>AND(IF($Q74=3,1,IF($Q74=4,1,0)),IF($F74&lt;=85,1,0))</formula>
    </cfRule>
  </conditionalFormatting>
  <conditionalFormatting sqref="AI74">
    <cfRule type="expression" dxfId="20323" priority="144">
      <formula>AND(IF(OR($Q74=1,$Q74=2),1,0),IF($X74&lt;=20,1,0))</formula>
    </cfRule>
    <cfRule type="expression" dxfId="20322" priority="145">
      <formula>AND(IF($Q74=2,1,0),IF($X74&lt;30,1,0))</formula>
    </cfRule>
    <cfRule type="expression" dxfId="20321" priority="146">
      <formula>AND(IF($Q74=3,1,0),IF($X74&lt;30,1,0))</formula>
    </cfRule>
    <cfRule type="expression" dxfId="20320" priority="147">
      <formula>AND(IF($Q74=3,1,IF($Q74=4,1,0)),IF($F74&lt;=85,1,0))</formula>
    </cfRule>
  </conditionalFormatting>
  <conditionalFormatting sqref="AV75">
    <cfRule type="expression" dxfId="20319" priority="142">
      <formula>AV75="X"</formula>
    </cfRule>
    <cfRule type="expression" dxfId="20318" priority="143">
      <formula>AV75="후보"</formula>
    </cfRule>
  </conditionalFormatting>
  <conditionalFormatting sqref="AC75 N75">
    <cfRule type="cellIs" dxfId="20317" priority="139" operator="greaterThan">
      <formula>0.9</formula>
    </cfRule>
    <cfRule type="cellIs" dxfId="20316" priority="140" operator="greaterThan">
      <formula>0.85</formula>
    </cfRule>
  </conditionalFormatting>
  <conditionalFormatting sqref="AV76">
    <cfRule type="expression" dxfId="20315" priority="137">
      <formula>AV76="X"</formula>
    </cfRule>
    <cfRule type="expression" dxfId="20314" priority="138">
      <formula>AV76="후보"</formula>
    </cfRule>
  </conditionalFormatting>
  <conditionalFormatting sqref="AC76">
    <cfRule type="cellIs" dxfId="20313" priority="134" operator="greaterThan">
      <formula>0.9</formula>
    </cfRule>
    <cfRule type="cellIs" dxfId="20312" priority="135" operator="greaterThan">
      <formula>0.85</formula>
    </cfRule>
  </conditionalFormatting>
  <conditionalFormatting sqref="N76">
    <cfRule type="cellIs" dxfId="20311" priority="132" operator="greaterThan">
      <formula>0.9</formula>
    </cfRule>
    <cfRule type="cellIs" dxfId="20310" priority="133" operator="greaterThan">
      <formula>0.85</formula>
    </cfRule>
  </conditionalFormatting>
  <conditionalFormatting sqref="E76">
    <cfRule type="expression" dxfId="20309" priority="128">
      <formula>AND(IF(OR($Q76=1,$Q76=2),1,0),IF($X76&lt;=20,1,0))</formula>
    </cfRule>
    <cfRule type="expression" dxfId="20308" priority="129">
      <formula>AND(IF($Q76=2,1,0),IF($X76&lt;30,1,0))</formula>
    </cfRule>
    <cfRule type="expression" dxfId="20307" priority="130">
      <formula>AND(IF($Q76=3,1,0),IF($X76&lt;30,1,0))</formula>
    </cfRule>
    <cfRule type="expression" dxfId="20306" priority="131">
      <formula>AND(IF($Q76=3,1,IF($Q76=4,1,0)),IF($F76&lt;=85,1,0))</formula>
    </cfRule>
  </conditionalFormatting>
  <conditionalFormatting sqref="X76">
    <cfRule type="expression" dxfId="20305" priority="124">
      <formula>AND(IF(OR($Q76=1,$Q76=2),1,0),IF($X76&lt;=20,1,0))</formula>
    </cfRule>
    <cfRule type="expression" dxfId="20304" priority="125">
      <formula>AND(IF($Q76=2,1,0),IF($X76&lt;30,1,0))</formula>
    </cfRule>
    <cfRule type="expression" dxfId="20303" priority="126">
      <formula>AND(IF($Q76=3,1,0),IF($X76&lt;30,1,0))</formula>
    </cfRule>
    <cfRule type="expression" dxfId="20302" priority="127">
      <formula>AND(IF($Q76=3,1,IF($Q76=4,1,0)),IF($F76&lt;=85,1,0))</formula>
    </cfRule>
  </conditionalFormatting>
  <conditionalFormatting sqref="AI76">
    <cfRule type="expression" dxfId="20301" priority="120">
      <formula>AND(IF(OR($Q76=1,$Q76=2),1,0),IF($X76&lt;=20,1,0))</formula>
    </cfRule>
    <cfRule type="expression" dxfId="20300" priority="121">
      <formula>AND(IF($Q76=2,1,0),IF($X76&lt;30,1,0))</formula>
    </cfRule>
    <cfRule type="expression" dxfId="20299" priority="122">
      <formula>AND(IF($Q76=3,1,0),IF($X76&lt;30,1,0))</formula>
    </cfRule>
    <cfRule type="expression" dxfId="20298" priority="123">
      <formula>AND(IF($Q76=3,1,IF($Q76=4,1,0)),IF($F76&lt;=85,1,0))</formula>
    </cfRule>
  </conditionalFormatting>
  <conditionalFormatting sqref="AV77">
    <cfRule type="expression" dxfId="20297" priority="118">
      <formula>AV77="X"</formula>
    </cfRule>
    <cfRule type="expression" dxfId="20296" priority="119">
      <formula>AV77="후보"</formula>
    </cfRule>
  </conditionalFormatting>
  <conditionalFormatting sqref="AC77">
    <cfRule type="cellIs" dxfId="20295" priority="115" operator="greaterThan">
      <formula>0.9</formula>
    </cfRule>
    <cfRule type="cellIs" dxfId="20294" priority="116" operator="greaterThan">
      <formula>0.85</formula>
    </cfRule>
  </conditionalFormatting>
  <conditionalFormatting sqref="N77">
    <cfRule type="cellIs" dxfId="20293" priority="113" operator="greaterThan">
      <formula>0.9</formula>
    </cfRule>
    <cfRule type="cellIs" dxfId="20292" priority="114" operator="greaterThan">
      <formula>0.85</formula>
    </cfRule>
  </conditionalFormatting>
  <conditionalFormatting sqref="E77">
    <cfRule type="expression" dxfId="20291" priority="109">
      <formula>AND(IF(OR($Q77=1,$Q77=2),1,0),IF($X77&lt;=20,1,0))</formula>
    </cfRule>
    <cfRule type="expression" dxfId="20290" priority="110">
      <formula>AND(IF($Q77=2,1,0),IF($X77&lt;30,1,0))</formula>
    </cfRule>
    <cfRule type="expression" dxfId="20289" priority="111">
      <formula>AND(IF($Q77=3,1,0),IF($X77&lt;30,1,0))</formula>
    </cfRule>
    <cfRule type="expression" dxfId="20288" priority="112">
      <formula>AND(IF($Q77=3,1,IF($Q77=4,1,0)),IF($F77&lt;=85,1,0))</formula>
    </cfRule>
  </conditionalFormatting>
  <conditionalFormatting sqref="X77">
    <cfRule type="expression" dxfId="20287" priority="105">
      <formula>AND(IF(OR($Q77=1,$Q77=2),1,0),IF($X77&lt;=20,1,0))</formula>
    </cfRule>
    <cfRule type="expression" dxfId="20286" priority="106">
      <formula>AND(IF($Q77=2,1,0),IF($X77&lt;30,1,0))</formula>
    </cfRule>
    <cfRule type="expression" dxfId="20285" priority="107">
      <formula>AND(IF($Q77=3,1,0),IF($X77&lt;30,1,0))</formula>
    </cfRule>
    <cfRule type="expression" dxfId="20284" priority="108">
      <formula>AND(IF($Q77=3,1,IF($Q77=4,1,0)),IF($F77&lt;=85,1,0))</formula>
    </cfRule>
  </conditionalFormatting>
  <conditionalFormatting sqref="AI77">
    <cfRule type="expression" dxfId="20283" priority="101">
      <formula>AND(IF(OR($Q77=1,$Q77=2),1,0),IF($X77&lt;=20,1,0))</formula>
    </cfRule>
    <cfRule type="expression" dxfId="20282" priority="102">
      <formula>AND(IF($Q77=2,1,0),IF($X77&lt;30,1,0))</formula>
    </cfRule>
    <cfRule type="expression" dxfId="20281" priority="103">
      <formula>AND(IF($Q77=3,1,0),IF($X77&lt;30,1,0))</formula>
    </cfRule>
    <cfRule type="expression" dxfId="20280" priority="104">
      <formula>AND(IF($Q77=3,1,IF($Q77=4,1,0)),IF($F77&lt;=85,1,0))</formula>
    </cfRule>
  </conditionalFormatting>
  <conditionalFormatting sqref="AV78">
    <cfRule type="expression" dxfId="20279" priority="99">
      <formula>AV78="X"</formula>
    </cfRule>
    <cfRule type="expression" dxfId="20278" priority="100">
      <formula>AV78="후보"</formula>
    </cfRule>
  </conditionalFormatting>
  <conditionalFormatting sqref="AC78">
    <cfRule type="cellIs" dxfId="20277" priority="96" operator="greaterThan">
      <formula>0.9</formula>
    </cfRule>
    <cfRule type="cellIs" dxfId="20276" priority="97" operator="greaterThan">
      <formula>0.85</formula>
    </cfRule>
  </conditionalFormatting>
  <conditionalFormatting sqref="N78">
    <cfRule type="cellIs" dxfId="20275" priority="94" operator="greaterThan">
      <formula>0.9</formula>
    </cfRule>
    <cfRule type="cellIs" dxfId="20274" priority="95" operator="greaterThan">
      <formula>0.85</formula>
    </cfRule>
  </conditionalFormatting>
  <conditionalFormatting sqref="E78">
    <cfRule type="expression" dxfId="20273" priority="90">
      <formula>AND(IF(OR($Q78=1,$Q78=2),1,0),IF($X78&lt;=20,1,0))</formula>
    </cfRule>
    <cfRule type="expression" dxfId="20272" priority="91">
      <formula>AND(IF($Q78=2,1,0),IF($X78&lt;30,1,0))</formula>
    </cfRule>
    <cfRule type="expression" dxfId="20271" priority="92">
      <formula>AND(IF($Q78=3,1,0),IF($X78&lt;30,1,0))</formula>
    </cfRule>
    <cfRule type="expression" dxfId="20270" priority="93">
      <formula>AND(IF($Q78=3,1,IF($Q78=4,1,0)),IF($F78&lt;=85,1,0))</formula>
    </cfRule>
  </conditionalFormatting>
  <conditionalFormatting sqref="X78">
    <cfRule type="expression" dxfId="20269" priority="86">
      <formula>AND(IF(OR($Q78=1,$Q78=2),1,0),IF($X78&lt;=20,1,0))</formula>
    </cfRule>
    <cfRule type="expression" dxfId="20268" priority="87">
      <formula>AND(IF($Q78=2,1,0),IF($X78&lt;30,1,0))</formula>
    </cfRule>
    <cfRule type="expression" dxfId="20267" priority="88">
      <formula>AND(IF($Q78=3,1,0),IF($X78&lt;30,1,0))</formula>
    </cfRule>
    <cfRule type="expression" dxfId="20266" priority="89">
      <formula>AND(IF($Q78=3,1,IF($Q78=4,1,0)),IF($F78&lt;=85,1,0))</formula>
    </cfRule>
  </conditionalFormatting>
  <conditionalFormatting sqref="AI78">
    <cfRule type="expression" dxfId="20265" priority="82">
      <formula>AND(IF(OR($Q78=1,$Q78=2),1,0),IF($X78&lt;=20,1,0))</formula>
    </cfRule>
    <cfRule type="expression" dxfId="20264" priority="83">
      <formula>AND(IF($Q78=2,1,0),IF($X78&lt;30,1,0))</formula>
    </cfRule>
    <cfRule type="expression" dxfId="20263" priority="84">
      <formula>AND(IF($Q78=3,1,0),IF($X78&lt;30,1,0))</formula>
    </cfRule>
    <cfRule type="expression" dxfId="20262" priority="85">
      <formula>AND(IF($Q78=3,1,IF($Q78=4,1,0)),IF($F78&lt;=85,1,0))</formula>
    </cfRule>
  </conditionalFormatting>
  <conditionalFormatting sqref="AV79">
    <cfRule type="expression" dxfId="20261" priority="80">
      <formula>AV79="X"</formula>
    </cfRule>
    <cfRule type="expression" dxfId="20260" priority="81">
      <formula>AV79="후보"</formula>
    </cfRule>
  </conditionalFormatting>
  <conditionalFormatting sqref="AC79">
    <cfRule type="cellIs" dxfId="20259" priority="77" operator="greaterThan">
      <formula>0.9</formula>
    </cfRule>
    <cfRule type="cellIs" dxfId="20258" priority="78" operator="greaterThan">
      <formula>0.85</formula>
    </cfRule>
  </conditionalFormatting>
  <conditionalFormatting sqref="N79">
    <cfRule type="cellIs" dxfId="20257" priority="75" operator="greaterThan">
      <formula>0.9</formula>
    </cfRule>
    <cfRule type="cellIs" dxfId="20256" priority="76" operator="greaterThan">
      <formula>0.85</formula>
    </cfRule>
  </conditionalFormatting>
  <conditionalFormatting sqref="E79">
    <cfRule type="expression" dxfId="20255" priority="71">
      <formula>AND(IF(OR($Q79=1,$Q79=2),1,0),IF($X79&lt;=20,1,0))</formula>
    </cfRule>
    <cfRule type="expression" dxfId="20254" priority="72">
      <formula>AND(IF($Q79=2,1,0),IF($X79&lt;30,1,0))</formula>
    </cfRule>
    <cfRule type="expression" dxfId="20253" priority="73">
      <formula>AND(IF($Q79=3,1,0),IF($X79&lt;30,1,0))</formula>
    </cfRule>
    <cfRule type="expression" dxfId="20252" priority="74">
      <formula>AND(IF($Q79=3,1,IF($Q79=4,1,0)),IF($F79&lt;=85,1,0))</formula>
    </cfRule>
  </conditionalFormatting>
  <conditionalFormatting sqref="X79">
    <cfRule type="expression" dxfId="20251" priority="67">
      <formula>AND(IF(OR($Q79=1,$Q79=2),1,0),IF($X79&lt;=20,1,0))</formula>
    </cfRule>
    <cfRule type="expression" dxfId="20250" priority="68">
      <formula>AND(IF($Q79=2,1,0),IF($X79&lt;30,1,0))</formula>
    </cfRule>
    <cfRule type="expression" dxfId="20249" priority="69">
      <formula>AND(IF($Q79=3,1,0),IF($X79&lt;30,1,0))</formula>
    </cfRule>
    <cfRule type="expression" dxfId="20248" priority="70">
      <formula>AND(IF($Q79=3,1,IF($Q79=4,1,0)),IF($F79&lt;=85,1,0))</formula>
    </cfRule>
  </conditionalFormatting>
  <conditionalFormatting sqref="AI79">
    <cfRule type="expression" dxfId="20247" priority="63">
      <formula>AND(IF(OR($Q79=1,$Q79=2),1,0),IF($X79&lt;=20,1,0))</formula>
    </cfRule>
    <cfRule type="expression" dxfId="20246" priority="64">
      <formula>AND(IF($Q79=2,1,0),IF($X79&lt;30,1,0))</formula>
    </cfRule>
    <cfRule type="expression" dxfId="20245" priority="65">
      <formula>AND(IF($Q79=3,1,0),IF($X79&lt;30,1,0))</formula>
    </cfRule>
    <cfRule type="expression" dxfId="20244" priority="66">
      <formula>AND(IF($Q79=3,1,IF($Q79=4,1,0)),IF($F79&lt;=85,1,0))</formula>
    </cfRule>
  </conditionalFormatting>
  <conditionalFormatting sqref="AV80">
    <cfRule type="expression" dxfId="20243" priority="61">
      <formula>AV80="X"</formula>
    </cfRule>
    <cfRule type="expression" dxfId="20242" priority="62">
      <formula>AV80="후보"</formula>
    </cfRule>
  </conditionalFormatting>
  <conditionalFormatting sqref="AC80">
    <cfRule type="cellIs" dxfId="20241" priority="58" operator="greaterThan">
      <formula>0.9</formula>
    </cfRule>
    <cfRule type="cellIs" dxfId="20240" priority="59" operator="greaterThan">
      <formula>0.85</formula>
    </cfRule>
  </conditionalFormatting>
  <conditionalFormatting sqref="N80">
    <cfRule type="cellIs" dxfId="20239" priority="56" operator="greaterThan">
      <formula>0.9</formula>
    </cfRule>
    <cfRule type="cellIs" dxfId="20238" priority="57" operator="greaterThan">
      <formula>0.85</formula>
    </cfRule>
  </conditionalFormatting>
  <conditionalFormatting sqref="E80">
    <cfRule type="expression" dxfId="20237" priority="52">
      <formula>AND(IF(OR($Q80=1,$Q80=2),1,0),IF($X80&lt;=20,1,0))</formula>
    </cfRule>
    <cfRule type="expression" dxfId="20236" priority="53">
      <formula>AND(IF($Q80=2,1,0),IF($X80&lt;30,1,0))</formula>
    </cfRule>
    <cfRule type="expression" dxfId="20235" priority="54">
      <formula>AND(IF($Q80=3,1,0),IF($X80&lt;30,1,0))</formula>
    </cfRule>
    <cfRule type="expression" dxfId="20234" priority="55">
      <formula>AND(IF($Q80=3,1,IF($Q80=4,1,0)),IF($F80&lt;=85,1,0))</formula>
    </cfRule>
  </conditionalFormatting>
  <conditionalFormatting sqref="X80">
    <cfRule type="expression" dxfId="20233" priority="48">
      <formula>AND(IF(OR($Q80=1,$Q80=2),1,0),IF($X80&lt;=20,1,0))</formula>
    </cfRule>
    <cfRule type="expression" dxfId="20232" priority="49">
      <formula>AND(IF($Q80=2,1,0),IF($X80&lt;30,1,0))</formula>
    </cfRule>
    <cfRule type="expression" dxfId="20231" priority="50">
      <formula>AND(IF($Q80=3,1,0),IF($X80&lt;30,1,0))</formula>
    </cfRule>
    <cfRule type="expression" dxfId="20230" priority="51">
      <formula>AND(IF($Q80=3,1,IF($Q80=4,1,0)),IF($F80&lt;=85,1,0))</formula>
    </cfRule>
  </conditionalFormatting>
  <conditionalFormatting sqref="AI80">
    <cfRule type="expression" dxfId="20229" priority="44">
      <formula>AND(IF(OR($Q80=1,$Q80=2),1,0),IF($X80&lt;=20,1,0))</formula>
    </cfRule>
    <cfRule type="expression" dxfId="20228" priority="45">
      <formula>AND(IF($Q80=2,1,0),IF($X80&lt;30,1,0))</formula>
    </cfRule>
    <cfRule type="expression" dxfId="20227" priority="46">
      <formula>AND(IF($Q80=3,1,0),IF($X80&lt;30,1,0))</formula>
    </cfRule>
    <cfRule type="expression" dxfId="20226" priority="47">
      <formula>AND(IF($Q80=3,1,IF($Q80=4,1,0)),IF($F80&lt;=85,1,0))</formula>
    </cfRule>
  </conditionalFormatting>
  <conditionalFormatting sqref="AV81">
    <cfRule type="expression" dxfId="20225" priority="42">
      <formula>AV81="X"</formula>
    </cfRule>
    <cfRule type="expression" dxfId="20224" priority="43">
      <formula>AV81="후보"</formula>
    </cfRule>
  </conditionalFormatting>
  <conditionalFormatting sqref="AC81 N81">
    <cfRule type="cellIs" dxfId="20223" priority="39" operator="greaterThan">
      <formula>0.9</formula>
    </cfRule>
    <cfRule type="cellIs" dxfId="20222" priority="40" operator="greaterThan">
      <formula>0.85</formula>
    </cfRule>
  </conditionalFormatting>
  <conditionalFormatting sqref="AV82">
    <cfRule type="expression" dxfId="20221" priority="37">
      <formula>AV82="X"</formula>
    </cfRule>
    <cfRule type="expression" dxfId="20220" priority="38">
      <formula>AV82="후보"</formula>
    </cfRule>
  </conditionalFormatting>
  <conditionalFormatting sqref="AC82">
    <cfRule type="cellIs" dxfId="20219" priority="34" operator="greaterThan">
      <formula>0.9</formula>
    </cfRule>
    <cfRule type="cellIs" dxfId="20218" priority="35" operator="greaterThan">
      <formula>0.85</formula>
    </cfRule>
  </conditionalFormatting>
  <conditionalFormatting sqref="N82">
    <cfRule type="cellIs" dxfId="20217" priority="32" operator="greaterThan">
      <formula>0.9</formula>
    </cfRule>
    <cfRule type="cellIs" dxfId="20216" priority="33" operator="greaterThan">
      <formula>0.85</formula>
    </cfRule>
  </conditionalFormatting>
  <conditionalFormatting sqref="E82">
    <cfRule type="expression" dxfId="20215" priority="28">
      <formula>AND(IF(OR($Q82=1,$Q82=2),1,0),IF($X82&lt;=20,1,0))</formula>
    </cfRule>
    <cfRule type="expression" dxfId="20214" priority="29">
      <formula>AND(IF($Q82=2,1,0),IF($X82&lt;30,1,0))</formula>
    </cfRule>
    <cfRule type="expression" dxfId="20213" priority="30">
      <formula>AND(IF($Q82=3,1,0),IF($X82&lt;30,1,0))</formula>
    </cfRule>
    <cfRule type="expression" dxfId="20212" priority="31">
      <formula>AND(IF($Q82=3,1,IF($Q82=4,1,0)),IF($F82&lt;=85,1,0))</formula>
    </cfRule>
  </conditionalFormatting>
  <conditionalFormatting sqref="X82">
    <cfRule type="expression" dxfId="20211" priority="24">
      <formula>AND(IF(OR($Q82=1,$Q82=2),1,0),IF($X82&lt;=20,1,0))</formula>
    </cfRule>
    <cfRule type="expression" dxfId="20210" priority="25">
      <formula>AND(IF($Q82=2,1,0),IF($X82&lt;30,1,0))</formula>
    </cfRule>
    <cfRule type="expression" dxfId="20209" priority="26">
      <formula>AND(IF($Q82=3,1,0),IF($X82&lt;30,1,0))</formula>
    </cfRule>
    <cfRule type="expression" dxfId="20208" priority="27">
      <formula>AND(IF($Q82=3,1,IF($Q82=4,1,0)),IF($F82&lt;=85,1,0))</formula>
    </cfRule>
  </conditionalFormatting>
  <conditionalFormatting sqref="AI82">
    <cfRule type="expression" dxfId="20207" priority="20">
      <formula>AND(IF(OR($Q82=1,$Q82=2),1,0),IF($X82&lt;=20,1,0))</formula>
    </cfRule>
    <cfRule type="expression" dxfId="20206" priority="21">
      <formula>AND(IF($Q82=2,1,0),IF($X82&lt;30,1,0))</formula>
    </cfRule>
    <cfRule type="expression" dxfId="20205" priority="22">
      <formula>AND(IF($Q82=3,1,0),IF($X82&lt;30,1,0))</formula>
    </cfRule>
    <cfRule type="expression" dxfId="20204" priority="23">
      <formula>AND(IF($Q82=3,1,IF($Q82=4,1,0)),IF($F82&lt;=85,1,0))</formula>
    </cfRule>
  </conditionalFormatting>
  <conditionalFormatting sqref="AV83">
    <cfRule type="expression" dxfId="20203" priority="18">
      <formula>AV83="X"</formula>
    </cfRule>
    <cfRule type="expression" dxfId="20202" priority="19">
      <formula>AV83="후보"</formula>
    </cfRule>
  </conditionalFormatting>
  <conditionalFormatting sqref="AC83">
    <cfRule type="cellIs" dxfId="20201" priority="15" operator="greaterThan">
      <formula>0.9</formula>
    </cfRule>
    <cfRule type="cellIs" dxfId="20200" priority="16" operator="greaterThan">
      <formula>0.85</formula>
    </cfRule>
  </conditionalFormatting>
  <conditionalFormatting sqref="N83">
    <cfRule type="cellIs" dxfId="20199" priority="13" operator="greaterThan">
      <formula>0.9</formula>
    </cfRule>
    <cfRule type="cellIs" dxfId="20198" priority="14" operator="greaterThan">
      <formula>0.85</formula>
    </cfRule>
  </conditionalFormatting>
  <conditionalFormatting sqref="E83">
    <cfRule type="expression" dxfId="20197" priority="9">
      <formula>AND(IF(OR($Q83=1,$Q83=2),1,0),IF($X83&lt;=20,1,0))</formula>
    </cfRule>
    <cfRule type="expression" dxfId="20196" priority="10">
      <formula>AND(IF($Q83=2,1,0),IF($X83&lt;30,1,0))</formula>
    </cfRule>
    <cfRule type="expression" dxfId="20195" priority="11">
      <formula>AND(IF($Q83=3,1,0),IF($X83&lt;30,1,0))</formula>
    </cfRule>
    <cfRule type="expression" dxfId="20194" priority="12">
      <formula>AND(IF($Q83=3,1,IF($Q83=4,1,0)),IF($F83&lt;=85,1,0))</formula>
    </cfRule>
  </conditionalFormatting>
  <conditionalFormatting sqref="X83">
    <cfRule type="expression" dxfId="20193" priority="5">
      <formula>AND(IF(OR($Q83=1,$Q83=2),1,0),IF($X83&lt;=20,1,0))</formula>
    </cfRule>
    <cfRule type="expression" dxfId="20192" priority="6">
      <formula>AND(IF($Q83=2,1,0),IF($X83&lt;30,1,0))</formula>
    </cfRule>
    <cfRule type="expression" dxfId="20191" priority="7">
      <formula>AND(IF($Q83=3,1,0),IF($X83&lt;30,1,0))</formula>
    </cfRule>
    <cfRule type="expression" dxfId="20190" priority="8">
      <formula>AND(IF($Q83=3,1,IF($Q83=4,1,0)),IF($F83&lt;=85,1,0))</formula>
    </cfRule>
  </conditionalFormatting>
  <conditionalFormatting sqref="AI83">
    <cfRule type="expression" dxfId="20189" priority="1">
      <formula>AND(IF(OR($Q83=1,$Q83=2),1,0),IF($X83&lt;=20,1,0))</formula>
    </cfRule>
    <cfRule type="expression" dxfId="20188" priority="2">
      <formula>AND(IF($Q83=2,1,0),IF($X83&lt;30,1,0))</formula>
    </cfRule>
    <cfRule type="expression" dxfId="20187" priority="3">
      <formula>AND(IF($Q83=3,1,0),IF($X83&lt;30,1,0))</formula>
    </cfRule>
    <cfRule type="expression" dxfId="20186" priority="4">
      <formula>AND(IF($Q83=3,1,IF($Q83=4,1,0)),IF($F83&lt;=85,1,0))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장곡동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1298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장곡동 진말삼환,한진('99.09.,799^)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1303</v>
      </c>
      <c r="B6" s="10" t="s">
        <v>2045</v>
      </c>
      <c r="C6" s="101">
        <v>799</v>
      </c>
      <c r="D6" s="98">
        <v>78.3</v>
      </c>
      <c r="E6" s="100">
        <v>24</v>
      </c>
      <c r="F6" s="98">
        <v>59.6</v>
      </c>
      <c r="G6" s="17">
        <v>18</v>
      </c>
      <c r="H6" s="101">
        <v>525</v>
      </c>
      <c r="I6" s="102">
        <v>42000</v>
      </c>
      <c r="J6" s="102" t="s">
        <v>1980</v>
      </c>
      <c r="K6" s="102"/>
      <c r="L6" s="102"/>
      <c r="M6" s="103">
        <f>I6-K6</f>
        <v>42000</v>
      </c>
      <c r="N6" s="4">
        <f>IF(ISERROR(K6/I6),"",K6/I6)</f>
        <v>0</v>
      </c>
      <c r="O6" s="99">
        <f>I6/E6</f>
        <v>1750</v>
      </c>
      <c r="P6" s="99">
        <f>K6/E6</f>
        <v>0</v>
      </c>
      <c r="Q6" s="74">
        <v>3</v>
      </c>
      <c r="R6" s="74">
        <v>1</v>
      </c>
      <c r="S6" s="74" t="s">
        <v>1941</v>
      </c>
      <c r="T6" s="5">
        <v>78</v>
      </c>
      <c r="U6" s="9"/>
      <c r="W6" s="98">
        <f>D6</f>
        <v>78.3</v>
      </c>
      <c r="X6" s="100">
        <f>E6</f>
        <v>24</v>
      </c>
      <c r="Y6" s="96">
        <f>H6</f>
        <v>525</v>
      </c>
      <c r="Z6" s="103">
        <f>I6</f>
        <v>42000</v>
      </c>
      <c r="AA6" s="103">
        <f>K6</f>
        <v>0</v>
      </c>
      <c r="AB6" s="103">
        <f t="shared" ref="AB6:AD7" si="2">M6</f>
        <v>42000</v>
      </c>
      <c r="AC6" s="4">
        <f t="shared" si="2"/>
        <v>0</v>
      </c>
      <c r="AD6" s="99">
        <f t="shared" si="2"/>
        <v>1750</v>
      </c>
      <c r="AE6" s="74" t="str">
        <f>S6</f>
        <v>계</v>
      </c>
      <c r="AF6" s="74" t="str">
        <f>Q6&amp;"/"&amp;R6</f>
        <v>3/1</v>
      </c>
      <c r="AH6" s="20" t="str">
        <f t="shared" si="1"/>
        <v>진말삼환,한진</v>
      </c>
      <c r="AI6" s="100">
        <f t="shared" si="0"/>
        <v>24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1303</v>
      </c>
      <c r="B7" s="10" t="s">
        <v>2045</v>
      </c>
      <c r="C7" s="101">
        <v>799</v>
      </c>
      <c r="D7" s="98">
        <v>106.2</v>
      </c>
      <c r="E7" s="100">
        <v>32</v>
      </c>
      <c r="F7" s="98">
        <v>84.9</v>
      </c>
      <c r="G7" s="17">
        <v>26</v>
      </c>
      <c r="H7" s="101">
        <v>274</v>
      </c>
      <c r="I7" s="102">
        <v>55000</v>
      </c>
      <c r="J7" s="102" t="s">
        <v>1960</v>
      </c>
      <c r="K7" s="102">
        <v>35000</v>
      </c>
      <c r="L7" s="102" t="s">
        <v>1964</v>
      </c>
      <c r="M7" s="103">
        <f>I7-K7</f>
        <v>20000</v>
      </c>
      <c r="N7" s="4">
        <f>IF(ISERROR(K7/I7),"",K7/I7)</f>
        <v>0.63636363636363635</v>
      </c>
      <c r="O7" s="99">
        <f>I7/E7</f>
        <v>1718.75</v>
      </c>
      <c r="P7" s="99">
        <f>K7/E7</f>
        <v>1093.75</v>
      </c>
      <c r="Q7" s="74">
        <v>3</v>
      </c>
      <c r="R7" s="74">
        <v>2</v>
      </c>
      <c r="S7" s="74" t="s">
        <v>1941</v>
      </c>
      <c r="T7" s="5">
        <v>106</v>
      </c>
      <c r="U7" s="9"/>
      <c r="W7" s="98">
        <f>D7</f>
        <v>106.2</v>
      </c>
      <c r="X7" s="100">
        <f>E7</f>
        <v>32</v>
      </c>
      <c r="Y7" s="96">
        <f>H7</f>
        <v>274</v>
      </c>
      <c r="Z7" s="103">
        <f>I7</f>
        <v>55000</v>
      </c>
      <c r="AA7" s="103">
        <f>K7</f>
        <v>35000</v>
      </c>
      <c r="AB7" s="103">
        <f t="shared" si="2"/>
        <v>20000</v>
      </c>
      <c r="AC7" s="4">
        <f t="shared" si="2"/>
        <v>0.63636363636363635</v>
      </c>
      <c r="AD7" s="99">
        <f t="shared" si="2"/>
        <v>1718.75</v>
      </c>
      <c r="AE7" s="74" t="str">
        <f>S7</f>
        <v>계</v>
      </c>
      <c r="AF7" s="74" t="str">
        <f>Q7&amp;"/"&amp;R7</f>
        <v>3/2</v>
      </c>
      <c r="AH7" s="20" t="str">
        <f t="shared" si="1"/>
        <v>진말삼환,한진</v>
      </c>
      <c r="AI7" s="100">
        <f t="shared" si="0"/>
        <v>32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98"/>
      <c r="G8" s="9"/>
      <c r="H8" s="9"/>
      <c r="I8" s="9"/>
      <c r="J8" s="9"/>
      <c r="K8" s="9"/>
      <c r="L8" s="9"/>
      <c r="M8" s="9"/>
      <c r="N8" s="9"/>
      <c r="O8" s="99"/>
      <c r="P8" s="99"/>
      <c r="Q8" s="100"/>
      <c r="R8" s="100"/>
      <c r="S8" s="9"/>
      <c r="T8" s="48"/>
      <c r="U8" s="9"/>
      <c r="W8" s="69" t="str">
        <f>$A$4&amp;" "&amp;A9&amp;"("&amp;B9&amp;","&amp;C9&amp;"^)"</f>
        <v>장곡동 시흥장현유승한내들퍼스트파크('22.12.,676^)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7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1308</v>
      </c>
      <c r="B9" s="10" t="s">
        <v>2046</v>
      </c>
      <c r="C9" s="101">
        <v>676</v>
      </c>
      <c r="D9" s="98">
        <v>107.8</v>
      </c>
      <c r="E9" s="100">
        <v>33</v>
      </c>
      <c r="F9" s="98">
        <v>84.5</v>
      </c>
      <c r="G9" s="17">
        <v>26</v>
      </c>
      <c r="H9" s="101">
        <v>407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1941</v>
      </c>
      <c r="T9" s="5" t="s">
        <v>495</v>
      </c>
      <c r="U9" s="9"/>
      <c r="W9" s="98">
        <f t="shared" ref="W9:X11" si="3">D9</f>
        <v>107.8</v>
      </c>
      <c r="X9" s="100">
        <f t="shared" si="3"/>
        <v>33</v>
      </c>
      <c r="Y9" s="96">
        <f t="shared" ref="Y9:Z11" si="4">H9</f>
        <v>407</v>
      </c>
      <c r="Z9" s="103">
        <f t="shared" si="4"/>
        <v>0</v>
      </c>
      <c r="AA9" s="103">
        <f>K9</f>
        <v>0</v>
      </c>
      <c r="AB9" s="103">
        <f t="shared" ref="AB9:AD11" si="5">M9</f>
        <v>0</v>
      </c>
      <c r="AC9" s="4" t="str">
        <f t="shared" si="5"/>
        <v/>
      </c>
      <c r="AD9" s="99">
        <f t="shared" si="5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시흥장현유승한내들퍼스트파크</v>
      </c>
      <c r="AI9" s="100">
        <f t="shared" si="0"/>
        <v>33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1308</v>
      </c>
      <c r="B10" s="10" t="s">
        <v>2046</v>
      </c>
      <c r="C10" s="101">
        <v>676</v>
      </c>
      <c r="D10" s="98">
        <v>108.7</v>
      </c>
      <c r="E10" s="100">
        <v>33</v>
      </c>
      <c r="F10" s="98">
        <v>84.8</v>
      </c>
      <c r="G10" s="17">
        <v>26</v>
      </c>
      <c r="H10" s="101">
        <v>99</v>
      </c>
      <c r="I10" s="102"/>
      <c r="J10" s="102"/>
      <c r="K10" s="102"/>
      <c r="L10" s="102"/>
      <c r="M10" s="103">
        <f>I10-K10</f>
        <v>0</v>
      </c>
      <c r="N10" s="4" t="str">
        <f>IF(ISERROR(K10/I10),"",K10/I10)</f>
        <v/>
      </c>
      <c r="O10" s="99">
        <f>I10/E10</f>
        <v>0</v>
      </c>
      <c r="P10" s="99">
        <f>K10/E10</f>
        <v>0</v>
      </c>
      <c r="Q10" s="74">
        <v>4</v>
      </c>
      <c r="R10" s="74">
        <v>2</v>
      </c>
      <c r="S10" s="74" t="s">
        <v>1941</v>
      </c>
      <c r="T10" s="5" t="s">
        <v>158</v>
      </c>
      <c r="U10" s="9"/>
      <c r="W10" s="98">
        <f t="shared" si="3"/>
        <v>108.7</v>
      </c>
      <c r="X10" s="100">
        <f t="shared" si="3"/>
        <v>33</v>
      </c>
      <c r="Y10" s="96">
        <f t="shared" si="4"/>
        <v>99</v>
      </c>
      <c r="Z10" s="103">
        <f t="shared" si="4"/>
        <v>0</v>
      </c>
      <c r="AA10" s="103">
        <f>K10</f>
        <v>0</v>
      </c>
      <c r="AB10" s="103">
        <f t="shared" si="5"/>
        <v>0</v>
      </c>
      <c r="AC10" s="4" t="str">
        <f t="shared" si="5"/>
        <v/>
      </c>
      <c r="AD10" s="99">
        <f t="shared" si="5"/>
        <v>0</v>
      </c>
      <c r="AE10" s="74" t="str">
        <f>S10</f>
        <v>계</v>
      </c>
      <c r="AF10" s="74" t="str">
        <f>Q10&amp;"/"&amp;R10</f>
        <v>4/2</v>
      </c>
      <c r="AH10" s="20" t="str">
        <f t="shared" si="1"/>
        <v>시흥장현유승한내들퍼스트파크</v>
      </c>
      <c r="AI10" s="100">
        <f t="shared" si="0"/>
        <v>33</v>
      </c>
      <c r="AJ10" s="74" t="str">
        <f>IF(AI10="","",$AJ$2)</f>
        <v>A-</v>
      </c>
      <c r="AK10" s="74" t="s">
        <v>13</v>
      </c>
      <c r="AL10" s="74" t="s">
        <v>1937</v>
      </c>
      <c r="AM10" s="74" t="s">
        <v>1938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1308</v>
      </c>
      <c r="B11" s="10" t="s">
        <v>2046</v>
      </c>
      <c r="C11" s="101">
        <v>676</v>
      </c>
      <c r="D11" s="98">
        <v>133.6</v>
      </c>
      <c r="E11" s="100">
        <v>40</v>
      </c>
      <c r="F11" s="98">
        <v>104.4</v>
      </c>
      <c r="G11" s="17">
        <v>32</v>
      </c>
      <c r="H11" s="101">
        <v>170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3</v>
      </c>
      <c r="R11" s="74">
        <v>2</v>
      </c>
      <c r="S11" s="74" t="s">
        <v>1941</v>
      </c>
      <c r="T11" s="5">
        <v>133</v>
      </c>
      <c r="U11" s="9"/>
      <c r="W11" s="98">
        <f t="shared" si="3"/>
        <v>133.6</v>
      </c>
      <c r="X11" s="100">
        <f t="shared" si="3"/>
        <v>40</v>
      </c>
      <c r="Y11" s="96">
        <f t="shared" si="4"/>
        <v>170</v>
      </c>
      <c r="Z11" s="103">
        <f t="shared" si="4"/>
        <v>0</v>
      </c>
      <c r="AA11" s="103">
        <f>K11</f>
        <v>0</v>
      </c>
      <c r="AB11" s="103">
        <f t="shared" si="5"/>
        <v>0</v>
      </c>
      <c r="AC11" s="4" t="str">
        <f t="shared" si="5"/>
        <v/>
      </c>
      <c r="AD11" s="99">
        <f t="shared" si="5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시흥장현유승한내들퍼스트파크</v>
      </c>
      <c r="AI11" s="100">
        <f t="shared" si="0"/>
        <v>40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장곡동 매꼴마을삼성('99.04.,574^)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1312</v>
      </c>
      <c r="B13" s="10" t="s">
        <v>2047</v>
      </c>
      <c r="C13" s="101">
        <v>574</v>
      </c>
      <c r="D13" s="98">
        <v>93.7</v>
      </c>
      <c r="E13" s="100">
        <v>28</v>
      </c>
      <c r="F13" s="98">
        <v>74.5</v>
      </c>
      <c r="G13" s="17">
        <v>23</v>
      </c>
      <c r="H13" s="101">
        <v>160</v>
      </c>
      <c r="I13" s="102">
        <v>45000</v>
      </c>
      <c r="J13" s="102" t="s">
        <v>1995</v>
      </c>
      <c r="K13" s="102"/>
      <c r="L13" s="102"/>
      <c r="M13" s="103">
        <f>I13-K13</f>
        <v>45000</v>
      </c>
      <c r="N13" s="4">
        <f>IF(ISERROR(K13/I13),"",K13/I13)</f>
        <v>0</v>
      </c>
      <c r="O13" s="99">
        <f>I13/E13</f>
        <v>1607.1428571428571</v>
      </c>
      <c r="P13" s="99">
        <f>K13/E13</f>
        <v>0</v>
      </c>
      <c r="Q13" s="74">
        <v>3</v>
      </c>
      <c r="R13" s="74">
        <v>1</v>
      </c>
      <c r="S13" s="74" t="s">
        <v>1941</v>
      </c>
      <c r="T13" s="5">
        <v>93</v>
      </c>
      <c r="U13" s="9"/>
      <c r="W13" s="98">
        <f>D13</f>
        <v>93.7</v>
      </c>
      <c r="X13" s="100">
        <f>E13</f>
        <v>28</v>
      </c>
      <c r="Y13" s="96">
        <f>H13</f>
        <v>160</v>
      </c>
      <c r="Z13" s="103">
        <f>I13</f>
        <v>45000</v>
      </c>
      <c r="AA13" s="103">
        <f>K13</f>
        <v>0</v>
      </c>
      <c r="AB13" s="103">
        <f t="shared" ref="AB13:AD14" si="6">M13</f>
        <v>45000</v>
      </c>
      <c r="AC13" s="4">
        <f t="shared" si="6"/>
        <v>0</v>
      </c>
      <c r="AD13" s="99">
        <f t="shared" si="6"/>
        <v>1607.1428571428571</v>
      </c>
      <c r="AE13" s="74" t="str">
        <f>S13</f>
        <v>계</v>
      </c>
      <c r="AF13" s="74" t="str">
        <f>Q13&amp;"/"&amp;R13</f>
        <v>3/1</v>
      </c>
      <c r="AH13" s="20" t="str">
        <f t="shared" si="1"/>
        <v>매꼴마을삼성</v>
      </c>
      <c r="AI13" s="100">
        <f t="shared" si="0"/>
        <v>28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1312</v>
      </c>
      <c r="B14" s="10" t="s">
        <v>2047</v>
      </c>
      <c r="C14" s="101">
        <v>574</v>
      </c>
      <c r="D14" s="98">
        <v>106.1</v>
      </c>
      <c r="E14" s="100">
        <v>32</v>
      </c>
      <c r="F14" s="98">
        <v>85</v>
      </c>
      <c r="G14" s="17">
        <v>26</v>
      </c>
      <c r="H14" s="101">
        <v>414</v>
      </c>
      <c r="I14" s="102">
        <v>52000</v>
      </c>
      <c r="J14" s="102" t="s">
        <v>1975</v>
      </c>
      <c r="K14" s="102">
        <v>33000</v>
      </c>
      <c r="L14" s="102" t="s">
        <v>1964</v>
      </c>
      <c r="M14" s="103">
        <f>I14-K14</f>
        <v>19000</v>
      </c>
      <c r="N14" s="4">
        <f>IF(ISERROR(K14/I14),"",K14/I14)</f>
        <v>0.63461538461538458</v>
      </c>
      <c r="O14" s="99">
        <f>I14/E14</f>
        <v>1625</v>
      </c>
      <c r="P14" s="99">
        <f>K14/E14</f>
        <v>1031.25</v>
      </c>
      <c r="Q14" s="74">
        <v>3</v>
      </c>
      <c r="R14" s="74">
        <v>2</v>
      </c>
      <c r="S14" s="74" t="s">
        <v>1941</v>
      </c>
      <c r="T14" s="5">
        <v>106</v>
      </c>
      <c r="U14" s="9"/>
      <c r="W14" s="98">
        <f>D14</f>
        <v>106.1</v>
      </c>
      <c r="X14" s="100">
        <f>E14</f>
        <v>32</v>
      </c>
      <c r="Y14" s="96">
        <f>H14</f>
        <v>414</v>
      </c>
      <c r="Z14" s="103">
        <f>I14</f>
        <v>52000</v>
      </c>
      <c r="AA14" s="103">
        <f>K14</f>
        <v>33000</v>
      </c>
      <c r="AB14" s="103">
        <f t="shared" si="6"/>
        <v>19000</v>
      </c>
      <c r="AC14" s="4">
        <f t="shared" si="6"/>
        <v>0.63461538461538458</v>
      </c>
      <c r="AD14" s="99">
        <f t="shared" si="6"/>
        <v>1625</v>
      </c>
      <c r="AE14" s="74" t="str">
        <f>S14</f>
        <v>계</v>
      </c>
      <c r="AF14" s="74" t="str">
        <f>Q14&amp;"/"&amp;R14</f>
        <v>3/2</v>
      </c>
      <c r="AH14" s="20" t="str">
        <f t="shared" si="1"/>
        <v>매꼴마을삼성</v>
      </c>
      <c r="AI14" s="100">
        <f t="shared" si="0"/>
        <v>32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장곡동 시흥장현A-3블록('24.02.,534^)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1317</v>
      </c>
      <c r="B16" s="10" t="s">
        <v>2048</v>
      </c>
      <c r="C16" s="101">
        <v>534</v>
      </c>
      <c r="D16" s="98">
        <v>81.400000000000006</v>
      </c>
      <c r="E16" s="100">
        <v>25</v>
      </c>
      <c r="F16" s="98">
        <v>59.7</v>
      </c>
      <c r="G16" s="17">
        <v>18</v>
      </c>
      <c r="H16" s="101">
        <v>98</v>
      </c>
      <c r="I16" s="102"/>
      <c r="J16" s="102"/>
      <c r="K16" s="102"/>
      <c r="L16" s="102"/>
      <c r="M16" s="103">
        <f t="shared" ref="M16:M27" si="7">I16-K16</f>
        <v>0</v>
      </c>
      <c r="N16" s="4" t="str">
        <f t="shared" ref="N16:N27" si="8">IF(ISERROR(K16/I16),"",K16/I16)</f>
        <v/>
      </c>
      <c r="O16" s="99">
        <f t="shared" ref="O16:O27" si="9">I16/E16</f>
        <v>0</v>
      </c>
      <c r="P16" s="99">
        <f t="shared" ref="P16:P27" si="10">K16/E16</f>
        <v>0</v>
      </c>
      <c r="Q16" s="74">
        <v>3</v>
      </c>
      <c r="R16" s="74">
        <v>2</v>
      </c>
      <c r="S16" s="74" t="s">
        <v>1941</v>
      </c>
      <c r="T16" s="5" t="s">
        <v>485</v>
      </c>
      <c r="U16" s="9"/>
      <c r="W16" s="98">
        <f t="shared" ref="W16:W27" si="11">D16</f>
        <v>81.400000000000006</v>
      </c>
      <c r="X16" s="100">
        <f t="shared" ref="X16:X27" si="12">E16</f>
        <v>25</v>
      </c>
      <c r="Y16" s="96">
        <f t="shared" ref="Y16:Y27" si="13">H16</f>
        <v>98</v>
      </c>
      <c r="Z16" s="103">
        <f t="shared" ref="Z16:Z27" si="14">I16</f>
        <v>0</v>
      </c>
      <c r="AA16" s="103">
        <f t="shared" ref="AA16:AA27" si="15">K16</f>
        <v>0</v>
      </c>
      <c r="AB16" s="103">
        <f t="shared" ref="AB16:AB27" si="16">M16</f>
        <v>0</v>
      </c>
      <c r="AC16" s="4" t="str">
        <f t="shared" ref="AC16:AC27" si="17">N16</f>
        <v/>
      </c>
      <c r="AD16" s="99">
        <f t="shared" ref="AD16:AD27" si="18">O16</f>
        <v>0</v>
      </c>
      <c r="AE16" s="74" t="str">
        <f t="shared" ref="AE16:AE27" si="19">S16</f>
        <v>계</v>
      </c>
      <c r="AF16" s="74" t="str">
        <f t="shared" ref="AF16:AF27" si="20">Q16&amp;"/"&amp;R16</f>
        <v>3/2</v>
      </c>
      <c r="AH16" s="20" t="str">
        <f t="shared" si="1"/>
        <v>시흥장현A-3블록</v>
      </c>
      <c r="AI16" s="100">
        <f t="shared" si="0"/>
        <v>25</v>
      </c>
      <c r="AJ16" s="74" t="str">
        <f t="shared" ref="AJ16:AJ27" si="21"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 t="shared" ref="AN16:AN27" si="22">IF(AI16="","",$AN$2)</f>
        <v>C</v>
      </c>
      <c r="AO16" s="74" t="str">
        <f t="shared" ref="AO16:AO27" si="23">IF(N16="","",IF(N16&gt;=$AO$1/100,"O","X"))</f>
        <v/>
      </c>
      <c r="AP16" s="74" t="str">
        <f t="shared" ref="AP16:AP27" si="24">IF(I16="","",IF(I16&lt;=$AP$1,"O","X"))</f>
        <v/>
      </c>
      <c r="AQ16" s="74" t="str">
        <f t="shared" ref="AQ16:AQ27" si="25">IF(O16="","",IF(O16&lt;=$AQ$1,"O","X"))</f>
        <v>O</v>
      </c>
      <c r="AR16" s="74" t="str">
        <f t="shared" ref="AR16:AR27" si="26">IF(M16="","",IF(M16&lt;=$AR$1,"O","X"))</f>
        <v>O</v>
      </c>
      <c r="AS16" s="74" t="s">
        <v>2</v>
      </c>
      <c r="AT16" s="74" t="str">
        <f t="shared" ref="AT16:AT27" si="27">IF(OR(F16="",AI16=""),"",IF(AND((F16&lt;=85),(AI16&gt;=15)),"O","X"))</f>
        <v>O</v>
      </c>
      <c r="AU16" s="74" t="str">
        <f t="shared" ref="AU16:AU27" si="28">IF(C16="","",IF(C16&gt;=$AU$1,"O","X"))</f>
        <v>O</v>
      </c>
      <c r="AV16" s="74" t="str">
        <f t="shared" ref="AV16:AV27" si="29">IF(AO16="","",IF(AND(AO16="O",AP16="O",AR16="O",AT16="O",AU16="O"),"후보","X"))</f>
        <v/>
      </c>
    </row>
    <row r="17" spans="1:48" x14ac:dyDescent="0.3">
      <c r="A17" s="9" t="s">
        <v>1317</v>
      </c>
      <c r="B17" s="10" t="s">
        <v>2048</v>
      </c>
      <c r="C17" s="101">
        <v>534</v>
      </c>
      <c r="D17" s="98">
        <v>81.5</v>
      </c>
      <c r="E17" s="100">
        <v>25</v>
      </c>
      <c r="F17" s="98">
        <v>59.8</v>
      </c>
      <c r="G17" s="17">
        <v>18</v>
      </c>
      <c r="H17" s="101">
        <v>45</v>
      </c>
      <c r="I17" s="102"/>
      <c r="J17" s="102"/>
      <c r="K17" s="102"/>
      <c r="L17" s="102"/>
      <c r="M17" s="103">
        <f t="shared" si="7"/>
        <v>0</v>
      </c>
      <c r="N17" s="4" t="str">
        <f t="shared" si="8"/>
        <v/>
      </c>
      <c r="O17" s="99">
        <f t="shared" si="9"/>
        <v>0</v>
      </c>
      <c r="P17" s="99">
        <f t="shared" si="10"/>
        <v>0</v>
      </c>
      <c r="Q17" s="74">
        <v>3</v>
      </c>
      <c r="R17" s="74">
        <v>2</v>
      </c>
      <c r="S17" s="74" t="s">
        <v>1941</v>
      </c>
      <c r="T17" s="5" t="s">
        <v>1321</v>
      </c>
      <c r="U17" s="9"/>
      <c r="W17" s="98">
        <f t="shared" si="11"/>
        <v>81.5</v>
      </c>
      <c r="X17" s="100">
        <f t="shared" si="12"/>
        <v>25</v>
      </c>
      <c r="Y17" s="96">
        <f t="shared" si="13"/>
        <v>45</v>
      </c>
      <c r="Z17" s="103">
        <f t="shared" si="14"/>
        <v>0</v>
      </c>
      <c r="AA17" s="103">
        <f t="shared" si="15"/>
        <v>0</v>
      </c>
      <c r="AB17" s="103">
        <f t="shared" si="16"/>
        <v>0</v>
      </c>
      <c r="AC17" s="4" t="str">
        <f t="shared" si="17"/>
        <v/>
      </c>
      <c r="AD17" s="99">
        <f t="shared" si="18"/>
        <v>0</v>
      </c>
      <c r="AE17" s="74" t="str">
        <f t="shared" si="19"/>
        <v>계</v>
      </c>
      <c r="AF17" s="74" t="str">
        <f t="shared" si="20"/>
        <v>3/2</v>
      </c>
      <c r="AH17" s="20" t="str">
        <f t="shared" si="1"/>
        <v>시흥장현A-3블록</v>
      </c>
      <c r="AI17" s="100">
        <f t="shared" si="0"/>
        <v>25</v>
      </c>
      <c r="AJ17" s="74" t="str">
        <f t="shared" si="21"/>
        <v>A-</v>
      </c>
      <c r="AK17" s="74" t="s">
        <v>13</v>
      </c>
      <c r="AL17" s="74" t="s">
        <v>1937</v>
      </c>
      <c r="AM17" s="74" t="s">
        <v>1938</v>
      </c>
      <c r="AN17" s="74" t="str">
        <f t="shared" si="22"/>
        <v>C</v>
      </c>
      <c r="AO17" s="74" t="str">
        <f t="shared" si="23"/>
        <v/>
      </c>
      <c r="AP17" s="74" t="str">
        <f t="shared" si="24"/>
        <v/>
      </c>
      <c r="AQ17" s="74" t="str">
        <f t="shared" si="25"/>
        <v>O</v>
      </c>
      <c r="AR17" s="74" t="str">
        <f t="shared" si="26"/>
        <v>O</v>
      </c>
      <c r="AS17" s="74" t="s">
        <v>2</v>
      </c>
      <c r="AT17" s="74" t="str">
        <f t="shared" si="27"/>
        <v>O</v>
      </c>
      <c r="AU17" s="74" t="str">
        <f t="shared" si="28"/>
        <v>O</v>
      </c>
      <c r="AV17" s="74" t="str">
        <f t="shared" si="29"/>
        <v/>
      </c>
    </row>
    <row r="18" spans="1:48" x14ac:dyDescent="0.3">
      <c r="A18" s="9" t="s">
        <v>1317</v>
      </c>
      <c r="B18" s="10" t="s">
        <v>2048</v>
      </c>
      <c r="C18" s="101">
        <v>534</v>
      </c>
      <c r="D18" s="98">
        <v>81.5</v>
      </c>
      <c r="E18" s="100">
        <v>25</v>
      </c>
      <c r="F18" s="98">
        <v>59.8</v>
      </c>
      <c r="G18" s="17">
        <v>18</v>
      </c>
      <c r="H18" s="101">
        <v>42</v>
      </c>
      <c r="I18" s="102"/>
      <c r="J18" s="102"/>
      <c r="K18" s="102"/>
      <c r="L18" s="102"/>
      <c r="M18" s="103">
        <f t="shared" si="7"/>
        <v>0</v>
      </c>
      <c r="N18" s="4" t="str">
        <f t="shared" si="8"/>
        <v/>
      </c>
      <c r="O18" s="99">
        <f t="shared" si="9"/>
        <v>0</v>
      </c>
      <c r="P18" s="99">
        <f t="shared" si="10"/>
        <v>0</v>
      </c>
      <c r="Q18" s="74">
        <v>3</v>
      </c>
      <c r="R18" s="74">
        <v>2</v>
      </c>
      <c r="S18" s="74" t="s">
        <v>1941</v>
      </c>
      <c r="T18" s="5" t="s">
        <v>723</v>
      </c>
      <c r="U18" s="9"/>
      <c r="W18" s="98">
        <f t="shared" si="11"/>
        <v>81.5</v>
      </c>
      <c r="X18" s="100">
        <f t="shared" si="12"/>
        <v>25</v>
      </c>
      <c r="Y18" s="96">
        <f t="shared" si="13"/>
        <v>42</v>
      </c>
      <c r="Z18" s="103">
        <f t="shared" si="14"/>
        <v>0</v>
      </c>
      <c r="AA18" s="103">
        <f t="shared" si="15"/>
        <v>0</v>
      </c>
      <c r="AB18" s="103">
        <f t="shared" si="16"/>
        <v>0</v>
      </c>
      <c r="AC18" s="4" t="str">
        <f t="shared" si="17"/>
        <v/>
      </c>
      <c r="AD18" s="99">
        <f t="shared" si="18"/>
        <v>0</v>
      </c>
      <c r="AE18" s="74" t="str">
        <f t="shared" si="19"/>
        <v>계</v>
      </c>
      <c r="AF18" s="74" t="str">
        <f t="shared" si="20"/>
        <v>3/2</v>
      </c>
      <c r="AH18" s="20" t="str">
        <f t="shared" si="1"/>
        <v>시흥장현A-3블록</v>
      </c>
      <c r="AI18" s="100">
        <f t="shared" si="0"/>
        <v>25</v>
      </c>
      <c r="AJ18" s="74" t="str">
        <f t="shared" si="21"/>
        <v>A-</v>
      </c>
      <c r="AK18" s="74" t="s">
        <v>13</v>
      </c>
      <c r="AL18" s="74" t="s">
        <v>1937</v>
      </c>
      <c r="AM18" s="74" t="s">
        <v>1938</v>
      </c>
      <c r="AN18" s="74" t="str">
        <f t="shared" si="22"/>
        <v>C</v>
      </c>
      <c r="AO18" s="74" t="str">
        <f t="shared" si="23"/>
        <v/>
      </c>
      <c r="AP18" s="74" t="str">
        <f t="shared" si="24"/>
        <v/>
      </c>
      <c r="AQ18" s="74" t="str">
        <f t="shared" si="25"/>
        <v>O</v>
      </c>
      <c r="AR18" s="74" t="str">
        <f t="shared" si="26"/>
        <v>O</v>
      </c>
      <c r="AS18" s="74" t="s">
        <v>2</v>
      </c>
      <c r="AT18" s="74" t="str">
        <f t="shared" si="27"/>
        <v>O</v>
      </c>
      <c r="AU18" s="74" t="str">
        <f t="shared" si="28"/>
        <v>O</v>
      </c>
      <c r="AV18" s="74" t="str">
        <f t="shared" si="29"/>
        <v/>
      </c>
    </row>
    <row r="19" spans="1:48" x14ac:dyDescent="0.3">
      <c r="A19" s="9" t="s">
        <v>1317</v>
      </c>
      <c r="B19" s="10" t="s">
        <v>2048</v>
      </c>
      <c r="C19" s="101">
        <v>534</v>
      </c>
      <c r="D19" s="98">
        <v>81.400000000000006</v>
      </c>
      <c r="E19" s="100">
        <v>25</v>
      </c>
      <c r="F19" s="98">
        <v>59.7</v>
      </c>
      <c r="G19" s="17">
        <v>18</v>
      </c>
      <c r="H19" s="101">
        <v>30</v>
      </c>
      <c r="I19" s="102"/>
      <c r="J19" s="102"/>
      <c r="K19" s="102"/>
      <c r="L19" s="102"/>
      <c r="M19" s="103">
        <f t="shared" si="7"/>
        <v>0</v>
      </c>
      <c r="N19" s="4" t="str">
        <f t="shared" si="8"/>
        <v/>
      </c>
      <c r="O19" s="99">
        <f t="shared" si="9"/>
        <v>0</v>
      </c>
      <c r="P19" s="99">
        <f t="shared" si="10"/>
        <v>0</v>
      </c>
      <c r="Q19" s="74">
        <v>3</v>
      </c>
      <c r="R19" s="74">
        <v>2</v>
      </c>
      <c r="S19" s="74" t="s">
        <v>1941</v>
      </c>
      <c r="T19" s="5" t="s">
        <v>1322</v>
      </c>
      <c r="U19" s="9"/>
      <c r="W19" s="98">
        <f t="shared" si="11"/>
        <v>81.400000000000006</v>
      </c>
      <c r="X19" s="100">
        <f t="shared" si="12"/>
        <v>25</v>
      </c>
      <c r="Y19" s="96">
        <f t="shared" si="13"/>
        <v>30</v>
      </c>
      <c r="Z19" s="103">
        <f t="shared" si="14"/>
        <v>0</v>
      </c>
      <c r="AA19" s="103">
        <f t="shared" si="15"/>
        <v>0</v>
      </c>
      <c r="AB19" s="103">
        <f t="shared" si="16"/>
        <v>0</v>
      </c>
      <c r="AC19" s="4" t="str">
        <f t="shared" si="17"/>
        <v/>
      </c>
      <c r="AD19" s="99">
        <f t="shared" si="18"/>
        <v>0</v>
      </c>
      <c r="AE19" s="74" t="str">
        <f t="shared" si="19"/>
        <v>계</v>
      </c>
      <c r="AF19" s="74" t="str">
        <f t="shared" si="20"/>
        <v>3/2</v>
      </c>
      <c r="AH19" s="20" t="str">
        <f t="shared" si="1"/>
        <v>시흥장현A-3블록</v>
      </c>
      <c r="AI19" s="100">
        <f t="shared" si="0"/>
        <v>25</v>
      </c>
      <c r="AJ19" s="74" t="str">
        <f t="shared" si="21"/>
        <v>A-</v>
      </c>
      <c r="AK19" s="74" t="s">
        <v>13</v>
      </c>
      <c r="AL19" s="74" t="s">
        <v>1937</v>
      </c>
      <c r="AM19" s="74" t="s">
        <v>1938</v>
      </c>
      <c r="AN19" s="74" t="str">
        <f t="shared" si="22"/>
        <v>C</v>
      </c>
      <c r="AO19" s="74" t="str">
        <f t="shared" si="23"/>
        <v/>
      </c>
      <c r="AP19" s="74" t="str">
        <f t="shared" si="24"/>
        <v/>
      </c>
      <c r="AQ19" s="74" t="str">
        <f t="shared" si="25"/>
        <v>O</v>
      </c>
      <c r="AR19" s="74" t="str">
        <f t="shared" si="26"/>
        <v>O</v>
      </c>
      <c r="AS19" s="74" t="s">
        <v>2</v>
      </c>
      <c r="AT19" s="74" t="str">
        <f t="shared" si="27"/>
        <v>O</v>
      </c>
      <c r="AU19" s="74" t="str">
        <f t="shared" si="28"/>
        <v>O</v>
      </c>
      <c r="AV19" s="74" t="str">
        <f t="shared" si="29"/>
        <v/>
      </c>
    </row>
    <row r="20" spans="1:48" x14ac:dyDescent="0.3">
      <c r="A20" s="9" t="s">
        <v>1317</v>
      </c>
      <c r="B20" s="10" t="s">
        <v>2048</v>
      </c>
      <c r="C20" s="101">
        <v>534</v>
      </c>
      <c r="D20" s="98">
        <v>81.400000000000006</v>
      </c>
      <c r="E20" s="100">
        <v>25</v>
      </c>
      <c r="F20" s="98">
        <v>59.7</v>
      </c>
      <c r="G20" s="17">
        <v>18</v>
      </c>
      <c r="H20" s="101">
        <v>20</v>
      </c>
      <c r="I20" s="102"/>
      <c r="J20" s="102"/>
      <c r="K20" s="102"/>
      <c r="L20" s="102"/>
      <c r="M20" s="103">
        <f t="shared" si="7"/>
        <v>0</v>
      </c>
      <c r="N20" s="4" t="str">
        <f t="shared" si="8"/>
        <v/>
      </c>
      <c r="O20" s="99">
        <f t="shared" si="9"/>
        <v>0</v>
      </c>
      <c r="P20" s="99">
        <f t="shared" si="10"/>
        <v>0</v>
      </c>
      <c r="Q20" s="74">
        <v>3</v>
      </c>
      <c r="R20" s="74">
        <v>2</v>
      </c>
      <c r="S20" s="74" t="s">
        <v>1941</v>
      </c>
      <c r="T20" s="5" t="s">
        <v>484</v>
      </c>
      <c r="U20" s="9"/>
      <c r="W20" s="98">
        <f t="shared" si="11"/>
        <v>81.400000000000006</v>
      </c>
      <c r="X20" s="100">
        <f t="shared" si="12"/>
        <v>25</v>
      </c>
      <c r="Y20" s="96">
        <f t="shared" si="13"/>
        <v>20</v>
      </c>
      <c r="Z20" s="103">
        <f t="shared" si="14"/>
        <v>0</v>
      </c>
      <c r="AA20" s="103">
        <f t="shared" si="15"/>
        <v>0</v>
      </c>
      <c r="AB20" s="103">
        <f t="shared" si="16"/>
        <v>0</v>
      </c>
      <c r="AC20" s="4" t="str">
        <f t="shared" si="17"/>
        <v/>
      </c>
      <c r="AD20" s="99">
        <f t="shared" si="18"/>
        <v>0</v>
      </c>
      <c r="AE20" s="74" t="str">
        <f t="shared" si="19"/>
        <v>계</v>
      </c>
      <c r="AF20" s="74" t="str">
        <f t="shared" si="20"/>
        <v>3/2</v>
      </c>
      <c r="AH20" s="20" t="str">
        <f t="shared" si="1"/>
        <v>시흥장현A-3블록</v>
      </c>
      <c r="AI20" s="100">
        <f t="shared" si="0"/>
        <v>25</v>
      </c>
      <c r="AJ20" s="74" t="str">
        <f t="shared" si="21"/>
        <v>A-</v>
      </c>
      <c r="AK20" s="74" t="s">
        <v>13</v>
      </c>
      <c r="AL20" s="74" t="s">
        <v>1937</v>
      </c>
      <c r="AM20" s="74" t="s">
        <v>1938</v>
      </c>
      <c r="AN20" s="74" t="str">
        <f t="shared" si="22"/>
        <v>C</v>
      </c>
      <c r="AO20" s="74" t="str">
        <f t="shared" si="23"/>
        <v/>
      </c>
      <c r="AP20" s="74" t="str">
        <f t="shared" si="24"/>
        <v/>
      </c>
      <c r="AQ20" s="74" t="str">
        <f t="shared" si="25"/>
        <v>O</v>
      </c>
      <c r="AR20" s="74" t="str">
        <f t="shared" si="26"/>
        <v>O</v>
      </c>
      <c r="AS20" s="74" t="s">
        <v>2</v>
      </c>
      <c r="AT20" s="74" t="str">
        <f t="shared" si="27"/>
        <v>O</v>
      </c>
      <c r="AU20" s="74" t="str">
        <f t="shared" si="28"/>
        <v>O</v>
      </c>
      <c r="AV20" s="74" t="str">
        <f t="shared" si="29"/>
        <v/>
      </c>
    </row>
    <row r="21" spans="1:48" x14ac:dyDescent="0.3">
      <c r="A21" s="9" t="s">
        <v>1317</v>
      </c>
      <c r="B21" s="10" t="s">
        <v>2048</v>
      </c>
      <c r="C21" s="101">
        <v>534</v>
      </c>
      <c r="D21" s="98">
        <v>81.099999999999994</v>
      </c>
      <c r="E21" s="100">
        <v>25</v>
      </c>
      <c r="F21" s="98">
        <v>59.5</v>
      </c>
      <c r="G21" s="17">
        <v>18</v>
      </c>
      <c r="H21" s="101">
        <v>18</v>
      </c>
      <c r="I21" s="102"/>
      <c r="J21" s="102"/>
      <c r="K21" s="102"/>
      <c r="L21" s="102"/>
      <c r="M21" s="103">
        <f t="shared" si="7"/>
        <v>0</v>
      </c>
      <c r="N21" s="4" t="str">
        <f t="shared" si="8"/>
        <v/>
      </c>
      <c r="O21" s="99">
        <f t="shared" si="9"/>
        <v>0</v>
      </c>
      <c r="P21" s="99">
        <f t="shared" si="10"/>
        <v>0</v>
      </c>
      <c r="Q21" s="74">
        <v>3</v>
      </c>
      <c r="R21" s="74">
        <v>2</v>
      </c>
      <c r="S21" s="74" t="s">
        <v>1941</v>
      </c>
      <c r="T21" s="5" t="s">
        <v>1323</v>
      </c>
      <c r="U21" s="9"/>
      <c r="W21" s="98">
        <f t="shared" si="11"/>
        <v>81.099999999999994</v>
      </c>
      <c r="X21" s="100">
        <f t="shared" si="12"/>
        <v>25</v>
      </c>
      <c r="Y21" s="96">
        <f t="shared" si="13"/>
        <v>18</v>
      </c>
      <c r="Z21" s="103">
        <f t="shared" si="14"/>
        <v>0</v>
      </c>
      <c r="AA21" s="103">
        <f t="shared" si="15"/>
        <v>0</v>
      </c>
      <c r="AB21" s="103">
        <f t="shared" si="16"/>
        <v>0</v>
      </c>
      <c r="AC21" s="4" t="str">
        <f t="shared" si="17"/>
        <v/>
      </c>
      <c r="AD21" s="99">
        <f t="shared" si="18"/>
        <v>0</v>
      </c>
      <c r="AE21" s="74" t="str">
        <f t="shared" si="19"/>
        <v>계</v>
      </c>
      <c r="AF21" s="74" t="str">
        <f t="shared" si="20"/>
        <v>3/2</v>
      </c>
      <c r="AH21" s="20" t="str">
        <f t="shared" si="1"/>
        <v>시흥장현A-3블록</v>
      </c>
      <c r="AI21" s="100">
        <f t="shared" si="0"/>
        <v>25</v>
      </c>
      <c r="AJ21" s="74" t="str">
        <f t="shared" si="21"/>
        <v>A-</v>
      </c>
      <c r="AK21" s="74" t="s">
        <v>13</v>
      </c>
      <c r="AL21" s="74" t="s">
        <v>1937</v>
      </c>
      <c r="AM21" s="74" t="s">
        <v>1938</v>
      </c>
      <c r="AN21" s="74" t="str">
        <f t="shared" si="22"/>
        <v>C</v>
      </c>
      <c r="AO21" s="74" t="str">
        <f t="shared" si="23"/>
        <v/>
      </c>
      <c r="AP21" s="74" t="str">
        <f t="shared" si="24"/>
        <v/>
      </c>
      <c r="AQ21" s="74" t="str">
        <f t="shared" si="25"/>
        <v>O</v>
      </c>
      <c r="AR21" s="74" t="str">
        <f t="shared" si="26"/>
        <v>O</v>
      </c>
      <c r="AS21" s="74" t="s">
        <v>2</v>
      </c>
      <c r="AT21" s="74" t="str">
        <f t="shared" si="27"/>
        <v>O</v>
      </c>
      <c r="AU21" s="74" t="str">
        <f t="shared" si="28"/>
        <v>O</v>
      </c>
      <c r="AV21" s="74" t="str">
        <f t="shared" si="29"/>
        <v/>
      </c>
    </row>
    <row r="22" spans="1:48" x14ac:dyDescent="0.3">
      <c r="A22" s="9" t="s">
        <v>1317</v>
      </c>
      <c r="B22" s="10" t="s">
        <v>2048</v>
      </c>
      <c r="C22" s="101">
        <v>534</v>
      </c>
      <c r="D22" s="98">
        <v>81.599999999999994</v>
      </c>
      <c r="E22" s="100">
        <v>25</v>
      </c>
      <c r="F22" s="98">
        <v>59.9</v>
      </c>
      <c r="G22" s="17">
        <v>18</v>
      </c>
      <c r="H22" s="101">
        <v>15</v>
      </c>
      <c r="I22" s="102"/>
      <c r="J22" s="102"/>
      <c r="K22" s="102"/>
      <c r="L22" s="102"/>
      <c r="M22" s="103">
        <f t="shared" si="7"/>
        <v>0</v>
      </c>
      <c r="N22" s="4" t="str">
        <f t="shared" si="8"/>
        <v/>
      </c>
      <c r="O22" s="99">
        <f t="shared" si="9"/>
        <v>0</v>
      </c>
      <c r="P22" s="99">
        <f t="shared" si="10"/>
        <v>0</v>
      </c>
      <c r="Q22" s="74">
        <v>3</v>
      </c>
      <c r="R22" s="74">
        <v>2</v>
      </c>
      <c r="S22" s="74" t="s">
        <v>1941</v>
      </c>
      <c r="T22" s="5" t="s">
        <v>1324</v>
      </c>
      <c r="U22" s="9"/>
      <c r="W22" s="98">
        <f t="shared" si="11"/>
        <v>81.599999999999994</v>
      </c>
      <c r="X22" s="100">
        <f t="shared" si="12"/>
        <v>25</v>
      </c>
      <c r="Y22" s="96">
        <f t="shared" si="13"/>
        <v>15</v>
      </c>
      <c r="Z22" s="103">
        <f t="shared" si="14"/>
        <v>0</v>
      </c>
      <c r="AA22" s="103">
        <f t="shared" si="15"/>
        <v>0</v>
      </c>
      <c r="AB22" s="103">
        <f t="shared" si="16"/>
        <v>0</v>
      </c>
      <c r="AC22" s="4" t="str">
        <f t="shared" si="17"/>
        <v/>
      </c>
      <c r="AD22" s="99">
        <f t="shared" si="18"/>
        <v>0</v>
      </c>
      <c r="AE22" s="74" t="str">
        <f t="shared" si="19"/>
        <v>계</v>
      </c>
      <c r="AF22" s="74" t="str">
        <f t="shared" si="20"/>
        <v>3/2</v>
      </c>
      <c r="AH22" s="20" t="str">
        <f t="shared" si="1"/>
        <v>시흥장현A-3블록</v>
      </c>
      <c r="AI22" s="100">
        <f t="shared" si="0"/>
        <v>25</v>
      </c>
      <c r="AJ22" s="74" t="str">
        <f t="shared" si="21"/>
        <v>A-</v>
      </c>
      <c r="AK22" s="74" t="s">
        <v>13</v>
      </c>
      <c r="AL22" s="74" t="s">
        <v>1937</v>
      </c>
      <c r="AM22" s="74" t="s">
        <v>1938</v>
      </c>
      <c r="AN22" s="74" t="str">
        <f t="shared" si="22"/>
        <v>C</v>
      </c>
      <c r="AO22" s="74" t="str">
        <f t="shared" si="23"/>
        <v/>
      </c>
      <c r="AP22" s="74" t="str">
        <f t="shared" si="24"/>
        <v/>
      </c>
      <c r="AQ22" s="74" t="str">
        <f t="shared" si="25"/>
        <v>O</v>
      </c>
      <c r="AR22" s="74" t="str">
        <f t="shared" si="26"/>
        <v>O</v>
      </c>
      <c r="AS22" s="74" t="s">
        <v>2</v>
      </c>
      <c r="AT22" s="74" t="str">
        <f t="shared" si="27"/>
        <v>O</v>
      </c>
      <c r="AU22" s="74" t="str">
        <f t="shared" si="28"/>
        <v>O</v>
      </c>
      <c r="AV22" s="74" t="str">
        <f t="shared" si="29"/>
        <v/>
      </c>
    </row>
    <row r="23" spans="1:48" x14ac:dyDescent="0.3">
      <c r="A23" s="9" t="s">
        <v>1317</v>
      </c>
      <c r="B23" s="10" t="s">
        <v>2048</v>
      </c>
      <c r="C23" s="101">
        <v>534</v>
      </c>
      <c r="D23" s="98">
        <v>81.400000000000006</v>
      </c>
      <c r="E23" s="100">
        <v>25</v>
      </c>
      <c r="F23" s="98">
        <v>59.7</v>
      </c>
      <c r="G23" s="17">
        <v>18</v>
      </c>
      <c r="H23" s="101">
        <v>13</v>
      </c>
      <c r="I23" s="102"/>
      <c r="J23" s="102"/>
      <c r="K23" s="102"/>
      <c r="L23" s="102"/>
      <c r="M23" s="103">
        <f t="shared" si="7"/>
        <v>0</v>
      </c>
      <c r="N23" s="4" t="str">
        <f t="shared" si="8"/>
        <v/>
      </c>
      <c r="O23" s="99">
        <f t="shared" si="9"/>
        <v>0</v>
      </c>
      <c r="P23" s="99">
        <f t="shared" si="10"/>
        <v>0</v>
      </c>
      <c r="Q23" s="74">
        <v>3</v>
      </c>
      <c r="R23" s="74">
        <v>2</v>
      </c>
      <c r="S23" s="74" t="s">
        <v>1941</v>
      </c>
      <c r="T23" s="5" t="s">
        <v>1325</v>
      </c>
      <c r="U23" s="9"/>
      <c r="W23" s="98">
        <f t="shared" si="11"/>
        <v>81.400000000000006</v>
      </c>
      <c r="X23" s="100">
        <f t="shared" si="12"/>
        <v>25</v>
      </c>
      <c r="Y23" s="96">
        <f t="shared" si="13"/>
        <v>13</v>
      </c>
      <c r="Z23" s="103">
        <f t="shared" si="14"/>
        <v>0</v>
      </c>
      <c r="AA23" s="103">
        <f t="shared" si="15"/>
        <v>0</v>
      </c>
      <c r="AB23" s="103">
        <f t="shared" si="16"/>
        <v>0</v>
      </c>
      <c r="AC23" s="4" t="str">
        <f t="shared" si="17"/>
        <v/>
      </c>
      <c r="AD23" s="99">
        <f t="shared" si="18"/>
        <v>0</v>
      </c>
      <c r="AE23" s="74" t="str">
        <f t="shared" si="19"/>
        <v>계</v>
      </c>
      <c r="AF23" s="74" t="str">
        <f t="shared" si="20"/>
        <v>3/2</v>
      </c>
      <c r="AH23" s="20" t="str">
        <f t="shared" si="1"/>
        <v>시흥장현A-3블록</v>
      </c>
      <c r="AI23" s="100">
        <f t="shared" si="0"/>
        <v>25</v>
      </c>
      <c r="AJ23" s="74" t="str">
        <f t="shared" si="21"/>
        <v>A-</v>
      </c>
      <c r="AK23" s="74" t="s">
        <v>13</v>
      </c>
      <c r="AL23" s="74" t="s">
        <v>1937</v>
      </c>
      <c r="AM23" s="74" t="s">
        <v>1938</v>
      </c>
      <c r="AN23" s="74" t="str">
        <f t="shared" si="22"/>
        <v>C</v>
      </c>
      <c r="AO23" s="74" t="str">
        <f t="shared" si="23"/>
        <v/>
      </c>
      <c r="AP23" s="74" t="str">
        <f t="shared" si="24"/>
        <v/>
      </c>
      <c r="AQ23" s="74" t="str">
        <f t="shared" si="25"/>
        <v>O</v>
      </c>
      <c r="AR23" s="74" t="str">
        <f t="shared" si="26"/>
        <v>O</v>
      </c>
      <c r="AS23" s="74" t="s">
        <v>2</v>
      </c>
      <c r="AT23" s="74" t="str">
        <f t="shared" si="27"/>
        <v>O</v>
      </c>
      <c r="AU23" s="74" t="str">
        <f t="shared" si="28"/>
        <v>O</v>
      </c>
      <c r="AV23" s="74" t="str">
        <f t="shared" si="29"/>
        <v/>
      </c>
    </row>
    <row r="24" spans="1:48" x14ac:dyDescent="0.3">
      <c r="A24" s="9" t="s">
        <v>1317</v>
      </c>
      <c r="B24" s="10" t="s">
        <v>2048</v>
      </c>
      <c r="C24" s="101">
        <v>534</v>
      </c>
      <c r="D24" s="98">
        <v>102.1</v>
      </c>
      <c r="E24" s="100">
        <v>31</v>
      </c>
      <c r="F24" s="98">
        <v>74.900000000000006</v>
      </c>
      <c r="G24" s="17">
        <v>23</v>
      </c>
      <c r="H24" s="101">
        <v>146</v>
      </c>
      <c r="I24" s="102"/>
      <c r="J24" s="102"/>
      <c r="K24" s="102"/>
      <c r="L24" s="102"/>
      <c r="M24" s="103">
        <f t="shared" si="7"/>
        <v>0</v>
      </c>
      <c r="N24" s="4" t="str">
        <f t="shared" si="8"/>
        <v/>
      </c>
      <c r="O24" s="99">
        <f t="shared" si="9"/>
        <v>0</v>
      </c>
      <c r="P24" s="99">
        <f t="shared" si="10"/>
        <v>0</v>
      </c>
      <c r="Q24" s="74">
        <v>3</v>
      </c>
      <c r="R24" s="74">
        <v>2</v>
      </c>
      <c r="S24" s="74" t="s">
        <v>1941</v>
      </c>
      <c r="T24" s="5" t="s">
        <v>452</v>
      </c>
      <c r="U24" s="9"/>
      <c r="W24" s="98">
        <f t="shared" si="11"/>
        <v>102.1</v>
      </c>
      <c r="X24" s="100">
        <f t="shared" si="12"/>
        <v>31</v>
      </c>
      <c r="Y24" s="96">
        <f t="shared" si="13"/>
        <v>146</v>
      </c>
      <c r="Z24" s="103">
        <f t="shared" si="14"/>
        <v>0</v>
      </c>
      <c r="AA24" s="103">
        <f t="shared" si="15"/>
        <v>0</v>
      </c>
      <c r="AB24" s="103">
        <f t="shared" si="16"/>
        <v>0</v>
      </c>
      <c r="AC24" s="4" t="str">
        <f t="shared" si="17"/>
        <v/>
      </c>
      <c r="AD24" s="99">
        <f t="shared" si="18"/>
        <v>0</v>
      </c>
      <c r="AE24" s="74" t="str">
        <f t="shared" si="19"/>
        <v>계</v>
      </c>
      <c r="AF24" s="74" t="str">
        <f t="shared" si="20"/>
        <v>3/2</v>
      </c>
      <c r="AH24" s="20" t="str">
        <f t="shared" si="1"/>
        <v>시흥장현A-3블록</v>
      </c>
      <c r="AI24" s="100">
        <f t="shared" si="0"/>
        <v>31</v>
      </c>
      <c r="AJ24" s="74" t="str">
        <f t="shared" si="21"/>
        <v>A-</v>
      </c>
      <c r="AK24" s="74" t="s">
        <v>13</v>
      </c>
      <c r="AL24" s="74" t="s">
        <v>1937</v>
      </c>
      <c r="AM24" s="74" t="s">
        <v>1938</v>
      </c>
      <c r="AN24" s="74" t="str">
        <f t="shared" si="22"/>
        <v>C</v>
      </c>
      <c r="AO24" s="74" t="str">
        <f t="shared" si="23"/>
        <v/>
      </c>
      <c r="AP24" s="74" t="str">
        <f t="shared" si="24"/>
        <v/>
      </c>
      <c r="AQ24" s="74" t="str">
        <f t="shared" si="25"/>
        <v>O</v>
      </c>
      <c r="AR24" s="74" t="str">
        <f t="shared" si="26"/>
        <v>O</v>
      </c>
      <c r="AS24" s="74" t="s">
        <v>2</v>
      </c>
      <c r="AT24" s="74" t="str">
        <f t="shared" si="27"/>
        <v>O</v>
      </c>
      <c r="AU24" s="74" t="str">
        <f t="shared" si="28"/>
        <v>O</v>
      </c>
      <c r="AV24" s="74" t="str">
        <f t="shared" si="29"/>
        <v/>
      </c>
    </row>
    <row r="25" spans="1:48" x14ac:dyDescent="0.3">
      <c r="A25" s="9" t="s">
        <v>1317</v>
      </c>
      <c r="B25" s="10" t="s">
        <v>2048</v>
      </c>
      <c r="C25" s="101">
        <v>534</v>
      </c>
      <c r="D25" s="98">
        <v>102</v>
      </c>
      <c r="E25" s="100">
        <v>31</v>
      </c>
      <c r="F25" s="98">
        <v>74.900000000000006</v>
      </c>
      <c r="G25" s="17">
        <v>23</v>
      </c>
      <c r="H25" s="101">
        <v>34</v>
      </c>
      <c r="I25" s="102"/>
      <c r="J25" s="102"/>
      <c r="K25" s="102"/>
      <c r="L25" s="102"/>
      <c r="M25" s="103">
        <f t="shared" si="7"/>
        <v>0</v>
      </c>
      <c r="N25" s="4" t="str">
        <f t="shared" si="8"/>
        <v/>
      </c>
      <c r="O25" s="99">
        <f t="shared" si="9"/>
        <v>0</v>
      </c>
      <c r="P25" s="99">
        <f t="shared" si="10"/>
        <v>0</v>
      </c>
      <c r="Q25" s="74">
        <v>3</v>
      </c>
      <c r="R25" s="74">
        <v>2</v>
      </c>
      <c r="S25" s="74" t="s">
        <v>1941</v>
      </c>
      <c r="T25" s="5" t="s">
        <v>236</v>
      </c>
      <c r="U25" s="9"/>
      <c r="W25" s="98">
        <f t="shared" si="11"/>
        <v>102</v>
      </c>
      <c r="X25" s="100">
        <f t="shared" si="12"/>
        <v>31</v>
      </c>
      <c r="Y25" s="96">
        <f t="shared" si="13"/>
        <v>34</v>
      </c>
      <c r="Z25" s="103">
        <f t="shared" si="14"/>
        <v>0</v>
      </c>
      <c r="AA25" s="103">
        <f t="shared" si="15"/>
        <v>0</v>
      </c>
      <c r="AB25" s="103">
        <f t="shared" si="16"/>
        <v>0</v>
      </c>
      <c r="AC25" s="4" t="str">
        <f t="shared" si="17"/>
        <v/>
      </c>
      <c r="AD25" s="99">
        <f t="shared" si="18"/>
        <v>0</v>
      </c>
      <c r="AE25" s="74" t="str">
        <f t="shared" si="19"/>
        <v>계</v>
      </c>
      <c r="AF25" s="74" t="str">
        <f t="shared" si="20"/>
        <v>3/2</v>
      </c>
      <c r="AH25" s="20" t="str">
        <f t="shared" si="1"/>
        <v>시흥장현A-3블록</v>
      </c>
      <c r="AI25" s="100">
        <f t="shared" si="0"/>
        <v>31</v>
      </c>
      <c r="AJ25" s="74" t="str">
        <f t="shared" si="21"/>
        <v>A-</v>
      </c>
      <c r="AK25" s="74" t="s">
        <v>13</v>
      </c>
      <c r="AL25" s="74" t="s">
        <v>1937</v>
      </c>
      <c r="AM25" s="74" t="s">
        <v>1938</v>
      </c>
      <c r="AN25" s="74" t="str">
        <f t="shared" si="22"/>
        <v>C</v>
      </c>
      <c r="AO25" s="74" t="str">
        <f t="shared" si="23"/>
        <v/>
      </c>
      <c r="AP25" s="74" t="str">
        <f t="shared" si="24"/>
        <v/>
      </c>
      <c r="AQ25" s="74" t="str">
        <f t="shared" si="25"/>
        <v>O</v>
      </c>
      <c r="AR25" s="74" t="str">
        <f t="shared" si="26"/>
        <v>O</v>
      </c>
      <c r="AS25" s="74" t="s">
        <v>2</v>
      </c>
      <c r="AT25" s="74" t="str">
        <f t="shared" si="27"/>
        <v>O</v>
      </c>
      <c r="AU25" s="74" t="str">
        <f t="shared" si="28"/>
        <v>O</v>
      </c>
      <c r="AV25" s="74" t="str">
        <f t="shared" si="29"/>
        <v/>
      </c>
    </row>
    <row r="26" spans="1:48" x14ac:dyDescent="0.3">
      <c r="A26" s="9" t="s">
        <v>1317</v>
      </c>
      <c r="B26" s="10" t="s">
        <v>2048</v>
      </c>
      <c r="C26" s="101">
        <v>534</v>
      </c>
      <c r="D26" s="98">
        <v>115.6</v>
      </c>
      <c r="E26" s="100">
        <v>35</v>
      </c>
      <c r="F26" s="98">
        <v>84.9</v>
      </c>
      <c r="G26" s="17">
        <v>26</v>
      </c>
      <c r="H26" s="101">
        <v>48</v>
      </c>
      <c r="I26" s="102"/>
      <c r="J26" s="102"/>
      <c r="K26" s="102"/>
      <c r="L26" s="102"/>
      <c r="M26" s="103">
        <f t="shared" si="7"/>
        <v>0</v>
      </c>
      <c r="N26" s="4" t="str">
        <f t="shared" si="8"/>
        <v/>
      </c>
      <c r="O26" s="99">
        <f t="shared" si="9"/>
        <v>0</v>
      </c>
      <c r="P26" s="99">
        <f t="shared" si="10"/>
        <v>0</v>
      </c>
      <c r="Q26" s="74">
        <v>3</v>
      </c>
      <c r="R26" s="74">
        <v>2</v>
      </c>
      <c r="S26" s="74" t="s">
        <v>1941</v>
      </c>
      <c r="T26" s="5" t="s">
        <v>1326</v>
      </c>
      <c r="U26" s="9"/>
      <c r="W26" s="98">
        <f t="shared" si="11"/>
        <v>115.6</v>
      </c>
      <c r="X26" s="100">
        <f t="shared" si="12"/>
        <v>35</v>
      </c>
      <c r="Y26" s="96">
        <f t="shared" si="13"/>
        <v>48</v>
      </c>
      <c r="Z26" s="103">
        <f t="shared" si="14"/>
        <v>0</v>
      </c>
      <c r="AA26" s="103">
        <f t="shared" si="15"/>
        <v>0</v>
      </c>
      <c r="AB26" s="103">
        <f t="shared" si="16"/>
        <v>0</v>
      </c>
      <c r="AC26" s="4" t="str">
        <f t="shared" si="17"/>
        <v/>
      </c>
      <c r="AD26" s="99">
        <f t="shared" si="18"/>
        <v>0</v>
      </c>
      <c r="AE26" s="74" t="str">
        <f t="shared" si="19"/>
        <v>계</v>
      </c>
      <c r="AF26" s="74" t="str">
        <f t="shared" si="20"/>
        <v>3/2</v>
      </c>
      <c r="AH26" s="20" t="str">
        <f t="shared" si="1"/>
        <v>시흥장현A-3블록</v>
      </c>
      <c r="AI26" s="100">
        <f t="shared" si="0"/>
        <v>35</v>
      </c>
      <c r="AJ26" s="74" t="str">
        <f t="shared" si="21"/>
        <v>A-</v>
      </c>
      <c r="AK26" s="74" t="s">
        <v>13</v>
      </c>
      <c r="AL26" s="74" t="s">
        <v>1937</v>
      </c>
      <c r="AM26" s="74" t="s">
        <v>1938</v>
      </c>
      <c r="AN26" s="74" t="str">
        <f t="shared" si="22"/>
        <v>C</v>
      </c>
      <c r="AO26" s="74" t="str">
        <f t="shared" si="23"/>
        <v/>
      </c>
      <c r="AP26" s="74" t="str">
        <f t="shared" si="24"/>
        <v/>
      </c>
      <c r="AQ26" s="74" t="str">
        <f t="shared" si="25"/>
        <v>O</v>
      </c>
      <c r="AR26" s="74" t="str">
        <f t="shared" si="26"/>
        <v>O</v>
      </c>
      <c r="AS26" s="74" t="s">
        <v>2</v>
      </c>
      <c r="AT26" s="74" t="str">
        <f t="shared" si="27"/>
        <v>O</v>
      </c>
      <c r="AU26" s="74" t="str">
        <f t="shared" si="28"/>
        <v>O</v>
      </c>
      <c r="AV26" s="74" t="str">
        <f t="shared" si="29"/>
        <v/>
      </c>
    </row>
    <row r="27" spans="1:48" x14ac:dyDescent="0.3">
      <c r="A27" s="9" t="s">
        <v>1317</v>
      </c>
      <c r="B27" s="10" t="s">
        <v>2048</v>
      </c>
      <c r="C27" s="101">
        <v>534</v>
      </c>
      <c r="D27" s="98">
        <v>115.6</v>
      </c>
      <c r="E27" s="100">
        <v>35</v>
      </c>
      <c r="F27" s="98">
        <v>84.9</v>
      </c>
      <c r="G27" s="17">
        <v>26</v>
      </c>
      <c r="H27" s="101">
        <v>25</v>
      </c>
      <c r="I27" s="102"/>
      <c r="J27" s="102"/>
      <c r="K27" s="102"/>
      <c r="L27" s="102"/>
      <c r="M27" s="103">
        <f t="shared" si="7"/>
        <v>0</v>
      </c>
      <c r="N27" s="4" t="str">
        <f t="shared" si="8"/>
        <v/>
      </c>
      <c r="O27" s="99">
        <f t="shared" si="9"/>
        <v>0</v>
      </c>
      <c r="P27" s="99">
        <f t="shared" si="10"/>
        <v>0</v>
      </c>
      <c r="Q27" s="74">
        <v>3</v>
      </c>
      <c r="R27" s="74">
        <v>2</v>
      </c>
      <c r="S27" s="74" t="s">
        <v>1941</v>
      </c>
      <c r="T27" s="5" t="s">
        <v>1327</v>
      </c>
      <c r="U27" s="9"/>
      <c r="W27" s="98">
        <f t="shared" si="11"/>
        <v>115.6</v>
      </c>
      <c r="X27" s="100">
        <f t="shared" si="12"/>
        <v>35</v>
      </c>
      <c r="Y27" s="96">
        <f t="shared" si="13"/>
        <v>25</v>
      </c>
      <c r="Z27" s="103">
        <f t="shared" si="14"/>
        <v>0</v>
      </c>
      <c r="AA27" s="103">
        <f t="shared" si="15"/>
        <v>0</v>
      </c>
      <c r="AB27" s="103">
        <f t="shared" si="16"/>
        <v>0</v>
      </c>
      <c r="AC27" s="4" t="str">
        <f t="shared" si="17"/>
        <v/>
      </c>
      <c r="AD27" s="99">
        <f t="shared" si="18"/>
        <v>0</v>
      </c>
      <c r="AE27" s="74" t="str">
        <f t="shared" si="19"/>
        <v>계</v>
      </c>
      <c r="AF27" s="74" t="str">
        <f t="shared" si="20"/>
        <v>3/2</v>
      </c>
      <c r="AH27" s="20" t="str">
        <f t="shared" si="1"/>
        <v>시흥장현A-3블록</v>
      </c>
      <c r="AI27" s="100">
        <f t="shared" si="0"/>
        <v>35</v>
      </c>
      <c r="AJ27" s="74" t="str">
        <f t="shared" si="21"/>
        <v>A-</v>
      </c>
      <c r="AK27" s="74" t="s">
        <v>13</v>
      </c>
      <c r="AL27" s="74" t="s">
        <v>1937</v>
      </c>
      <c r="AM27" s="74" t="s">
        <v>1938</v>
      </c>
      <c r="AN27" s="74" t="str">
        <f t="shared" si="22"/>
        <v>C</v>
      </c>
      <c r="AO27" s="74" t="str">
        <f t="shared" si="23"/>
        <v/>
      </c>
      <c r="AP27" s="74" t="str">
        <f t="shared" si="24"/>
        <v/>
      </c>
      <c r="AQ27" s="74" t="str">
        <f t="shared" si="25"/>
        <v>O</v>
      </c>
      <c r="AR27" s="74" t="str">
        <f t="shared" si="26"/>
        <v>O</v>
      </c>
      <c r="AS27" s="74" t="s">
        <v>2</v>
      </c>
      <c r="AT27" s="74" t="str">
        <f t="shared" si="27"/>
        <v>O</v>
      </c>
      <c r="AU27" s="74" t="str">
        <f t="shared" si="28"/>
        <v>O</v>
      </c>
      <c r="AV27" s="74" t="str">
        <f t="shared" si="29"/>
        <v/>
      </c>
    </row>
    <row r="28" spans="1:48" x14ac:dyDescent="0.3">
      <c r="A28" s="9"/>
      <c r="B28" s="74"/>
      <c r="C28" s="6"/>
      <c r="D28" s="9"/>
      <c r="E28" s="14"/>
      <c r="F28" s="98"/>
      <c r="G28" s="9"/>
      <c r="H28" s="9"/>
      <c r="I28" s="9"/>
      <c r="J28" s="9"/>
      <c r="K28" s="9"/>
      <c r="L28" s="9"/>
      <c r="M28" s="9"/>
      <c r="N28" s="9"/>
      <c r="O28" s="99"/>
      <c r="P28" s="99"/>
      <c r="Q28" s="100"/>
      <c r="R28" s="100"/>
      <c r="S28" s="9"/>
      <c r="T28" s="48"/>
      <c r="U28" s="9"/>
      <c r="W28" s="69" t="str">
        <f>$A$4&amp;" "&amp;A29&amp;"("&amp;B29&amp;","&amp;C29&amp;"^)"</f>
        <v>장곡동 매꼴마을동양덱스빌('99.11.,414^)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7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1328</v>
      </c>
      <c r="B29" s="10" t="s">
        <v>1948</v>
      </c>
      <c r="C29" s="101">
        <v>414</v>
      </c>
      <c r="D29" s="98">
        <v>79.599999999999994</v>
      </c>
      <c r="E29" s="100">
        <v>24</v>
      </c>
      <c r="F29" s="98">
        <v>59.9</v>
      </c>
      <c r="G29" s="17">
        <v>18</v>
      </c>
      <c r="H29" s="101">
        <v>96</v>
      </c>
      <c r="I29" s="102">
        <v>36500</v>
      </c>
      <c r="J29" s="102" t="s">
        <v>1978</v>
      </c>
      <c r="K29" s="102"/>
      <c r="L29" s="102"/>
      <c r="M29" s="103">
        <f>I29-K29</f>
        <v>36500</v>
      </c>
      <c r="N29" s="4">
        <f>IF(ISERROR(K29/I29),"",K29/I29)</f>
        <v>0</v>
      </c>
      <c r="O29" s="99">
        <f>I29/E29</f>
        <v>1520.8333333333333</v>
      </c>
      <c r="P29" s="99">
        <f>K29/E29</f>
        <v>0</v>
      </c>
      <c r="Q29" s="74">
        <v>2</v>
      </c>
      <c r="R29" s="74">
        <v>1</v>
      </c>
      <c r="S29" s="74" t="s">
        <v>1941</v>
      </c>
      <c r="T29" s="5" t="s">
        <v>138</v>
      </c>
      <c r="U29" s="9"/>
      <c r="W29" s="98">
        <f>D29</f>
        <v>79.599999999999994</v>
      </c>
      <c r="X29" s="100">
        <f>E29</f>
        <v>24</v>
      </c>
      <c r="Y29" s="96">
        <f>H29</f>
        <v>96</v>
      </c>
      <c r="Z29" s="103">
        <f>I29</f>
        <v>36500</v>
      </c>
      <c r="AA29" s="103">
        <f>K29</f>
        <v>0</v>
      </c>
      <c r="AB29" s="103">
        <f t="shared" ref="AB29:AD30" si="30">M29</f>
        <v>36500</v>
      </c>
      <c r="AC29" s="4">
        <f t="shared" si="30"/>
        <v>0</v>
      </c>
      <c r="AD29" s="99">
        <f t="shared" si="30"/>
        <v>1520.8333333333333</v>
      </c>
      <c r="AE29" s="74" t="str">
        <f>S29</f>
        <v>계</v>
      </c>
      <c r="AF29" s="74" t="str">
        <f>Q29&amp;"/"&amp;R29</f>
        <v>2/1</v>
      </c>
      <c r="AH29" s="20" t="str">
        <f t="shared" si="1"/>
        <v>매꼴마을동양덱스빌</v>
      </c>
      <c r="AI29" s="100">
        <f t="shared" si="0"/>
        <v>24</v>
      </c>
      <c r="AJ29" s="74" t="str">
        <f>IF(AI29="","",$AJ$2)</f>
        <v>A-</v>
      </c>
      <c r="AK29" s="74" t="s">
        <v>13</v>
      </c>
      <c r="AL29" s="74" t="s">
        <v>1937</v>
      </c>
      <c r="AM29" s="74" t="s">
        <v>1938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1328</v>
      </c>
      <c r="B30" s="10" t="s">
        <v>1948</v>
      </c>
      <c r="C30" s="101">
        <v>414</v>
      </c>
      <c r="D30" s="98">
        <v>80.599999999999994</v>
      </c>
      <c r="E30" s="100">
        <v>24</v>
      </c>
      <c r="F30" s="98">
        <v>59.9</v>
      </c>
      <c r="G30" s="17">
        <v>18</v>
      </c>
      <c r="H30" s="101">
        <v>318</v>
      </c>
      <c r="I30" s="102">
        <v>36500</v>
      </c>
      <c r="J30" s="102" t="s">
        <v>1978</v>
      </c>
      <c r="K30" s="102">
        <v>26000</v>
      </c>
      <c r="L30" s="102" t="s">
        <v>1949</v>
      </c>
      <c r="M30" s="103">
        <f>I30-K30</f>
        <v>10500</v>
      </c>
      <c r="N30" s="4">
        <f>IF(ISERROR(K30/I30),"",K30/I30)</f>
        <v>0.71232876712328763</v>
      </c>
      <c r="O30" s="99">
        <f>I30/E30</f>
        <v>1520.8333333333333</v>
      </c>
      <c r="P30" s="99">
        <f>K30/E30</f>
        <v>1083.3333333333333</v>
      </c>
      <c r="Q30" s="74">
        <v>3</v>
      </c>
      <c r="R30" s="74">
        <v>2</v>
      </c>
      <c r="S30" s="74" t="s">
        <v>1941</v>
      </c>
      <c r="T30" s="5" t="s">
        <v>482</v>
      </c>
      <c r="U30" s="9"/>
      <c r="W30" s="98">
        <f>D30</f>
        <v>80.599999999999994</v>
      </c>
      <c r="X30" s="100">
        <f>E30</f>
        <v>24</v>
      </c>
      <c r="Y30" s="96">
        <f>H30</f>
        <v>318</v>
      </c>
      <c r="Z30" s="103">
        <f>I30</f>
        <v>36500</v>
      </c>
      <c r="AA30" s="103">
        <f>K30</f>
        <v>26000</v>
      </c>
      <c r="AB30" s="103">
        <f t="shared" si="30"/>
        <v>10500</v>
      </c>
      <c r="AC30" s="4">
        <f t="shared" si="30"/>
        <v>0.71232876712328763</v>
      </c>
      <c r="AD30" s="99">
        <f t="shared" si="30"/>
        <v>1520.8333333333333</v>
      </c>
      <c r="AE30" s="74" t="str">
        <f>S30</f>
        <v>계</v>
      </c>
      <c r="AF30" s="74" t="str">
        <f>Q30&amp;"/"&amp;R30</f>
        <v>3/2</v>
      </c>
      <c r="AH30" s="20" t="str">
        <f t="shared" si="1"/>
        <v>매꼴마을동양덱스빌</v>
      </c>
      <c r="AI30" s="100">
        <f t="shared" si="0"/>
        <v>24</v>
      </c>
      <c r="AJ30" s="74" t="str">
        <f>IF(AI30="","",$AJ$2)</f>
        <v>A-</v>
      </c>
      <c r="AK30" s="74" t="s">
        <v>13</v>
      </c>
      <c r="AL30" s="74" t="s">
        <v>1937</v>
      </c>
      <c r="AM30" s="74" t="s">
        <v>1938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98"/>
      <c r="G31" s="9"/>
      <c r="H31" s="9"/>
      <c r="I31" s="9"/>
      <c r="J31" s="9"/>
      <c r="K31" s="9"/>
      <c r="L31" s="9"/>
      <c r="M31" s="9"/>
      <c r="N31" s="9"/>
      <c r="O31" s="99"/>
      <c r="P31" s="99"/>
      <c r="Q31" s="100"/>
      <c r="R31" s="100"/>
      <c r="S31" s="9"/>
      <c r="T31" s="48"/>
      <c r="U31" s="9"/>
      <c r="W31" s="69" t="str">
        <f>$A$4&amp;" "&amp;A32&amp;"("&amp;B32&amp;","&amp;C32&amp;"^)"</f>
        <v>장곡동 시흥장현영무예다음('23.01.,747^)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7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1332</v>
      </c>
      <c r="B32" s="10" t="s">
        <v>2049</v>
      </c>
      <c r="C32" s="101">
        <v>747</v>
      </c>
      <c r="D32" s="98">
        <v>108.6</v>
      </c>
      <c r="E32" s="100">
        <v>33</v>
      </c>
      <c r="F32" s="98">
        <v>84.4</v>
      </c>
      <c r="G32" s="17">
        <v>26</v>
      </c>
      <c r="H32" s="101">
        <v>374</v>
      </c>
      <c r="I32" s="102"/>
      <c r="J32" s="102"/>
      <c r="K32" s="102"/>
      <c r="L32" s="102"/>
      <c r="M32" s="103">
        <f>I32-K32</f>
        <v>0</v>
      </c>
      <c r="N32" s="4" t="str">
        <f>IF(ISERROR(K32/I32),"",K32/I32)</f>
        <v/>
      </c>
      <c r="O32" s="99">
        <f>I32/E32</f>
        <v>0</v>
      </c>
      <c r="P32" s="99">
        <f>K32/E32</f>
        <v>0</v>
      </c>
      <c r="Q32" s="74">
        <v>3</v>
      </c>
      <c r="R32" s="74">
        <v>2</v>
      </c>
      <c r="S32" s="74" t="s">
        <v>1941</v>
      </c>
      <c r="T32" s="5" t="s">
        <v>466</v>
      </c>
      <c r="U32" s="9"/>
      <c r="W32" s="98">
        <f t="shared" ref="W32:X34" si="31">D32</f>
        <v>108.6</v>
      </c>
      <c r="X32" s="100">
        <f t="shared" si="31"/>
        <v>33</v>
      </c>
      <c r="Y32" s="96">
        <f t="shared" ref="Y32:Z34" si="32">H32</f>
        <v>374</v>
      </c>
      <c r="Z32" s="103">
        <f t="shared" si="32"/>
        <v>0</v>
      </c>
      <c r="AA32" s="103">
        <f>K32</f>
        <v>0</v>
      </c>
      <c r="AB32" s="103">
        <f t="shared" ref="AB32:AD34" si="33">M32</f>
        <v>0</v>
      </c>
      <c r="AC32" s="4" t="str">
        <f t="shared" si="33"/>
        <v/>
      </c>
      <c r="AD32" s="99">
        <f t="shared" si="33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시흥장현영무예다음</v>
      </c>
      <c r="AI32" s="100">
        <f t="shared" si="0"/>
        <v>33</v>
      </c>
      <c r="AJ32" s="74" t="str">
        <f>IF(AI32="","",$AJ$2)</f>
        <v>A-</v>
      </c>
      <c r="AK32" s="74" t="s">
        <v>13</v>
      </c>
      <c r="AL32" s="74" t="s">
        <v>1937</v>
      </c>
      <c r="AM32" s="74" t="s">
        <v>1938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x14ac:dyDescent="0.3">
      <c r="A33" s="9" t="s">
        <v>1332</v>
      </c>
      <c r="B33" s="10" t="s">
        <v>2049</v>
      </c>
      <c r="C33" s="101">
        <v>747</v>
      </c>
      <c r="D33" s="98">
        <v>108.7</v>
      </c>
      <c r="E33" s="100">
        <v>33</v>
      </c>
      <c r="F33" s="98">
        <v>84.1</v>
      </c>
      <c r="G33" s="17">
        <v>25</v>
      </c>
      <c r="H33" s="101">
        <v>277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2</v>
      </c>
      <c r="S33" s="74" t="s">
        <v>1941</v>
      </c>
      <c r="T33" s="5" t="s">
        <v>463</v>
      </c>
      <c r="U33" s="9"/>
      <c r="W33" s="98">
        <f t="shared" si="31"/>
        <v>108.7</v>
      </c>
      <c r="X33" s="100">
        <f t="shared" si="31"/>
        <v>33</v>
      </c>
      <c r="Y33" s="96">
        <f t="shared" si="32"/>
        <v>277</v>
      </c>
      <c r="Z33" s="103">
        <f t="shared" si="32"/>
        <v>0</v>
      </c>
      <c r="AA33" s="103">
        <f>K33</f>
        <v>0</v>
      </c>
      <c r="AB33" s="103">
        <f t="shared" si="33"/>
        <v>0</v>
      </c>
      <c r="AC33" s="4" t="str">
        <f t="shared" si="33"/>
        <v/>
      </c>
      <c r="AD33" s="99">
        <f t="shared" si="33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시흥장현영무예다음</v>
      </c>
      <c r="AI33" s="100">
        <f t="shared" si="0"/>
        <v>33</v>
      </c>
      <c r="AJ33" s="74" t="str">
        <f>IF(AI33="","",$AJ$2)</f>
        <v>A-</v>
      </c>
      <c r="AK33" s="74" t="s">
        <v>13</v>
      </c>
      <c r="AL33" s="74" t="s">
        <v>1937</v>
      </c>
      <c r="AM33" s="74" t="s">
        <v>1938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1332</v>
      </c>
      <c r="B34" s="10" t="s">
        <v>2049</v>
      </c>
      <c r="C34" s="101">
        <v>747</v>
      </c>
      <c r="D34" s="98">
        <v>108.5</v>
      </c>
      <c r="E34" s="100">
        <v>33</v>
      </c>
      <c r="F34" s="98">
        <v>84.4</v>
      </c>
      <c r="G34" s="17">
        <v>26</v>
      </c>
      <c r="H34" s="101">
        <v>96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3</v>
      </c>
      <c r="R34" s="74">
        <v>2</v>
      </c>
      <c r="S34" s="74" t="s">
        <v>1941</v>
      </c>
      <c r="T34" s="5" t="s">
        <v>158</v>
      </c>
      <c r="U34" s="9"/>
      <c r="W34" s="98">
        <f t="shared" si="31"/>
        <v>108.5</v>
      </c>
      <c r="X34" s="100">
        <f t="shared" si="31"/>
        <v>33</v>
      </c>
      <c r="Y34" s="96">
        <f t="shared" si="32"/>
        <v>96</v>
      </c>
      <c r="Z34" s="103">
        <f t="shared" si="32"/>
        <v>0</v>
      </c>
      <c r="AA34" s="103">
        <f>K34</f>
        <v>0</v>
      </c>
      <c r="AB34" s="103">
        <f t="shared" si="33"/>
        <v>0</v>
      </c>
      <c r="AC34" s="4" t="str">
        <f t="shared" si="33"/>
        <v/>
      </c>
      <c r="AD34" s="99">
        <f t="shared" si="33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시흥장현영무예다음</v>
      </c>
      <c r="AI34" s="100">
        <f t="shared" si="0"/>
        <v>33</v>
      </c>
      <c r="AJ34" s="74" t="str">
        <f>IF(AI34="","",$AJ$2)</f>
        <v>A-</v>
      </c>
      <c r="AK34" s="74" t="s">
        <v>13</v>
      </c>
      <c r="AL34" s="74" t="s">
        <v>1937</v>
      </c>
      <c r="AM34" s="74" t="s">
        <v>1938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장곡동 시흥장현A9BL 신혼희망타운('23.09.,1232^)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ref="AI35:AI58" si="34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1336</v>
      </c>
      <c r="B36" s="10" t="s">
        <v>2050</v>
      </c>
      <c r="C36" s="101">
        <v>1232</v>
      </c>
      <c r="D36" s="98">
        <v>68.2</v>
      </c>
      <c r="E36" s="100">
        <v>21</v>
      </c>
      <c r="F36" s="98">
        <v>46.9</v>
      </c>
      <c r="G36" s="17">
        <v>14</v>
      </c>
      <c r="H36" s="101">
        <v>84</v>
      </c>
      <c r="I36" s="102"/>
      <c r="J36" s="102"/>
      <c r="K36" s="102"/>
      <c r="L36" s="102"/>
      <c r="M36" s="103">
        <f>I36-K36</f>
        <v>0</v>
      </c>
      <c r="N36" s="4" t="str">
        <f>IF(ISERROR(K36/I36),"",K36/I36)</f>
        <v/>
      </c>
      <c r="O36" s="99">
        <f>I36/E36</f>
        <v>0</v>
      </c>
      <c r="P36" s="99">
        <f>K36/E36</f>
        <v>0</v>
      </c>
      <c r="Q36" s="74">
        <v>2</v>
      </c>
      <c r="R36" s="74">
        <v>1</v>
      </c>
      <c r="S36" s="74" t="s">
        <v>1941</v>
      </c>
      <c r="T36" s="5" t="s">
        <v>1244</v>
      </c>
      <c r="U36" s="9"/>
      <c r="W36" s="98">
        <f t="shared" ref="W36:X38" si="35">D36</f>
        <v>68.2</v>
      </c>
      <c r="X36" s="100">
        <f t="shared" si="35"/>
        <v>21</v>
      </c>
      <c r="Y36" s="96">
        <f t="shared" ref="Y36:Z38" si="36">H36</f>
        <v>84</v>
      </c>
      <c r="Z36" s="103">
        <f t="shared" si="36"/>
        <v>0</v>
      </c>
      <c r="AA36" s="103">
        <f>K36</f>
        <v>0</v>
      </c>
      <c r="AB36" s="103">
        <f t="shared" ref="AB36:AD38" si="37">M36</f>
        <v>0</v>
      </c>
      <c r="AC36" s="4" t="str">
        <f t="shared" si="37"/>
        <v/>
      </c>
      <c r="AD36" s="99">
        <f t="shared" si="37"/>
        <v>0</v>
      </c>
      <c r="AE36" s="74" t="str">
        <f>S36</f>
        <v>계</v>
      </c>
      <c r="AF36" s="74" t="str">
        <f>Q36&amp;"/"&amp;R36</f>
        <v>2/1</v>
      </c>
      <c r="AH36" s="20" t="str">
        <f t="shared" si="1"/>
        <v>시흥장현A9BL 신혼희망타운</v>
      </c>
      <c r="AI36" s="100">
        <f t="shared" si="34"/>
        <v>21</v>
      </c>
      <c r="AJ36" s="74" t="str">
        <f>IF(AI36="","",$AJ$2)</f>
        <v>A-</v>
      </c>
      <c r="AK36" s="74" t="s">
        <v>13</v>
      </c>
      <c r="AL36" s="74" t="s">
        <v>1937</v>
      </c>
      <c r="AM36" s="74" t="s">
        <v>1938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1336</v>
      </c>
      <c r="B37" s="10" t="s">
        <v>2050</v>
      </c>
      <c r="C37" s="101">
        <v>1232</v>
      </c>
      <c r="D37" s="98">
        <v>81.5</v>
      </c>
      <c r="E37" s="100">
        <v>25</v>
      </c>
      <c r="F37" s="98">
        <v>56</v>
      </c>
      <c r="G37" s="17">
        <v>17</v>
      </c>
      <c r="H37" s="101">
        <v>458</v>
      </c>
      <c r="I37" s="102"/>
      <c r="J37" s="102"/>
      <c r="K37" s="102"/>
      <c r="L37" s="102"/>
      <c r="M37" s="103">
        <f>I37-K37</f>
        <v>0</v>
      </c>
      <c r="N37" s="4" t="str">
        <f>IF(ISERROR(K37/I37),"",K37/I37)</f>
        <v/>
      </c>
      <c r="O37" s="99">
        <f>I37/E37</f>
        <v>0</v>
      </c>
      <c r="P37" s="99">
        <f>K37/E37</f>
        <v>0</v>
      </c>
      <c r="Q37" s="74">
        <v>2</v>
      </c>
      <c r="R37" s="74">
        <v>2</v>
      </c>
      <c r="S37" s="74" t="s">
        <v>1941</v>
      </c>
      <c r="T37" s="5" t="s">
        <v>723</v>
      </c>
      <c r="U37" s="9"/>
      <c r="W37" s="98">
        <f t="shared" si="35"/>
        <v>81.5</v>
      </c>
      <c r="X37" s="100">
        <f t="shared" si="35"/>
        <v>25</v>
      </c>
      <c r="Y37" s="96">
        <f t="shared" si="36"/>
        <v>458</v>
      </c>
      <c r="Z37" s="103">
        <f t="shared" si="36"/>
        <v>0</v>
      </c>
      <c r="AA37" s="103">
        <f>K37</f>
        <v>0</v>
      </c>
      <c r="AB37" s="103">
        <f t="shared" si="37"/>
        <v>0</v>
      </c>
      <c r="AC37" s="4" t="str">
        <f t="shared" si="37"/>
        <v/>
      </c>
      <c r="AD37" s="99">
        <f t="shared" si="37"/>
        <v>0</v>
      </c>
      <c r="AE37" s="74" t="str">
        <f>S37</f>
        <v>계</v>
      </c>
      <c r="AF37" s="74" t="str">
        <f>Q37&amp;"/"&amp;R37</f>
        <v>2/2</v>
      </c>
      <c r="AH37" s="20" t="str">
        <f t="shared" ref="AH37:AH58" si="38">IF(A37="","",A37)</f>
        <v>시흥장현A9BL 신혼희망타운</v>
      </c>
      <c r="AI37" s="100">
        <f t="shared" si="34"/>
        <v>25</v>
      </c>
      <c r="AJ37" s="74" t="str">
        <f>IF(AI37="","",$AJ$2)</f>
        <v>A-</v>
      </c>
      <c r="AK37" s="74" t="s">
        <v>13</v>
      </c>
      <c r="AL37" s="74" t="s">
        <v>1937</v>
      </c>
      <c r="AM37" s="74" t="s">
        <v>1938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 t="s">
        <v>1336</v>
      </c>
      <c r="B38" s="10" t="s">
        <v>2050</v>
      </c>
      <c r="C38" s="101">
        <v>1232</v>
      </c>
      <c r="D38" s="98">
        <v>81.400000000000006</v>
      </c>
      <c r="E38" s="100">
        <v>25</v>
      </c>
      <c r="F38" s="98">
        <v>55.9</v>
      </c>
      <c r="G38" s="17">
        <v>17</v>
      </c>
      <c r="H38" s="101">
        <v>280</v>
      </c>
      <c r="I38" s="102"/>
      <c r="J38" s="102"/>
      <c r="K38" s="102"/>
      <c r="L38" s="102"/>
      <c r="M38" s="103">
        <f>I38-K38</f>
        <v>0</v>
      </c>
      <c r="N38" s="4" t="str">
        <f>IF(ISERROR(K38/I38),"",K38/I38)</f>
        <v/>
      </c>
      <c r="O38" s="99">
        <f>I38/E38</f>
        <v>0</v>
      </c>
      <c r="P38" s="99">
        <f>K38/E38</f>
        <v>0</v>
      </c>
      <c r="Q38" s="74">
        <v>2</v>
      </c>
      <c r="R38" s="74">
        <v>2</v>
      </c>
      <c r="S38" s="74" t="s">
        <v>1941</v>
      </c>
      <c r="T38" s="5" t="s">
        <v>485</v>
      </c>
      <c r="U38" s="9"/>
      <c r="W38" s="98">
        <f t="shared" si="35"/>
        <v>81.400000000000006</v>
      </c>
      <c r="X38" s="100">
        <f t="shared" si="35"/>
        <v>25</v>
      </c>
      <c r="Y38" s="96">
        <f t="shared" si="36"/>
        <v>280</v>
      </c>
      <c r="Z38" s="103">
        <f t="shared" si="36"/>
        <v>0</v>
      </c>
      <c r="AA38" s="103">
        <f>K38</f>
        <v>0</v>
      </c>
      <c r="AB38" s="103">
        <f t="shared" si="37"/>
        <v>0</v>
      </c>
      <c r="AC38" s="4" t="str">
        <f t="shared" si="37"/>
        <v/>
      </c>
      <c r="AD38" s="99">
        <f t="shared" si="37"/>
        <v>0</v>
      </c>
      <c r="AE38" s="74" t="str">
        <f>S38</f>
        <v>계</v>
      </c>
      <c r="AF38" s="74" t="str">
        <f>Q38&amp;"/"&amp;R38</f>
        <v>2/2</v>
      </c>
      <c r="AH38" s="20" t="str">
        <f t="shared" si="38"/>
        <v>시흥장현A9BL 신혼희망타운</v>
      </c>
      <c r="AI38" s="100">
        <f t="shared" si="34"/>
        <v>25</v>
      </c>
      <c r="AJ38" s="74" t="str">
        <f>IF(AI38="","",$AJ$2)</f>
        <v>A-</v>
      </c>
      <c r="AK38" s="74" t="s">
        <v>13</v>
      </c>
      <c r="AL38" s="74" t="s">
        <v>1937</v>
      </c>
      <c r="AM38" s="74" t="s">
        <v>1938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x14ac:dyDescent="0.3">
      <c r="A39" s="9"/>
      <c r="B39" s="74"/>
      <c r="C39" s="6"/>
      <c r="D39" s="9"/>
      <c r="E39" s="14"/>
      <c r="F39" s="98"/>
      <c r="G39" s="9"/>
      <c r="H39" s="9"/>
      <c r="I39" s="9"/>
      <c r="J39" s="9"/>
      <c r="K39" s="9"/>
      <c r="L39" s="9"/>
      <c r="M39" s="9"/>
      <c r="N39" s="9"/>
      <c r="O39" s="99"/>
      <c r="P39" s="99"/>
      <c r="Q39" s="100"/>
      <c r="R39" s="100"/>
      <c r="S39" s="9"/>
      <c r="T39" s="48"/>
      <c r="U39" s="9"/>
      <c r="W39" s="69" t="str">
        <f>$A$4&amp;" "&amp;A40&amp;"("&amp;B40&amp;","&amp;C40&amp;"^)"</f>
        <v>장곡동 숲속마을2단지('99.08.,856^)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8"/>
        <v/>
      </c>
      <c r="AI39" s="97" t="str">
        <f t="shared" si="34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1351</v>
      </c>
      <c r="B40" s="10" t="s">
        <v>2051</v>
      </c>
      <c r="C40" s="101">
        <v>856</v>
      </c>
      <c r="D40" s="98">
        <v>78.2</v>
      </c>
      <c r="E40" s="100">
        <v>24</v>
      </c>
      <c r="F40" s="98">
        <v>60</v>
      </c>
      <c r="G40" s="17">
        <v>18</v>
      </c>
      <c r="H40" s="101">
        <v>718</v>
      </c>
      <c r="I40" s="102">
        <v>37000</v>
      </c>
      <c r="J40" s="102" t="s">
        <v>1955</v>
      </c>
      <c r="K40" s="102">
        <v>25000</v>
      </c>
      <c r="L40" s="102" t="s">
        <v>1963</v>
      </c>
      <c r="M40" s="103">
        <f>I40-K40</f>
        <v>12000</v>
      </c>
      <c r="N40" s="4">
        <f>IF(ISERROR(K40/I40),"",K40/I40)</f>
        <v>0.67567567567567566</v>
      </c>
      <c r="O40" s="99">
        <f>I40/E40</f>
        <v>1541.6666666666667</v>
      </c>
      <c r="P40" s="99">
        <f>K40/E40</f>
        <v>1041.6666666666667</v>
      </c>
      <c r="Q40" s="74">
        <v>3</v>
      </c>
      <c r="R40" s="74">
        <v>2</v>
      </c>
      <c r="S40" s="74" t="s">
        <v>1941</v>
      </c>
      <c r="T40" s="5" t="s">
        <v>1043</v>
      </c>
      <c r="U40" s="9"/>
      <c r="W40" s="98">
        <f>D40</f>
        <v>78.2</v>
      </c>
      <c r="X40" s="100">
        <f>E40</f>
        <v>24</v>
      </c>
      <c r="Y40" s="96">
        <f>H40</f>
        <v>718</v>
      </c>
      <c r="Z40" s="103">
        <f>I40</f>
        <v>37000</v>
      </c>
      <c r="AA40" s="103">
        <f>K40</f>
        <v>25000</v>
      </c>
      <c r="AB40" s="103">
        <f t="shared" ref="AB40:AD41" si="39">M40</f>
        <v>12000</v>
      </c>
      <c r="AC40" s="4">
        <f t="shared" si="39"/>
        <v>0.67567567567567566</v>
      </c>
      <c r="AD40" s="99">
        <f t="shared" si="39"/>
        <v>1541.6666666666667</v>
      </c>
      <c r="AE40" s="74" t="str">
        <f>S40</f>
        <v>계</v>
      </c>
      <c r="AF40" s="74" t="str">
        <f>Q40&amp;"/"&amp;R40</f>
        <v>3/2</v>
      </c>
      <c r="AH40" s="20" t="str">
        <f t="shared" si="38"/>
        <v>숲속마을2단지</v>
      </c>
      <c r="AI40" s="100">
        <f t="shared" si="34"/>
        <v>24</v>
      </c>
      <c r="AJ40" s="74" t="str">
        <f>IF(AI40="","",$AJ$2)</f>
        <v>A-</v>
      </c>
      <c r="AK40" s="74" t="s">
        <v>13</v>
      </c>
      <c r="AL40" s="74" t="s">
        <v>1937</v>
      </c>
      <c r="AM40" s="74" t="s">
        <v>1938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1351</v>
      </c>
      <c r="B41" s="10" t="s">
        <v>2051</v>
      </c>
      <c r="C41" s="101">
        <v>856</v>
      </c>
      <c r="D41" s="98">
        <v>79</v>
      </c>
      <c r="E41" s="100">
        <v>24</v>
      </c>
      <c r="F41" s="98">
        <v>59.8</v>
      </c>
      <c r="G41" s="17">
        <v>18</v>
      </c>
      <c r="H41" s="101">
        <v>138</v>
      </c>
      <c r="I41" s="102">
        <v>36000</v>
      </c>
      <c r="J41" s="102" t="s">
        <v>1952</v>
      </c>
      <c r="K41" s="102"/>
      <c r="L41" s="102"/>
      <c r="M41" s="103">
        <f>I41-K41</f>
        <v>36000</v>
      </c>
      <c r="N41" s="4">
        <f>IF(ISERROR(K41/I41),"",K41/I41)</f>
        <v>0</v>
      </c>
      <c r="O41" s="99">
        <f>I41/E41</f>
        <v>1500</v>
      </c>
      <c r="P41" s="99">
        <f>K41/E41</f>
        <v>0</v>
      </c>
      <c r="Q41" s="74">
        <v>2</v>
      </c>
      <c r="R41" s="74">
        <v>1</v>
      </c>
      <c r="S41" s="74" t="s">
        <v>1941</v>
      </c>
      <c r="T41" s="5" t="s">
        <v>507</v>
      </c>
      <c r="U41" s="9"/>
      <c r="W41" s="98">
        <f>D41</f>
        <v>79</v>
      </c>
      <c r="X41" s="100">
        <f>E41</f>
        <v>24</v>
      </c>
      <c r="Y41" s="96">
        <f>H41</f>
        <v>138</v>
      </c>
      <c r="Z41" s="103">
        <f>I41</f>
        <v>36000</v>
      </c>
      <c r="AA41" s="103">
        <f>K41</f>
        <v>0</v>
      </c>
      <c r="AB41" s="103">
        <f t="shared" si="39"/>
        <v>36000</v>
      </c>
      <c r="AC41" s="4">
        <f t="shared" si="39"/>
        <v>0</v>
      </c>
      <c r="AD41" s="99">
        <f t="shared" si="39"/>
        <v>1500</v>
      </c>
      <c r="AE41" s="74" t="str">
        <f>S41</f>
        <v>계</v>
      </c>
      <c r="AF41" s="74" t="str">
        <f>Q41&amp;"/"&amp;R41</f>
        <v>2/1</v>
      </c>
      <c r="AH41" s="20" t="str">
        <f t="shared" si="38"/>
        <v>숲속마을2단지</v>
      </c>
      <c r="AI41" s="100">
        <f t="shared" si="34"/>
        <v>24</v>
      </c>
      <c r="AJ41" s="74" t="str">
        <f>IF(AI41="","",$AJ$2)</f>
        <v>A-</v>
      </c>
      <c r="AK41" s="74" t="s">
        <v>13</v>
      </c>
      <c r="AL41" s="74" t="s">
        <v>1937</v>
      </c>
      <c r="AM41" s="74" t="s">
        <v>1938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8"/>
      <c r="G42" s="9"/>
      <c r="H42" s="9"/>
      <c r="I42" s="9"/>
      <c r="J42" s="9"/>
      <c r="K42" s="9"/>
      <c r="L42" s="9"/>
      <c r="M42" s="9"/>
      <c r="N42" s="9"/>
      <c r="O42" s="99"/>
      <c r="P42" s="99"/>
      <c r="Q42" s="100"/>
      <c r="R42" s="100"/>
      <c r="S42" s="9"/>
      <c r="T42" s="48"/>
      <c r="U42" s="9"/>
      <c r="W42" s="69" t="str">
        <f>$A$4&amp;" "&amp;A43&amp;"("&amp;B43&amp;","&amp;C43&amp;"^)"</f>
        <v>장곡동 진말대우,우성('99.06.,640^)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38"/>
        <v/>
      </c>
      <c r="AI42" s="97" t="str">
        <f t="shared" si="34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1355</v>
      </c>
      <c r="B43" s="10" t="s">
        <v>2052</v>
      </c>
      <c r="C43" s="101">
        <v>640</v>
      </c>
      <c r="D43" s="98">
        <v>103.4</v>
      </c>
      <c r="E43" s="100">
        <v>31</v>
      </c>
      <c r="F43" s="98">
        <v>85</v>
      </c>
      <c r="G43" s="17">
        <v>26</v>
      </c>
      <c r="H43" s="101">
        <v>146</v>
      </c>
      <c r="I43" s="102">
        <v>60000</v>
      </c>
      <c r="J43" s="102" t="s">
        <v>1975</v>
      </c>
      <c r="K43" s="102">
        <v>35000</v>
      </c>
      <c r="L43" s="102" t="s">
        <v>1968</v>
      </c>
      <c r="M43" s="103">
        <f t="shared" ref="M43:M48" si="40">I43-K43</f>
        <v>25000</v>
      </c>
      <c r="N43" s="4">
        <f t="shared" ref="N43:N48" si="41">IF(ISERROR(K43/I43),"",K43/I43)</f>
        <v>0.58333333333333337</v>
      </c>
      <c r="O43" s="99">
        <f t="shared" ref="O43:O48" si="42">I43/E43</f>
        <v>1935.483870967742</v>
      </c>
      <c r="P43" s="99">
        <f t="shared" ref="P43:P48" si="43">K43/E43</f>
        <v>1129.0322580645161</v>
      </c>
      <c r="Q43" s="74">
        <v>3</v>
      </c>
      <c r="R43" s="74">
        <v>2</v>
      </c>
      <c r="S43" s="74" t="s">
        <v>1941</v>
      </c>
      <c r="T43" s="5">
        <v>103</v>
      </c>
      <c r="U43" s="9"/>
      <c r="W43" s="98">
        <f t="shared" ref="W43:X48" si="44">D43</f>
        <v>103.4</v>
      </c>
      <c r="X43" s="100">
        <f t="shared" si="44"/>
        <v>31</v>
      </c>
      <c r="Y43" s="96">
        <f t="shared" ref="Y43:Z48" si="45">H43</f>
        <v>146</v>
      </c>
      <c r="Z43" s="103">
        <f t="shared" si="45"/>
        <v>60000</v>
      </c>
      <c r="AA43" s="103">
        <f t="shared" ref="AA43:AA48" si="46">K43</f>
        <v>35000</v>
      </c>
      <c r="AB43" s="103">
        <f t="shared" ref="AB43:AD48" si="47">M43</f>
        <v>25000</v>
      </c>
      <c r="AC43" s="4">
        <f t="shared" si="47"/>
        <v>0.58333333333333337</v>
      </c>
      <c r="AD43" s="99">
        <f t="shared" si="47"/>
        <v>1935.483870967742</v>
      </c>
      <c r="AE43" s="74" t="str">
        <f t="shared" ref="AE43:AE48" si="48">S43</f>
        <v>계</v>
      </c>
      <c r="AF43" s="74" t="str">
        <f t="shared" ref="AF43:AF48" si="49">Q43&amp;"/"&amp;R43</f>
        <v>3/2</v>
      </c>
      <c r="AH43" s="20" t="str">
        <f t="shared" si="38"/>
        <v>진말대우,우성</v>
      </c>
      <c r="AI43" s="100">
        <f t="shared" si="34"/>
        <v>31</v>
      </c>
      <c r="AJ43" s="74" t="str">
        <f t="shared" ref="AJ43:AJ48" si="50">IF(AI43="","",$AJ$2)</f>
        <v>A-</v>
      </c>
      <c r="AK43" s="74" t="s">
        <v>13</v>
      </c>
      <c r="AL43" s="74" t="s">
        <v>1937</v>
      </c>
      <c r="AM43" s="74" t="s">
        <v>1938</v>
      </c>
      <c r="AN43" s="74" t="str">
        <f t="shared" ref="AN43:AN48" si="51">IF(AI43="","",$AN$2)</f>
        <v>C</v>
      </c>
      <c r="AO43" s="74" t="str">
        <f t="shared" ref="AO43:AO48" si="52">IF(N43="","",IF(N43&gt;=$AO$1/100,"O","X"))</f>
        <v>X</v>
      </c>
      <c r="AP43" s="74" t="str">
        <f t="shared" ref="AP43:AP48" si="53">IF(I43="","",IF(I43&lt;=$AP$1,"O","X"))</f>
        <v>X</v>
      </c>
      <c r="AQ43" s="74" t="str">
        <f t="shared" ref="AQ43:AQ48" si="54">IF(O43="","",IF(O43&lt;=$AQ$1,"O","X"))</f>
        <v>X</v>
      </c>
      <c r="AR43" s="74" t="str">
        <f t="shared" ref="AR43:AR48" si="55">IF(M43="","",IF(M43&lt;=$AR$1,"O","X"))</f>
        <v>X</v>
      </c>
      <c r="AS43" s="74" t="s">
        <v>2</v>
      </c>
      <c r="AT43" s="74" t="str">
        <f t="shared" ref="AT43:AT48" si="56">IF(OR(F43="",AI43=""),"",IF(AND((F43&lt;=85),(AI43&gt;=15)),"O","X"))</f>
        <v>O</v>
      </c>
      <c r="AU43" s="74" t="str">
        <f t="shared" ref="AU43:AU48" si="57">IF(C43="","",IF(C43&gt;=$AU$1,"O","X"))</f>
        <v>O</v>
      </c>
      <c r="AV43" s="74" t="str">
        <f t="shared" ref="AV43:AV48" si="58">IF(AO43="","",IF(AND(AO43="O",AP43="O",AR43="O",AT43="O",AU43="O"),"후보","X"))</f>
        <v>X</v>
      </c>
    </row>
    <row r="44" spans="1:48" x14ac:dyDescent="0.3">
      <c r="A44" s="9" t="s">
        <v>1355</v>
      </c>
      <c r="B44" s="10" t="s">
        <v>2052</v>
      </c>
      <c r="C44" s="101">
        <v>640</v>
      </c>
      <c r="D44" s="98">
        <v>105.8</v>
      </c>
      <c r="E44" s="100">
        <v>32</v>
      </c>
      <c r="F44" s="98">
        <v>84.9</v>
      </c>
      <c r="G44" s="17">
        <v>26</v>
      </c>
      <c r="H44" s="101">
        <v>146</v>
      </c>
      <c r="I44" s="102">
        <v>59000</v>
      </c>
      <c r="J44" s="102" t="s">
        <v>1980</v>
      </c>
      <c r="K44" s="102">
        <v>35000</v>
      </c>
      <c r="L44" s="102" t="s">
        <v>1963</v>
      </c>
      <c r="M44" s="103">
        <f t="shared" si="40"/>
        <v>24000</v>
      </c>
      <c r="N44" s="4">
        <f t="shared" si="41"/>
        <v>0.59322033898305082</v>
      </c>
      <c r="O44" s="99">
        <f t="shared" si="42"/>
        <v>1843.75</v>
      </c>
      <c r="P44" s="99">
        <f t="shared" si="43"/>
        <v>1093.75</v>
      </c>
      <c r="Q44" s="74">
        <v>3</v>
      </c>
      <c r="R44" s="74">
        <v>2</v>
      </c>
      <c r="S44" s="74" t="s">
        <v>1941</v>
      </c>
      <c r="T44" s="5">
        <v>105</v>
      </c>
      <c r="U44" s="9"/>
      <c r="W44" s="98">
        <f t="shared" si="44"/>
        <v>105.8</v>
      </c>
      <c r="X44" s="100">
        <f t="shared" si="44"/>
        <v>32</v>
      </c>
      <c r="Y44" s="96">
        <f t="shared" si="45"/>
        <v>146</v>
      </c>
      <c r="Z44" s="103">
        <f t="shared" si="45"/>
        <v>59000</v>
      </c>
      <c r="AA44" s="103">
        <f t="shared" si="46"/>
        <v>35000</v>
      </c>
      <c r="AB44" s="103">
        <f t="shared" si="47"/>
        <v>24000</v>
      </c>
      <c r="AC44" s="4">
        <f t="shared" si="47"/>
        <v>0.59322033898305082</v>
      </c>
      <c r="AD44" s="99">
        <f t="shared" si="47"/>
        <v>1843.75</v>
      </c>
      <c r="AE44" s="74" t="str">
        <f t="shared" si="48"/>
        <v>계</v>
      </c>
      <c r="AF44" s="74" t="str">
        <f t="shared" si="49"/>
        <v>3/2</v>
      </c>
      <c r="AH44" s="20" t="str">
        <f t="shared" si="38"/>
        <v>진말대우,우성</v>
      </c>
      <c r="AI44" s="100">
        <f t="shared" si="34"/>
        <v>32</v>
      </c>
      <c r="AJ44" s="74" t="str">
        <f t="shared" si="50"/>
        <v>A-</v>
      </c>
      <c r="AK44" s="74" t="s">
        <v>13</v>
      </c>
      <c r="AL44" s="74" t="s">
        <v>1937</v>
      </c>
      <c r="AM44" s="74" t="s">
        <v>1938</v>
      </c>
      <c r="AN44" s="74" t="str">
        <f t="shared" si="51"/>
        <v>C</v>
      </c>
      <c r="AO44" s="74" t="str">
        <f t="shared" si="52"/>
        <v>X</v>
      </c>
      <c r="AP44" s="74" t="str">
        <f t="shared" si="53"/>
        <v>X</v>
      </c>
      <c r="AQ44" s="74" t="str">
        <f t="shared" si="54"/>
        <v>X</v>
      </c>
      <c r="AR44" s="74" t="str">
        <f t="shared" si="55"/>
        <v>X</v>
      </c>
      <c r="AS44" s="74" t="s">
        <v>2</v>
      </c>
      <c r="AT44" s="74" t="str">
        <f t="shared" si="56"/>
        <v>O</v>
      </c>
      <c r="AU44" s="74" t="str">
        <f t="shared" si="57"/>
        <v>O</v>
      </c>
      <c r="AV44" s="74" t="str">
        <f t="shared" si="58"/>
        <v>X</v>
      </c>
    </row>
    <row r="45" spans="1:48" x14ac:dyDescent="0.3">
      <c r="A45" s="9" t="s">
        <v>1355</v>
      </c>
      <c r="B45" s="10" t="s">
        <v>2052</v>
      </c>
      <c r="C45" s="101">
        <v>640</v>
      </c>
      <c r="D45" s="98">
        <v>121.9</v>
      </c>
      <c r="E45" s="100">
        <v>37</v>
      </c>
      <c r="F45" s="98">
        <v>100</v>
      </c>
      <c r="G45" s="17">
        <v>30</v>
      </c>
      <c r="H45" s="101">
        <v>140</v>
      </c>
      <c r="I45" s="102"/>
      <c r="J45" s="102"/>
      <c r="K45" s="102"/>
      <c r="L45" s="102"/>
      <c r="M45" s="103">
        <f t="shared" si="40"/>
        <v>0</v>
      </c>
      <c r="N45" s="4" t="str">
        <f t="shared" si="41"/>
        <v/>
      </c>
      <c r="O45" s="99">
        <f t="shared" si="42"/>
        <v>0</v>
      </c>
      <c r="P45" s="99">
        <f t="shared" si="43"/>
        <v>0</v>
      </c>
      <c r="Q45" s="74">
        <v>4</v>
      </c>
      <c r="R45" s="74">
        <v>2</v>
      </c>
      <c r="S45" s="74" t="s">
        <v>1941</v>
      </c>
      <c r="T45" s="5" t="s">
        <v>1360</v>
      </c>
      <c r="U45" s="9"/>
      <c r="W45" s="98">
        <f t="shared" si="44"/>
        <v>121.9</v>
      </c>
      <c r="X45" s="100">
        <f t="shared" si="44"/>
        <v>37</v>
      </c>
      <c r="Y45" s="96">
        <f t="shared" si="45"/>
        <v>140</v>
      </c>
      <c r="Z45" s="103">
        <f t="shared" si="45"/>
        <v>0</v>
      </c>
      <c r="AA45" s="103">
        <f t="shared" si="46"/>
        <v>0</v>
      </c>
      <c r="AB45" s="103">
        <f t="shared" si="47"/>
        <v>0</v>
      </c>
      <c r="AC45" s="4" t="str">
        <f t="shared" si="47"/>
        <v/>
      </c>
      <c r="AD45" s="99">
        <f t="shared" si="47"/>
        <v>0</v>
      </c>
      <c r="AE45" s="74" t="str">
        <f t="shared" si="48"/>
        <v>계</v>
      </c>
      <c r="AF45" s="74" t="str">
        <f t="shared" si="49"/>
        <v>4/2</v>
      </c>
      <c r="AH45" s="20" t="str">
        <f t="shared" si="38"/>
        <v>진말대우,우성</v>
      </c>
      <c r="AI45" s="100">
        <f t="shared" si="34"/>
        <v>37</v>
      </c>
      <c r="AJ45" s="74" t="str">
        <f t="shared" si="50"/>
        <v>A-</v>
      </c>
      <c r="AK45" s="74" t="s">
        <v>13</v>
      </c>
      <c r="AL45" s="74" t="s">
        <v>1937</v>
      </c>
      <c r="AM45" s="74" t="s">
        <v>1938</v>
      </c>
      <c r="AN45" s="74" t="str">
        <f t="shared" si="51"/>
        <v>C</v>
      </c>
      <c r="AO45" s="74" t="str">
        <f t="shared" si="52"/>
        <v/>
      </c>
      <c r="AP45" s="74" t="str">
        <f t="shared" si="53"/>
        <v/>
      </c>
      <c r="AQ45" s="74" t="str">
        <f t="shared" si="54"/>
        <v>O</v>
      </c>
      <c r="AR45" s="74" t="str">
        <f t="shared" si="55"/>
        <v>O</v>
      </c>
      <c r="AS45" s="74" t="s">
        <v>2</v>
      </c>
      <c r="AT45" s="74" t="str">
        <f t="shared" si="56"/>
        <v>X</v>
      </c>
      <c r="AU45" s="74" t="str">
        <f t="shared" si="57"/>
        <v>O</v>
      </c>
      <c r="AV45" s="74" t="str">
        <f t="shared" si="58"/>
        <v/>
      </c>
    </row>
    <row r="46" spans="1:48" x14ac:dyDescent="0.3">
      <c r="A46" s="9" t="s">
        <v>1355</v>
      </c>
      <c r="B46" s="10" t="s">
        <v>2052</v>
      </c>
      <c r="C46" s="101">
        <v>640</v>
      </c>
      <c r="D46" s="98">
        <v>121.5</v>
      </c>
      <c r="E46" s="100">
        <v>37</v>
      </c>
      <c r="F46" s="98">
        <v>100</v>
      </c>
      <c r="G46" s="17">
        <v>30</v>
      </c>
      <c r="H46" s="101">
        <v>140</v>
      </c>
      <c r="I46" s="102">
        <v>70000</v>
      </c>
      <c r="J46" s="102" t="s">
        <v>1968</v>
      </c>
      <c r="K46" s="102">
        <v>40000</v>
      </c>
      <c r="L46" s="102" t="s">
        <v>1964</v>
      </c>
      <c r="M46" s="103">
        <f t="shared" si="40"/>
        <v>30000</v>
      </c>
      <c r="N46" s="4">
        <f t="shared" si="41"/>
        <v>0.5714285714285714</v>
      </c>
      <c r="O46" s="99">
        <f t="shared" si="42"/>
        <v>1891.8918918918919</v>
      </c>
      <c r="P46" s="99">
        <f t="shared" si="43"/>
        <v>1081.081081081081</v>
      </c>
      <c r="Q46" s="74">
        <v>4</v>
      </c>
      <c r="R46" s="74">
        <v>2</v>
      </c>
      <c r="S46" s="74" t="s">
        <v>1941</v>
      </c>
      <c r="T46" s="5" t="s">
        <v>1361</v>
      </c>
      <c r="U46" s="9"/>
      <c r="W46" s="98">
        <f t="shared" si="44"/>
        <v>121.5</v>
      </c>
      <c r="X46" s="100">
        <f t="shared" si="44"/>
        <v>37</v>
      </c>
      <c r="Y46" s="96">
        <f t="shared" si="45"/>
        <v>140</v>
      </c>
      <c r="Z46" s="103">
        <f t="shared" si="45"/>
        <v>70000</v>
      </c>
      <c r="AA46" s="103">
        <f t="shared" si="46"/>
        <v>40000</v>
      </c>
      <c r="AB46" s="103">
        <f t="shared" si="47"/>
        <v>30000</v>
      </c>
      <c r="AC46" s="4">
        <f t="shared" si="47"/>
        <v>0.5714285714285714</v>
      </c>
      <c r="AD46" s="99">
        <f t="shared" si="47"/>
        <v>1891.8918918918919</v>
      </c>
      <c r="AE46" s="74" t="str">
        <f t="shared" si="48"/>
        <v>계</v>
      </c>
      <c r="AF46" s="74" t="str">
        <f t="shared" si="49"/>
        <v>4/2</v>
      </c>
      <c r="AH46" s="20" t="str">
        <f t="shared" si="38"/>
        <v>진말대우,우성</v>
      </c>
      <c r="AI46" s="100">
        <f t="shared" si="34"/>
        <v>37</v>
      </c>
      <c r="AJ46" s="74" t="str">
        <f t="shared" si="50"/>
        <v>A-</v>
      </c>
      <c r="AK46" s="74" t="s">
        <v>13</v>
      </c>
      <c r="AL46" s="74" t="s">
        <v>1937</v>
      </c>
      <c r="AM46" s="74" t="s">
        <v>1938</v>
      </c>
      <c r="AN46" s="74" t="str">
        <f t="shared" si="51"/>
        <v>C</v>
      </c>
      <c r="AO46" s="74" t="str">
        <f t="shared" si="52"/>
        <v>X</v>
      </c>
      <c r="AP46" s="74" t="str">
        <f t="shared" si="53"/>
        <v>X</v>
      </c>
      <c r="AQ46" s="74" t="str">
        <f t="shared" si="54"/>
        <v>X</v>
      </c>
      <c r="AR46" s="74" t="str">
        <f t="shared" si="55"/>
        <v>X</v>
      </c>
      <c r="AS46" s="74" t="s">
        <v>2</v>
      </c>
      <c r="AT46" s="74" t="str">
        <f t="shared" si="56"/>
        <v>X</v>
      </c>
      <c r="AU46" s="74" t="str">
        <f t="shared" si="57"/>
        <v>O</v>
      </c>
      <c r="AV46" s="74" t="str">
        <f t="shared" si="58"/>
        <v>X</v>
      </c>
    </row>
    <row r="47" spans="1:48" x14ac:dyDescent="0.3">
      <c r="A47" s="9" t="s">
        <v>1355</v>
      </c>
      <c r="B47" s="10" t="s">
        <v>2052</v>
      </c>
      <c r="C47" s="101">
        <v>640</v>
      </c>
      <c r="D47" s="98">
        <v>159.30000000000001</v>
      </c>
      <c r="E47" s="100">
        <v>48</v>
      </c>
      <c r="F47" s="98">
        <v>134</v>
      </c>
      <c r="G47" s="17">
        <v>41</v>
      </c>
      <c r="H47" s="101">
        <v>34</v>
      </c>
      <c r="I47" s="102"/>
      <c r="J47" s="102"/>
      <c r="K47" s="102"/>
      <c r="L47" s="102"/>
      <c r="M47" s="103">
        <f t="shared" si="40"/>
        <v>0</v>
      </c>
      <c r="N47" s="4" t="str">
        <f t="shared" si="41"/>
        <v/>
      </c>
      <c r="O47" s="99">
        <f t="shared" si="42"/>
        <v>0</v>
      </c>
      <c r="P47" s="99">
        <f t="shared" si="43"/>
        <v>0</v>
      </c>
      <c r="Q47" s="74">
        <v>4</v>
      </c>
      <c r="R47" s="74">
        <v>2</v>
      </c>
      <c r="S47" s="74" t="s">
        <v>1941</v>
      </c>
      <c r="T47" s="5" t="s">
        <v>1362</v>
      </c>
      <c r="U47" s="9"/>
      <c r="W47" s="98">
        <f t="shared" si="44"/>
        <v>159.30000000000001</v>
      </c>
      <c r="X47" s="100">
        <f t="shared" si="44"/>
        <v>48</v>
      </c>
      <c r="Y47" s="96">
        <f t="shared" si="45"/>
        <v>34</v>
      </c>
      <c r="Z47" s="103">
        <f t="shared" si="45"/>
        <v>0</v>
      </c>
      <c r="AA47" s="103">
        <f t="shared" si="46"/>
        <v>0</v>
      </c>
      <c r="AB47" s="103">
        <f t="shared" si="47"/>
        <v>0</v>
      </c>
      <c r="AC47" s="4" t="str">
        <f t="shared" si="47"/>
        <v/>
      </c>
      <c r="AD47" s="99">
        <f t="shared" si="47"/>
        <v>0</v>
      </c>
      <c r="AE47" s="74" t="str">
        <f t="shared" si="48"/>
        <v>계</v>
      </c>
      <c r="AF47" s="74" t="str">
        <f t="shared" si="49"/>
        <v>4/2</v>
      </c>
      <c r="AH47" s="20" t="str">
        <f t="shared" si="38"/>
        <v>진말대우,우성</v>
      </c>
      <c r="AI47" s="100">
        <f t="shared" si="34"/>
        <v>48</v>
      </c>
      <c r="AJ47" s="74" t="str">
        <f t="shared" si="50"/>
        <v>A-</v>
      </c>
      <c r="AK47" s="74" t="s">
        <v>13</v>
      </c>
      <c r="AL47" s="74" t="s">
        <v>1937</v>
      </c>
      <c r="AM47" s="74" t="s">
        <v>1938</v>
      </c>
      <c r="AN47" s="74" t="str">
        <f t="shared" si="51"/>
        <v>C</v>
      </c>
      <c r="AO47" s="74" t="str">
        <f t="shared" si="52"/>
        <v/>
      </c>
      <c r="AP47" s="74" t="str">
        <f t="shared" si="53"/>
        <v/>
      </c>
      <c r="AQ47" s="74" t="str">
        <f t="shared" si="54"/>
        <v>O</v>
      </c>
      <c r="AR47" s="74" t="str">
        <f t="shared" si="55"/>
        <v>O</v>
      </c>
      <c r="AS47" s="74" t="s">
        <v>2</v>
      </c>
      <c r="AT47" s="74" t="str">
        <f t="shared" si="56"/>
        <v>X</v>
      </c>
      <c r="AU47" s="74" t="str">
        <f t="shared" si="57"/>
        <v>O</v>
      </c>
      <c r="AV47" s="74" t="str">
        <f t="shared" si="58"/>
        <v/>
      </c>
    </row>
    <row r="48" spans="1:48" x14ac:dyDescent="0.3">
      <c r="A48" s="9" t="s">
        <v>1355</v>
      </c>
      <c r="B48" s="10" t="s">
        <v>2052</v>
      </c>
      <c r="C48" s="101">
        <v>640</v>
      </c>
      <c r="D48" s="98">
        <v>160.4</v>
      </c>
      <c r="E48" s="100">
        <v>49</v>
      </c>
      <c r="F48" s="98">
        <v>134.9</v>
      </c>
      <c r="G48" s="17">
        <v>41</v>
      </c>
      <c r="H48" s="101">
        <v>34</v>
      </c>
      <c r="I48" s="102"/>
      <c r="J48" s="102"/>
      <c r="K48" s="102">
        <v>45000</v>
      </c>
      <c r="L48" s="102" t="s">
        <v>1943</v>
      </c>
      <c r="M48" s="103">
        <f t="shared" si="40"/>
        <v>-45000</v>
      </c>
      <c r="N48" s="4" t="str">
        <f t="shared" si="41"/>
        <v/>
      </c>
      <c r="O48" s="99">
        <f t="shared" si="42"/>
        <v>0</v>
      </c>
      <c r="P48" s="99">
        <f t="shared" si="43"/>
        <v>918.36734693877554</v>
      </c>
      <c r="Q48" s="74">
        <v>4</v>
      </c>
      <c r="R48" s="74">
        <v>2</v>
      </c>
      <c r="S48" s="74" t="s">
        <v>1941</v>
      </c>
      <c r="T48" s="5" t="s">
        <v>1363</v>
      </c>
      <c r="U48" s="9"/>
      <c r="W48" s="98">
        <f t="shared" si="44"/>
        <v>160.4</v>
      </c>
      <c r="X48" s="100">
        <f t="shared" si="44"/>
        <v>49</v>
      </c>
      <c r="Y48" s="96">
        <f t="shared" si="45"/>
        <v>34</v>
      </c>
      <c r="Z48" s="103">
        <f t="shared" si="45"/>
        <v>0</v>
      </c>
      <c r="AA48" s="103">
        <f t="shared" si="46"/>
        <v>45000</v>
      </c>
      <c r="AB48" s="103">
        <f t="shared" si="47"/>
        <v>-45000</v>
      </c>
      <c r="AC48" s="4" t="str">
        <f t="shared" si="47"/>
        <v/>
      </c>
      <c r="AD48" s="99">
        <f t="shared" si="47"/>
        <v>0</v>
      </c>
      <c r="AE48" s="74" t="str">
        <f t="shared" si="48"/>
        <v>계</v>
      </c>
      <c r="AF48" s="74" t="str">
        <f t="shared" si="49"/>
        <v>4/2</v>
      </c>
      <c r="AH48" s="20" t="str">
        <f t="shared" si="38"/>
        <v>진말대우,우성</v>
      </c>
      <c r="AI48" s="100">
        <f t="shared" si="34"/>
        <v>49</v>
      </c>
      <c r="AJ48" s="74" t="str">
        <f t="shared" si="50"/>
        <v>A-</v>
      </c>
      <c r="AK48" s="74" t="s">
        <v>13</v>
      </c>
      <c r="AL48" s="74" t="s">
        <v>1937</v>
      </c>
      <c r="AM48" s="74" t="s">
        <v>1938</v>
      </c>
      <c r="AN48" s="74" t="str">
        <f t="shared" si="51"/>
        <v>C</v>
      </c>
      <c r="AO48" s="74" t="str">
        <f t="shared" si="52"/>
        <v/>
      </c>
      <c r="AP48" s="74" t="str">
        <f t="shared" si="53"/>
        <v/>
      </c>
      <c r="AQ48" s="74" t="str">
        <f t="shared" si="54"/>
        <v>O</v>
      </c>
      <c r="AR48" s="74" t="str">
        <f t="shared" si="55"/>
        <v>O</v>
      </c>
      <c r="AS48" s="74" t="s">
        <v>2</v>
      </c>
      <c r="AT48" s="74" t="str">
        <f t="shared" si="56"/>
        <v>X</v>
      </c>
      <c r="AU48" s="74" t="str">
        <f t="shared" si="57"/>
        <v>O</v>
      </c>
      <c r="AV48" s="74" t="str">
        <f t="shared" si="58"/>
        <v/>
      </c>
    </row>
    <row r="49" spans="1:48" x14ac:dyDescent="0.3">
      <c r="A49" s="9"/>
      <c r="B49" s="74"/>
      <c r="C49" s="6"/>
      <c r="D49" s="9"/>
      <c r="E49" s="14"/>
      <c r="F49" s="98"/>
      <c r="G49" s="9"/>
      <c r="H49" s="9"/>
      <c r="I49" s="9"/>
      <c r="J49" s="9"/>
      <c r="K49" s="9"/>
      <c r="L49" s="9"/>
      <c r="M49" s="9"/>
      <c r="N49" s="9"/>
      <c r="O49" s="99"/>
      <c r="P49" s="99"/>
      <c r="Q49" s="100"/>
      <c r="R49" s="100"/>
      <c r="S49" s="9"/>
      <c r="T49" s="48"/>
      <c r="U49" s="9"/>
      <c r="W49" s="69" t="str">
        <f>$A$4&amp;" "&amp;A50&amp;"("&amp;B50&amp;","&amp;C50&amp;"^)"</f>
        <v>장곡동 숲속마을1단지('99.08.,1246^)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38"/>
        <v/>
      </c>
      <c r="AI49" s="97" t="str">
        <f t="shared" si="34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1364</v>
      </c>
      <c r="B50" s="10" t="s">
        <v>2051</v>
      </c>
      <c r="C50" s="101">
        <v>1246</v>
      </c>
      <c r="D50" s="98">
        <v>78.599999999999994</v>
      </c>
      <c r="E50" s="100">
        <v>24</v>
      </c>
      <c r="F50" s="98">
        <v>60</v>
      </c>
      <c r="G50" s="17">
        <v>18</v>
      </c>
      <c r="H50" s="101">
        <v>654</v>
      </c>
      <c r="I50" s="102">
        <v>38500</v>
      </c>
      <c r="J50" s="102" t="s">
        <v>1975</v>
      </c>
      <c r="K50" s="102">
        <v>26000</v>
      </c>
      <c r="L50" s="102" t="s">
        <v>1978</v>
      </c>
      <c r="M50" s="103">
        <f>I50-K50</f>
        <v>12500</v>
      </c>
      <c r="N50" s="4">
        <f>IF(ISERROR(K50/I50),"",K50/I50)</f>
        <v>0.67532467532467533</v>
      </c>
      <c r="O50" s="99">
        <f>I50/E50</f>
        <v>1604.1666666666667</v>
      </c>
      <c r="P50" s="99">
        <f>K50/E50</f>
        <v>1083.3333333333333</v>
      </c>
      <c r="Q50" s="74">
        <v>3</v>
      </c>
      <c r="R50" s="74">
        <v>2</v>
      </c>
      <c r="S50" s="74" t="s">
        <v>1941</v>
      </c>
      <c r="T50" s="5" t="s">
        <v>1043</v>
      </c>
      <c r="U50" s="9"/>
      <c r="W50" s="98">
        <f t="shared" ref="W50:X54" si="59">D50</f>
        <v>78.599999999999994</v>
      </c>
      <c r="X50" s="100">
        <f t="shared" si="59"/>
        <v>24</v>
      </c>
      <c r="Y50" s="96">
        <f t="shared" ref="Y50:Z54" si="60">H50</f>
        <v>654</v>
      </c>
      <c r="Z50" s="103">
        <f t="shared" si="60"/>
        <v>38500</v>
      </c>
      <c r="AA50" s="103">
        <f>K50</f>
        <v>26000</v>
      </c>
      <c r="AB50" s="103">
        <f t="shared" ref="AB50:AD54" si="61">M50</f>
        <v>12500</v>
      </c>
      <c r="AC50" s="4">
        <f t="shared" si="61"/>
        <v>0.67532467532467533</v>
      </c>
      <c r="AD50" s="99">
        <f t="shared" si="61"/>
        <v>1604.1666666666667</v>
      </c>
      <c r="AE50" s="74" t="str">
        <f>S50</f>
        <v>계</v>
      </c>
      <c r="AF50" s="74" t="str">
        <f>Q50&amp;"/"&amp;R50</f>
        <v>3/2</v>
      </c>
      <c r="AH50" s="20" t="str">
        <f t="shared" si="38"/>
        <v>숲속마을1단지</v>
      </c>
      <c r="AI50" s="100">
        <f t="shared" si="34"/>
        <v>24</v>
      </c>
      <c r="AJ50" s="74" t="str">
        <f>IF(AI50="","",$AJ$2)</f>
        <v>A-</v>
      </c>
      <c r="AK50" s="74" t="s">
        <v>13</v>
      </c>
      <c r="AL50" s="74" t="s">
        <v>1937</v>
      </c>
      <c r="AM50" s="74" t="s">
        <v>1938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1364</v>
      </c>
      <c r="B51" s="10" t="s">
        <v>2051</v>
      </c>
      <c r="C51" s="101">
        <v>1246</v>
      </c>
      <c r="D51" s="98">
        <v>79.099999999999994</v>
      </c>
      <c r="E51" s="100">
        <v>24</v>
      </c>
      <c r="F51" s="98">
        <v>59.8</v>
      </c>
      <c r="G51" s="17">
        <v>18</v>
      </c>
      <c r="H51" s="101">
        <v>142</v>
      </c>
      <c r="I51" s="102">
        <v>38500</v>
      </c>
      <c r="J51" s="102" t="s">
        <v>1971</v>
      </c>
      <c r="K51" s="102"/>
      <c r="L51" s="102"/>
      <c r="M51" s="103">
        <f>I51-K51</f>
        <v>38500</v>
      </c>
      <c r="N51" s="4">
        <f>IF(ISERROR(K51/I51),"",K51/I51)</f>
        <v>0</v>
      </c>
      <c r="O51" s="99">
        <f>I51/E51</f>
        <v>1604.1666666666667</v>
      </c>
      <c r="P51" s="99">
        <f>K51/E51</f>
        <v>0</v>
      </c>
      <c r="Q51" s="74">
        <v>2</v>
      </c>
      <c r="R51" s="74">
        <v>1</v>
      </c>
      <c r="S51" s="74" t="s">
        <v>1941</v>
      </c>
      <c r="T51" s="5" t="s">
        <v>134</v>
      </c>
      <c r="U51" s="9"/>
      <c r="W51" s="98">
        <f t="shared" si="59"/>
        <v>79.099999999999994</v>
      </c>
      <c r="X51" s="100">
        <f t="shared" si="59"/>
        <v>24</v>
      </c>
      <c r="Y51" s="96">
        <f t="shared" si="60"/>
        <v>142</v>
      </c>
      <c r="Z51" s="103">
        <f t="shared" si="60"/>
        <v>38500</v>
      </c>
      <c r="AA51" s="103">
        <f>K51</f>
        <v>0</v>
      </c>
      <c r="AB51" s="103">
        <f t="shared" si="61"/>
        <v>38500</v>
      </c>
      <c r="AC51" s="4">
        <f t="shared" si="61"/>
        <v>0</v>
      </c>
      <c r="AD51" s="99">
        <f t="shared" si="61"/>
        <v>1604.1666666666667</v>
      </c>
      <c r="AE51" s="74" t="str">
        <f>S51</f>
        <v>계</v>
      </c>
      <c r="AF51" s="74" t="str">
        <f>Q51&amp;"/"&amp;R51</f>
        <v>2/1</v>
      </c>
      <c r="AH51" s="20" t="str">
        <f t="shared" si="38"/>
        <v>숲속마을1단지</v>
      </c>
      <c r="AI51" s="100">
        <f t="shared" si="34"/>
        <v>24</v>
      </c>
      <c r="AJ51" s="74" t="str">
        <f>IF(AI51="","",$AJ$2)</f>
        <v>A-</v>
      </c>
      <c r="AK51" s="74" t="s">
        <v>13</v>
      </c>
      <c r="AL51" s="74" t="s">
        <v>1937</v>
      </c>
      <c r="AM51" s="74" t="s">
        <v>1938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1364</v>
      </c>
      <c r="B52" s="10" t="s">
        <v>2051</v>
      </c>
      <c r="C52" s="101">
        <v>1246</v>
      </c>
      <c r="D52" s="98">
        <v>110.1</v>
      </c>
      <c r="E52" s="100">
        <v>33</v>
      </c>
      <c r="F52" s="98">
        <v>88.6</v>
      </c>
      <c r="G52" s="17">
        <v>27</v>
      </c>
      <c r="H52" s="101">
        <v>214</v>
      </c>
      <c r="I52" s="102">
        <v>55000</v>
      </c>
      <c r="J52" s="102" t="s">
        <v>2004</v>
      </c>
      <c r="K52" s="102">
        <v>35000</v>
      </c>
      <c r="L52" s="102" t="s">
        <v>2004</v>
      </c>
      <c r="M52" s="103">
        <f>I52-K52</f>
        <v>20000</v>
      </c>
      <c r="N52" s="4">
        <f>IF(ISERROR(K52/I52),"",K52/I52)</f>
        <v>0.63636363636363635</v>
      </c>
      <c r="O52" s="99">
        <f>I52/E52</f>
        <v>1666.6666666666667</v>
      </c>
      <c r="P52" s="99">
        <f>K52/E52</f>
        <v>1060.6060606060605</v>
      </c>
      <c r="Q52" s="74">
        <v>3</v>
      </c>
      <c r="R52" s="74">
        <v>2</v>
      </c>
      <c r="S52" s="74" t="s">
        <v>1941</v>
      </c>
      <c r="T52" s="5">
        <v>110</v>
      </c>
      <c r="U52" s="9"/>
      <c r="W52" s="98">
        <f t="shared" si="59"/>
        <v>110.1</v>
      </c>
      <c r="X52" s="100">
        <f t="shared" si="59"/>
        <v>33</v>
      </c>
      <c r="Y52" s="96">
        <f t="shared" si="60"/>
        <v>214</v>
      </c>
      <c r="Z52" s="103">
        <f t="shared" si="60"/>
        <v>55000</v>
      </c>
      <c r="AA52" s="103">
        <f>K52</f>
        <v>35000</v>
      </c>
      <c r="AB52" s="103">
        <f t="shared" si="61"/>
        <v>20000</v>
      </c>
      <c r="AC52" s="4">
        <f t="shared" si="61"/>
        <v>0.63636363636363635</v>
      </c>
      <c r="AD52" s="99">
        <f t="shared" si="61"/>
        <v>1666.6666666666667</v>
      </c>
      <c r="AE52" s="74" t="str">
        <f>S52</f>
        <v>계</v>
      </c>
      <c r="AF52" s="74" t="str">
        <f>Q52&amp;"/"&amp;R52</f>
        <v>3/2</v>
      </c>
      <c r="AH52" s="20" t="str">
        <f t="shared" si="38"/>
        <v>숲속마을1단지</v>
      </c>
      <c r="AI52" s="100">
        <f t="shared" si="34"/>
        <v>33</v>
      </c>
      <c r="AJ52" s="74" t="str">
        <f>IF(AI52="","",$AJ$2)</f>
        <v>A-</v>
      </c>
      <c r="AK52" s="74" t="s">
        <v>13</v>
      </c>
      <c r="AL52" s="74" t="s">
        <v>1937</v>
      </c>
      <c r="AM52" s="74" t="s">
        <v>1938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X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1364</v>
      </c>
      <c r="B53" s="10" t="s">
        <v>2051</v>
      </c>
      <c r="C53" s="101">
        <v>1246</v>
      </c>
      <c r="D53" s="98">
        <v>123.7</v>
      </c>
      <c r="E53" s="100">
        <v>37</v>
      </c>
      <c r="F53" s="98">
        <v>100</v>
      </c>
      <c r="G53" s="17">
        <v>30</v>
      </c>
      <c r="H53" s="101">
        <v>130</v>
      </c>
      <c r="I53" s="102">
        <v>62000</v>
      </c>
      <c r="J53" s="102" t="s">
        <v>1951</v>
      </c>
      <c r="K53" s="102"/>
      <c r="L53" s="102"/>
      <c r="M53" s="103">
        <f>I53-K53</f>
        <v>62000</v>
      </c>
      <c r="N53" s="4">
        <f>IF(ISERROR(K53/I53),"",K53/I53)</f>
        <v>0</v>
      </c>
      <c r="O53" s="99">
        <f>I53/E53</f>
        <v>1675.6756756756756</v>
      </c>
      <c r="P53" s="99">
        <f>K53/E53</f>
        <v>0</v>
      </c>
      <c r="Q53" s="74">
        <v>3</v>
      </c>
      <c r="R53" s="74">
        <v>2</v>
      </c>
      <c r="S53" s="74" t="s">
        <v>1941</v>
      </c>
      <c r="T53" s="5">
        <v>123</v>
      </c>
      <c r="U53" s="9"/>
      <c r="W53" s="98">
        <f t="shared" si="59"/>
        <v>123.7</v>
      </c>
      <c r="X53" s="100">
        <f t="shared" si="59"/>
        <v>37</v>
      </c>
      <c r="Y53" s="96">
        <f t="shared" si="60"/>
        <v>130</v>
      </c>
      <c r="Z53" s="103">
        <f t="shared" si="60"/>
        <v>62000</v>
      </c>
      <c r="AA53" s="103">
        <f>K53</f>
        <v>0</v>
      </c>
      <c r="AB53" s="103">
        <f t="shared" si="61"/>
        <v>62000</v>
      </c>
      <c r="AC53" s="4">
        <f t="shared" si="61"/>
        <v>0</v>
      </c>
      <c r="AD53" s="99">
        <f t="shared" si="61"/>
        <v>1675.6756756756756</v>
      </c>
      <c r="AE53" s="74" t="str">
        <f>S53</f>
        <v>계</v>
      </c>
      <c r="AF53" s="74" t="str">
        <f>Q53&amp;"/"&amp;R53</f>
        <v>3/2</v>
      </c>
      <c r="AH53" s="20" t="str">
        <f t="shared" si="38"/>
        <v>숲속마을1단지</v>
      </c>
      <c r="AI53" s="100">
        <f t="shared" si="34"/>
        <v>37</v>
      </c>
      <c r="AJ53" s="74" t="str">
        <f>IF(AI53="","",$AJ$2)</f>
        <v>A-</v>
      </c>
      <c r="AK53" s="74" t="s">
        <v>13</v>
      </c>
      <c r="AL53" s="74" t="s">
        <v>1937</v>
      </c>
      <c r="AM53" s="74" t="s">
        <v>1938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1364</v>
      </c>
      <c r="B54" s="10" t="s">
        <v>2051</v>
      </c>
      <c r="C54" s="101">
        <v>1246</v>
      </c>
      <c r="D54" s="98">
        <v>161.69999999999999</v>
      </c>
      <c r="E54" s="100">
        <v>49</v>
      </c>
      <c r="F54" s="98">
        <v>134.69999999999999</v>
      </c>
      <c r="G54" s="17">
        <v>41</v>
      </c>
      <c r="H54" s="101">
        <v>106</v>
      </c>
      <c r="I54" s="102">
        <v>67000</v>
      </c>
      <c r="J54" s="102" t="s">
        <v>1980</v>
      </c>
      <c r="K54" s="102"/>
      <c r="L54" s="102"/>
      <c r="M54" s="103">
        <f>I54-K54</f>
        <v>67000</v>
      </c>
      <c r="N54" s="4">
        <f>IF(ISERROR(K54/I54),"",K54/I54)</f>
        <v>0</v>
      </c>
      <c r="O54" s="99">
        <f>I54/E54</f>
        <v>1367.3469387755101</v>
      </c>
      <c r="P54" s="99">
        <f>K54/E54</f>
        <v>0</v>
      </c>
      <c r="Q54" s="74">
        <v>4</v>
      </c>
      <c r="R54" s="74">
        <v>2</v>
      </c>
      <c r="S54" s="74" t="s">
        <v>1941</v>
      </c>
      <c r="T54" s="5">
        <v>161</v>
      </c>
      <c r="U54" s="9"/>
      <c r="W54" s="98">
        <f t="shared" si="59"/>
        <v>161.69999999999999</v>
      </c>
      <c r="X54" s="100">
        <f t="shared" si="59"/>
        <v>49</v>
      </c>
      <c r="Y54" s="96">
        <f t="shared" si="60"/>
        <v>106</v>
      </c>
      <c r="Z54" s="103">
        <f t="shared" si="60"/>
        <v>67000</v>
      </c>
      <c r="AA54" s="103">
        <f>K54</f>
        <v>0</v>
      </c>
      <c r="AB54" s="103">
        <f t="shared" si="61"/>
        <v>67000</v>
      </c>
      <c r="AC54" s="4">
        <f t="shared" si="61"/>
        <v>0</v>
      </c>
      <c r="AD54" s="99">
        <f t="shared" si="61"/>
        <v>1367.3469387755101</v>
      </c>
      <c r="AE54" s="74" t="str">
        <f>S54</f>
        <v>계</v>
      </c>
      <c r="AF54" s="74" t="str">
        <f>Q54&amp;"/"&amp;R54</f>
        <v>4/2</v>
      </c>
      <c r="AH54" s="20" t="str">
        <f t="shared" si="38"/>
        <v>숲속마을1단지</v>
      </c>
      <c r="AI54" s="100">
        <f t="shared" si="34"/>
        <v>49</v>
      </c>
      <c r="AJ54" s="74" t="str">
        <f>IF(AI54="","",$AJ$2)</f>
        <v>A-</v>
      </c>
      <c r="AK54" s="74" t="s">
        <v>13</v>
      </c>
      <c r="AL54" s="74" t="s">
        <v>1937</v>
      </c>
      <c r="AM54" s="74" t="s">
        <v>1938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98"/>
      <c r="G55" s="9"/>
      <c r="H55" s="9"/>
      <c r="I55" s="9"/>
      <c r="J55" s="9"/>
      <c r="K55" s="9"/>
      <c r="L55" s="9"/>
      <c r="M55" s="9"/>
      <c r="N55" s="9"/>
      <c r="O55" s="99"/>
      <c r="P55" s="99"/>
      <c r="Q55" s="100"/>
      <c r="R55" s="100"/>
      <c r="S55" s="9"/>
      <c r="T55" s="48"/>
      <c r="U55" s="9"/>
      <c r="W55" s="69" t="str">
        <f>$A$4&amp;" "&amp;A56&amp;"("&amp;B56&amp;","&amp;C56&amp;"^)"</f>
        <v>장곡동 연성대우3차('00.11.,518^)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38"/>
        <v/>
      </c>
      <c r="AI55" s="97" t="str">
        <f t="shared" si="34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1368</v>
      </c>
      <c r="B56" s="10" t="s">
        <v>2053</v>
      </c>
      <c r="C56" s="101">
        <v>518</v>
      </c>
      <c r="D56" s="98">
        <v>94.9</v>
      </c>
      <c r="E56" s="100">
        <v>29</v>
      </c>
      <c r="F56" s="98">
        <v>70</v>
      </c>
      <c r="G56" s="17">
        <v>21</v>
      </c>
      <c r="H56" s="101">
        <v>78</v>
      </c>
      <c r="I56" s="102">
        <v>60000</v>
      </c>
      <c r="J56" s="102" t="s">
        <v>1949</v>
      </c>
      <c r="K56" s="102">
        <v>35000</v>
      </c>
      <c r="L56" s="102" t="s">
        <v>1963</v>
      </c>
      <c r="M56" s="103">
        <f>I56-K56</f>
        <v>25000</v>
      </c>
      <c r="N56" s="4">
        <f>IF(ISERROR(K56/I56),"",K56/I56)</f>
        <v>0.58333333333333337</v>
      </c>
      <c r="O56" s="99">
        <f>I56/E56</f>
        <v>2068.9655172413795</v>
      </c>
      <c r="P56" s="99">
        <f>K56/E56</f>
        <v>1206.8965517241379</v>
      </c>
      <c r="Q56" s="74">
        <v>3</v>
      </c>
      <c r="R56" s="74">
        <v>2</v>
      </c>
      <c r="S56" s="74" t="s">
        <v>1941</v>
      </c>
      <c r="T56" s="5">
        <v>94</v>
      </c>
      <c r="U56" s="9"/>
      <c r="W56" s="98">
        <f t="shared" ref="W56:X58" si="62">D56</f>
        <v>94.9</v>
      </c>
      <c r="X56" s="100">
        <f t="shared" si="62"/>
        <v>29</v>
      </c>
      <c r="Y56" s="96">
        <f t="shared" ref="Y56:Z58" si="63">H56</f>
        <v>78</v>
      </c>
      <c r="Z56" s="103">
        <f t="shared" si="63"/>
        <v>60000</v>
      </c>
      <c r="AA56" s="103">
        <f>K56</f>
        <v>35000</v>
      </c>
      <c r="AB56" s="103">
        <f t="shared" ref="AB56:AD58" si="64">M56</f>
        <v>25000</v>
      </c>
      <c r="AC56" s="4">
        <f t="shared" si="64"/>
        <v>0.58333333333333337</v>
      </c>
      <c r="AD56" s="99">
        <f t="shared" si="64"/>
        <v>2068.9655172413795</v>
      </c>
      <c r="AE56" s="74" t="str">
        <f>S56</f>
        <v>계</v>
      </c>
      <c r="AF56" s="74" t="str">
        <f>Q56&amp;"/"&amp;R56</f>
        <v>3/2</v>
      </c>
      <c r="AH56" s="20" t="str">
        <f t="shared" si="38"/>
        <v>연성대우3차</v>
      </c>
      <c r="AI56" s="100">
        <f t="shared" si="34"/>
        <v>29</v>
      </c>
      <c r="AJ56" s="74" t="str">
        <f>IF(AI56="","",$AJ$2)</f>
        <v>A-</v>
      </c>
      <c r="AK56" s="74" t="s">
        <v>13</v>
      </c>
      <c r="AL56" s="74" t="s">
        <v>1937</v>
      </c>
      <c r="AM56" s="74" t="s">
        <v>1938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1368</v>
      </c>
      <c r="B57" s="10" t="s">
        <v>2053</v>
      </c>
      <c r="C57" s="101">
        <v>518</v>
      </c>
      <c r="D57" s="98">
        <v>106</v>
      </c>
      <c r="E57" s="100">
        <v>32</v>
      </c>
      <c r="F57" s="98">
        <v>79.7</v>
      </c>
      <c r="G57" s="17">
        <v>24</v>
      </c>
      <c r="H57" s="101">
        <v>318</v>
      </c>
      <c r="I57" s="102">
        <v>61000</v>
      </c>
      <c r="J57" s="102" t="s">
        <v>1947</v>
      </c>
      <c r="K57" s="102">
        <v>36000</v>
      </c>
      <c r="L57" s="102" t="s">
        <v>1951</v>
      </c>
      <c r="M57" s="103">
        <f>I57-K57</f>
        <v>25000</v>
      </c>
      <c r="N57" s="4">
        <f>IF(ISERROR(K57/I57),"",K57/I57)</f>
        <v>0.5901639344262295</v>
      </c>
      <c r="O57" s="99">
        <f>I57/E57</f>
        <v>1906.25</v>
      </c>
      <c r="P57" s="99">
        <f>K57/E57</f>
        <v>1125</v>
      </c>
      <c r="Q57" s="74">
        <v>3</v>
      </c>
      <c r="R57" s="74">
        <v>2</v>
      </c>
      <c r="S57" s="74" t="s">
        <v>1941</v>
      </c>
      <c r="T57" s="5">
        <v>106</v>
      </c>
      <c r="U57" s="9"/>
      <c r="W57" s="98">
        <f t="shared" si="62"/>
        <v>106</v>
      </c>
      <c r="X57" s="100">
        <f t="shared" si="62"/>
        <v>32</v>
      </c>
      <c r="Y57" s="96">
        <f t="shared" si="63"/>
        <v>318</v>
      </c>
      <c r="Z57" s="103">
        <f t="shared" si="63"/>
        <v>61000</v>
      </c>
      <c r="AA57" s="103">
        <f>K57</f>
        <v>36000</v>
      </c>
      <c r="AB57" s="103">
        <f t="shared" si="64"/>
        <v>25000</v>
      </c>
      <c r="AC57" s="4">
        <f t="shared" si="64"/>
        <v>0.5901639344262295</v>
      </c>
      <c r="AD57" s="99">
        <f t="shared" si="64"/>
        <v>1906.25</v>
      </c>
      <c r="AE57" s="74" t="str">
        <f>S57</f>
        <v>계</v>
      </c>
      <c r="AF57" s="74" t="str">
        <f>Q57&amp;"/"&amp;R57</f>
        <v>3/2</v>
      </c>
      <c r="AH57" s="20" t="str">
        <f t="shared" si="38"/>
        <v>연성대우3차</v>
      </c>
      <c r="AI57" s="100">
        <f t="shared" si="34"/>
        <v>32</v>
      </c>
      <c r="AJ57" s="74" t="str">
        <f>IF(AI57="","",$AJ$2)</f>
        <v>A-</v>
      </c>
      <c r="AK57" s="74" t="s">
        <v>13</v>
      </c>
      <c r="AL57" s="74" t="s">
        <v>1937</v>
      </c>
      <c r="AM57" s="74" t="s">
        <v>1938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1368</v>
      </c>
      <c r="B58" s="10" t="s">
        <v>2053</v>
      </c>
      <c r="C58" s="101">
        <v>518</v>
      </c>
      <c r="D58" s="98">
        <v>109.3</v>
      </c>
      <c r="E58" s="100">
        <v>33</v>
      </c>
      <c r="F58" s="98">
        <v>79.599999999999994</v>
      </c>
      <c r="G58" s="17">
        <v>24</v>
      </c>
      <c r="H58" s="101">
        <v>122</v>
      </c>
      <c r="I58" s="102"/>
      <c r="J58" s="102"/>
      <c r="K58" s="102"/>
      <c r="L58" s="102"/>
      <c r="M58" s="103">
        <f>I58-K58</f>
        <v>0</v>
      </c>
      <c r="N58" s="4" t="str">
        <f>IF(ISERROR(K58/I58),"",K58/I58)</f>
        <v/>
      </c>
      <c r="O58" s="99">
        <f>I58/E58</f>
        <v>0</v>
      </c>
      <c r="P58" s="99">
        <f>K58/E58</f>
        <v>0</v>
      </c>
      <c r="Q58" s="74">
        <v>3</v>
      </c>
      <c r="R58" s="74">
        <v>2</v>
      </c>
      <c r="S58" s="74" t="s">
        <v>1941</v>
      </c>
      <c r="T58" s="5">
        <v>109</v>
      </c>
      <c r="U58" s="9"/>
      <c r="W58" s="98">
        <f t="shared" si="62"/>
        <v>109.3</v>
      </c>
      <c r="X58" s="100">
        <f t="shared" si="62"/>
        <v>33</v>
      </c>
      <c r="Y58" s="96">
        <f t="shared" si="63"/>
        <v>122</v>
      </c>
      <c r="Z58" s="103">
        <f t="shared" si="63"/>
        <v>0</v>
      </c>
      <c r="AA58" s="103">
        <f>K58</f>
        <v>0</v>
      </c>
      <c r="AB58" s="103">
        <f t="shared" si="64"/>
        <v>0</v>
      </c>
      <c r="AC58" s="4" t="str">
        <f t="shared" si="64"/>
        <v/>
      </c>
      <c r="AD58" s="99">
        <f t="shared" si="64"/>
        <v>0</v>
      </c>
      <c r="AE58" s="74" t="str">
        <f>S58</f>
        <v>계</v>
      </c>
      <c r="AF58" s="74" t="str">
        <f>Q58&amp;"/"&amp;R58</f>
        <v>3/2</v>
      </c>
      <c r="AH58" s="20" t="str">
        <f t="shared" si="38"/>
        <v>연성대우3차</v>
      </c>
      <c r="AI58" s="100">
        <f t="shared" si="34"/>
        <v>33</v>
      </c>
      <c r="AJ58" s="74" t="str">
        <f>IF(AI58="","",$AJ$2)</f>
        <v>A-</v>
      </c>
      <c r="AK58" s="74" t="s">
        <v>13</v>
      </c>
      <c r="AL58" s="74" t="s">
        <v>1937</v>
      </c>
      <c r="AM58" s="74" t="s">
        <v>1938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</sheetData>
  <mergeCells count="1">
    <mergeCell ref="AJ1:AN1"/>
  </mergeCells>
  <phoneticPr fontId="2" type="noConversion"/>
  <conditionalFormatting sqref="AV4:AV6">
    <cfRule type="expression" dxfId="20185" priority="868">
      <formula>AV4="X"</formula>
    </cfRule>
    <cfRule type="expression" dxfId="20184" priority="869">
      <formula>AV4="후보"</formula>
    </cfRule>
  </conditionalFormatting>
  <conditionalFormatting sqref="AC1:AC2 AC4:AC6 N4:N5">
    <cfRule type="cellIs" dxfId="20183" priority="865" operator="greaterThan">
      <formula>0.9</formula>
    </cfRule>
    <cfRule type="cellIs" dxfId="20182" priority="866" operator="greaterThan">
      <formula>0.85</formula>
    </cfRule>
  </conditionalFormatting>
  <conditionalFormatting sqref="N1:N2">
    <cfRule type="cellIs" dxfId="20181" priority="863" operator="greaterThan">
      <formula>0.9</formula>
    </cfRule>
    <cfRule type="cellIs" dxfId="20180" priority="864" operator="greaterThan">
      <formula>0.85</formula>
    </cfRule>
  </conditionalFormatting>
  <conditionalFormatting sqref="N6">
    <cfRule type="cellIs" dxfId="20179" priority="861" operator="greaterThan">
      <formula>0.9</formula>
    </cfRule>
    <cfRule type="cellIs" dxfId="20178" priority="862" operator="greaterThan">
      <formula>0.85</formula>
    </cfRule>
  </conditionalFormatting>
  <conditionalFormatting sqref="E6">
    <cfRule type="expression" dxfId="20177" priority="857">
      <formula>AND(IF(OR($Q6=1,$Q6=2),1,0),IF($X6&lt;=20,1,0))</formula>
    </cfRule>
    <cfRule type="expression" dxfId="20176" priority="858">
      <formula>AND(IF($Q6=2,1,0),IF($X6&lt;30,1,0))</formula>
    </cfRule>
    <cfRule type="expression" dxfId="20175" priority="859">
      <formula>AND(IF($Q6=3,1,0),IF($X6&lt;30,1,0))</formula>
    </cfRule>
    <cfRule type="expression" dxfId="20174" priority="860">
      <formula>AND(IF($Q6=3,1,IF($Q6=4,1,0)),IF($F6&lt;=85,1,0))</formula>
    </cfRule>
  </conditionalFormatting>
  <conditionalFormatting sqref="X6">
    <cfRule type="expression" dxfId="20173" priority="853">
      <formula>AND(IF(OR($Q6=1,$Q6=2),1,0),IF($X6&lt;=20,1,0))</formula>
    </cfRule>
    <cfRule type="expression" dxfId="20172" priority="854">
      <formula>AND(IF($Q6=2,1,0),IF($X6&lt;30,1,0))</formula>
    </cfRule>
    <cfRule type="expression" dxfId="20171" priority="855">
      <formula>AND(IF($Q6=3,1,0),IF($X6&lt;30,1,0))</formula>
    </cfRule>
    <cfRule type="expression" dxfId="20170" priority="856">
      <formula>AND(IF($Q6=3,1,IF($Q6=4,1,0)),IF($F6&lt;=85,1,0))</formula>
    </cfRule>
  </conditionalFormatting>
  <conditionalFormatting sqref="AI6">
    <cfRule type="expression" dxfId="20169" priority="849">
      <formula>AND(IF(OR($Q6=1,$Q6=2),1,0),IF($X6&lt;=20,1,0))</formula>
    </cfRule>
    <cfRule type="expression" dxfId="20168" priority="850">
      <formula>AND(IF($Q6=2,1,0),IF($X6&lt;30,1,0))</formula>
    </cfRule>
    <cfRule type="expression" dxfId="20167" priority="851">
      <formula>AND(IF($Q6=3,1,0),IF($X6&lt;30,1,0))</formula>
    </cfRule>
    <cfRule type="expression" dxfId="20166" priority="852">
      <formula>AND(IF($Q6=3,1,IF($Q6=4,1,0)),IF($F6&lt;=85,1,0))</formula>
    </cfRule>
  </conditionalFormatting>
  <conditionalFormatting sqref="AV7">
    <cfRule type="expression" dxfId="20165" priority="847">
      <formula>AV7="X"</formula>
    </cfRule>
    <cfRule type="expression" dxfId="20164" priority="848">
      <formula>AV7="후보"</formula>
    </cfRule>
  </conditionalFormatting>
  <conditionalFormatting sqref="AC7">
    <cfRule type="cellIs" dxfId="20163" priority="844" operator="greaterThan">
      <formula>0.9</formula>
    </cfRule>
    <cfRule type="cellIs" dxfId="20162" priority="845" operator="greaterThan">
      <formula>0.85</formula>
    </cfRule>
  </conditionalFormatting>
  <conditionalFormatting sqref="N7">
    <cfRule type="cellIs" dxfId="20161" priority="842" operator="greaterThan">
      <formula>0.9</formula>
    </cfRule>
    <cfRule type="cellIs" dxfId="20160" priority="843" operator="greaterThan">
      <formula>0.85</formula>
    </cfRule>
  </conditionalFormatting>
  <conditionalFormatting sqref="E7">
    <cfRule type="expression" dxfId="20159" priority="838">
      <formula>AND(IF(OR($Q7=1,$Q7=2),1,0),IF($X7&lt;=20,1,0))</formula>
    </cfRule>
    <cfRule type="expression" dxfId="20158" priority="839">
      <formula>AND(IF($Q7=2,1,0),IF($X7&lt;30,1,0))</formula>
    </cfRule>
    <cfRule type="expression" dxfId="20157" priority="840">
      <formula>AND(IF($Q7=3,1,0),IF($X7&lt;30,1,0))</formula>
    </cfRule>
    <cfRule type="expression" dxfId="20156" priority="841">
      <formula>AND(IF($Q7=3,1,IF($Q7=4,1,0)),IF($F7&lt;=85,1,0))</formula>
    </cfRule>
  </conditionalFormatting>
  <conditionalFormatting sqref="X7">
    <cfRule type="expression" dxfId="20155" priority="834">
      <formula>AND(IF(OR($Q7=1,$Q7=2),1,0),IF($X7&lt;=20,1,0))</formula>
    </cfRule>
    <cfRule type="expression" dxfId="20154" priority="835">
      <formula>AND(IF($Q7=2,1,0),IF($X7&lt;30,1,0))</formula>
    </cfRule>
    <cfRule type="expression" dxfId="20153" priority="836">
      <formula>AND(IF($Q7=3,1,0),IF($X7&lt;30,1,0))</formula>
    </cfRule>
    <cfRule type="expression" dxfId="20152" priority="837">
      <formula>AND(IF($Q7=3,1,IF($Q7=4,1,0)),IF($F7&lt;=85,1,0))</formula>
    </cfRule>
  </conditionalFormatting>
  <conditionalFormatting sqref="AI7">
    <cfRule type="expression" dxfId="20151" priority="830">
      <formula>AND(IF(OR($Q7=1,$Q7=2),1,0),IF($X7&lt;=20,1,0))</formula>
    </cfRule>
    <cfRule type="expression" dxfId="20150" priority="831">
      <formula>AND(IF($Q7=2,1,0),IF($X7&lt;30,1,0))</formula>
    </cfRule>
    <cfRule type="expression" dxfId="20149" priority="832">
      <formula>AND(IF($Q7=3,1,0),IF($X7&lt;30,1,0))</formula>
    </cfRule>
    <cfRule type="expression" dxfId="20148" priority="833">
      <formula>AND(IF($Q7=3,1,IF($Q7=4,1,0)),IF($F7&lt;=85,1,0))</formula>
    </cfRule>
  </conditionalFormatting>
  <conditionalFormatting sqref="AV8">
    <cfRule type="expression" dxfId="20147" priority="828">
      <formula>AV8="X"</formula>
    </cfRule>
    <cfRule type="expression" dxfId="20146" priority="829">
      <formula>AV8="후보"</formula>
    </cfRule>
  </conditionalFormatting>
  <conditionalFormatting sqref="AC8 N8">
    <cfRule type="cellIs" dxfId="20145" priority="825" operator="greaterThan">
      <formula>0.9</formula>
    </cfRule>
    <cfRule type="cellIs" dxfId="20144" priority="826" operator="greaterThan">
      <formula>0.85</formula>
    </cfRule>
  </conditionalFormatting>
  <conditionalFormatting sqref="AV9">
    <cfRule type="expression" dxfId="20143" priority="823">
      <formula>AV9="X"</formula>
    </cfRule>
    <cfRule type="expression" dxfId="20142" priority="824">
      <formula>AV9="후보"</formula>
    </cfRule>
  </conditionalFormatting>
  <conditionalFormatting sqref="AC9">
    <cfRule type="cellIs" dxfId="20141" priority="820" operator="greaterThan">
      <formula>0.9</formula>
    </cfRule>
    <cfRule type="cellIs" dxfId="20140" priority="821" operator="greaterThan">
      <formula>0.85</formula>
    </cfRule>
  </conditionalFormatting>
  <conditionalFormatting sqref="N9">
    <cfRule type="cellIs" dxfId="20139" priority="818" operator="greaterThan">
      <formula>0.9</formula>
    </cfRule>
    <cfRule type="cellIs" dxfId="20138" priority="819" operator="greaterThan">
      <formula>0.85</formula>
    </cfRule>
  </conditionalFormatting>
  <conditionalFormatting sqref="E9">
    <cfRule type="expression" dxfId="20137" priority="814">
      <formula>AND(IF(OR($Q9=1,$Q9=2),1,0),IF($X9&lt;=20,1,0))</formula>
    </cfRule>
    <cfRule type="expression" dxfId="20136" priority="815">
      <formula>AND(IF($Q9=2,1,0),IF($X9&lt;30,1,0))</formula>
    </cfRule>
    <cfRule type="expression" dxfId="20135" priority="816">
      <formula>AND(IF($Q9=3,1,0),IF($X9&lt;30,1,0))</formula>
    </cfRule>
    <cfRule type="expression" dxfId="20134" priority="817">
      <formula>AND(IF($Q9=3,1,IF($Q9=4,1,0)),IF($F9&lt;=85,1,0))</formula>
    </cfRule>
  </conditionalFormatting>
  <conditionalFormatting sqref="X9">
    <cfRule type="expression" dxfId="20133" priority="810">
      <formula>AND(IF(OR($Q9=1,$Q9=2),1,0),IF($X9&lt;=20,1,0))</formula>
    </cfRule>
    <cfRule type="expression" dxfId="20132" priority="811">
      <formula>AND(IF($Q9=2,1,0),IF($X9&lt;30,1,0))</formula>
    </cfRule>
    <cfRule type="expression" dxfId="20131" priority="812">
      <formula>AND(IF($Q9=3,1,0),IF($X9&lt;30,1,0))</formula>
    </cfRule>
    <cfRule type="expression" dxfId="20130" priority="813">
      <formula>AND(IF($Q9=3,1,IF($Q9=4,1,0)),IF($F9&lt;=85,1,0))</formula>
    </cfRule>
  </conditionalFormatting>
  <conditionalFormatting sqref="AI9">
    <cfRule type="expression" dxfId="20129" priority="806">
      <formula>AND(IF(OR($Q9=1,$Q9=2),1,0),IF($X9&lt;=20,1,0))</formula>
    </cfRule>
    <cfRule type="expression" dxfId="20128" priority="807">
      <formula>AND(IF($Q9=2,1,0),IF($X9&lt;30,1,0))</formula>
    </cfRule>
    <cfRule type="expression" dxfId="20127" priority="808">
      <formula>AND(IF($Q9=3,1,0),IF($X9&lt;30,1,0))</formula>
    </cfRule>
    <cfRule type="expression" dxfId="20126" priority="809">
      <formula>AND(IF($Q9=3,1,IF($Q9=4,1,0)),IF($F9&lt;=85,1,0))</formula>
    </cfRule>
  </conditionalFormatting>
  <conditionalFormatting sqref="AV10">
    <cfRule type="expression" dxfId="20125" priority="804">
      <formula>AV10="X"</formula>
    </cfRule>
    <cfRule type="expression" dxfId="20124" priority="805">
      <formula>AV10="후보"</formula>
    </cfRule>
  </conditionalFormatting>
  <conditionalFormatting sqref="AC10">
    <cfRule type="cellIs" dxfId="20123" priority="801" operator="greaterThan">
      <formula>0.9</formula>
    </cfRule>
    <cfRule type="cellIs" dxfId="20122" priority="802" operator="greaterThan">
      <formula>0.85</formula>
    </cfRule>
  </conditionalFormatting>
  <conditionalFormatting sqref="N10">
    <cfRule type="cellIs" dxfId="20121" priority="799" operator="greaterThan">
      <formula>0.9</formula>
    </cfRule>
    <cfRule type="cellIs" dxfId="20120" priority="800" operator="greaterThan">
      <formula>0.85</formula>
    </cfRule>
  </conditionalFormatting>
  <conditionalFormatting sqref="E10">
    <cfRule type="expression" dxfId="20119" priority="795">
      <formula>AND(IF(OR($Q10=1,$Q10=2),1,0),IF($X10&lt;=20,1,0))</formula>
    </cfRule>
    <cfRule type="expression" dxfId="20118" priority="796">
      <formula>AND(IF($Q10=2,1,0),IF($X10&lt;30,1,0))</formula>
    </cfRule>
    <cfRule type="expression" dxfId="20117" priority="797">
      <formula>AND(IF($Q10=3,1,0),IF($X10&lt;30,1,0))</formula>
    </cfRule>
    <cfRule type="expression" dxfId="20116" priority="798">
      <formula>AND(IF($Q10=3,1,IF($Q10=4,1,0)),IF($F10&lt;=85,1,0))</formula>
    </cfRule>
  </conditionalFormatting>
  <conditionalFormatting sqref="X10">
    <cfRule type="expression" dxfId="20115" priority="791">
      <formula>AND(IF(OR($Q10=1,$Q10=2),1,0),IF($X10&lt;=20,1,0))</formula>
    </cfRule>
    <cfRule type="expression" dxfId="20114" priority="792">
      <formula>AND(IF($Q10=2,1,0),IF($X10&lt;30,1,0))</formula>
    </cfRule>
    <cfRule type="expression" dxfId="20113" priority="793">
      <formula>AND(IF($Q10=3,1,0),IF($X10&lt;30,1,0))</formula>
    </cfRule>
    <cfRule type="expression" dxfId="20112" priority="794">
      <formula>AND(IF($Q10=3,1,IF($Q10=4,1,0)),IF($F10&lt;=85,1,0))</formula>
    </cfRule>
  </conditionalFormatting>
  <conditionalFormatting sqref="AI10">
    <cfRule type="expression" dxfId="20111" priority="787">
      <formula>AND(IF(OR($Q10=1,$Q10=2),1,0),IF($X10&lt;=20,1,0))</formula>
    </cfRule>
    <cfRule type="expression" dxfId="20110" priority="788">
      <formula>AND(IF($Q10=2,1,0),IF($X10&lt;30,1,0))</formula>
    </cfRule>
    <cfRule type="expression" dxfId="20109" priority="789">
      <formula>AND(IF($Q10=3,1,0),IF($X10&lt;30,1,0))</formula>
    </cfRule>
    <cfRule type="expression" dxfId="20108" priority="790">
      <formula>AND(IF($Q10=3,1,IF($Q10=4,1,0)),IF($F10&lt;=85,1,0))</formula>
    </cfRule>
  </conditionalFormatting>
  <conditionalFormatting sqref="AV11">
    <cfRule type="expression" dxfId="20107" priority="785">
      <formula>AV11="X"</formula>
    </cfRule>
    <cfRule type="expression" dxfId="20106" priority="786">
      <formula>AV11="후보"</formula>
    </cfRule>
  </conditionalFormatting>
  <conditionalFormatting sqref="AC11">
    <cfRule type="cellIs" dxfId="20105" priority="782" operator="greaterThan">
      <formula>0.9</formula>
    </cfRule>
    <cfRule type="cellIs" dxfId="20104" priority="783" operator="greaterThan">
      <formula>0.85</formula>
    </cfRule>
  </conditionalFormatting>
  <conditionalFormatting sqref="N11">
    <cfRule type="cellIs" dxfId="20103" priority="780" operator="greaterThan">
      <formula>0.9</formula>
    </cfRule>
    <cfRule type="cellIs" dxfId="20102" priority="781" operator="greaterThan">
      <formula>0.85</formula>
    </cfRule>
  </conditionalFormatting>
  <conditionalFormatting sqref="E11">
    <cfRule type="expression" dxfId="20101" priority="776">
      <formula>AND(IF(OR($Q11=1,$Q11=2),1,0),IF($X11&lt;=20,1,0))</formula>
    </cfRule>
    <cfRule type="expression" dxfId="20100" priority="777">
      <formula>AND(IF($Q11=2,1,0),IF($X11&lt;30,1,0))</formula>
    </cfRule>
    <cfRule type="expression" dxfId="20099" priority="778">
      <formula>AND(IF($Q11=3,1,0),IF($X11&lt;30,1,0))</formula>
    </cfRule>
    <cfRule type="expression" dxfId="20098" priority="779">
      <formula>AND(IF($Q11=3,1,IF($Q11=4,1,0)),IF($F11&lt;=85,1,0))</formula>
    </cfRule>
  </conditionalFormatting>
  <conditionalFormatting sqref="X11">
    <cfRule type="expression" dxfId="20097" priority="772">
      <formula>AND(IF(OR($Q11=1,$Q11=2),1,0),IF($X11&lt;=20,1,0))</formula>
    </cfRule>
    <cfRule type="expression" dxfId="20096" priority="773">
      <formula>AND(IF($Q11=2,1,0),IF($X11&lt;30,1,0))</formula>
    </cfRule>
    <cfRule type="expression" dxfId="20095" priority="774">
      <formula>AND(IF($Q11=3,1,0),IF($X11&lt;30,1,0))</formula>
    </cfRule>
    <cfRule type="expression" dxfId="20094" priority="775">
      <formula>AND(IF($Q11=3,1,IF($Q11=4,1,0)),IF($F11&lt;=85,1,0))</formula>
    </cfRule>
  </conditionalFormatting>
  <conditionalFormatting sqref="AI11">
    <cfRule type="expression" dxfId="20093" priority="768">
      <formula>AND(IF(OR($Q11=1,$Q11=2),1,0),IF($X11&lt;=20,1,0))</formula>
    </cfRule>
    <cfRule type="expression" dxfId="20092" priority="769">
      <formula>AND(IF($Q11=2,1,0),IF($X11&lt;30,1,0))</formula>
    </cfRule>
    <cfRule type="expression" dxfId="20091" priority="770">
      <formula>AND(IF($Q11=3,1,0),IF($X11&lt;30,1,0))</formula>
    </cfRule>
    <cfRule type="expression" dxfId="20090" priority="771">
      <formula>AND(IF($Q11=3,1,IF($Q11=4,1,0)),IF($F11&lt;=85,1,0))</formula>
    </cfRule>
  </conditionalFormatting>
  <conditionalFormatting sqref="AV12">
    <cfRule type="expression" dxfId="20089" priority="766">
      <formula>AV12="X"</formula>
    </cfRule>
    <cfRule type="expression" dxfId="20088" priority="767">
      <formula>AV12="후보"</formula>
    </cfRule>
  </conditionalFormatting>
  <conditionalFormatting sqref="AC12 N12">
    <cfRule type="cellIs" dxfId="20087" priority="763" operator="greaterThan">
      <formula>0.9</formula>
    </cfRule>
    <cfRule type="cellIs" dxfId="20086" priority="764" operator="greaterThan">
      <formula>0.85</formula>
    </cfRule>
  </conditionalFormatting>
  <conditionalFormatting sqref="AV13">
    <cfRule type="expression" dxfId="20085" priority="761">
      <formula>AV13="X"</formula>
    </cfRule>
    <cfRule type="expression" dxfId="20084" priority="762">
      <formula>AV13="후보"</formula>
    </cfRule>
  </conditionalFormatting>
  <conditionalFormatting sqref="AC13">
    <cfRule type="cellIs" dxfId="20083" priority="758" operator="greaterThan">
      <formula>0.9</formula>
    </cfRule>
    <cfRule type="cellIs" dxfId="20082" priority="759" operator="greaterThan">
      <formula>0.85</formula>
    </cfRule>
  </conditionalFormatting>
  <conditionalFormatting sqref="N13">
    <cfRule type="cellIs" dxfId="20081" priority="756" operator="greaterThan">
      <formula>0.9</formula>
    </cfRule>
    <cfRule type="cellIs" dxfId="20080" priority="757" operator="greaterThan">
      <formula>0.85</formula>
    </cfRule>
  </conditionalFormatting>
  <conditionalFormatting sqref="E13">
    <cfRule type="expression" dxfId="20079" priority="752">
      <formula>AND(IF(OR($Q13=1,$Q13=2),1,0),IF($X13&lt;=20,1,0))</formula>
    </cfRule>
    <cfRule type="expression" dxfId="20078" priority="753">
      <formula>AND(IF($Q13=2,1,0),IF($X13&lt;30,1,0))</formula>
    </cfRule>
    <cfRule type="expression" dxfId="20077" priority="754">
      <formula>AND(IF($Q13=3,1,0),IF($X13&lt;30,1,0))</formula>
    </cfRule>
    <cfRule type="expression" dxfId="20076" priority="755">
      <formula>AND(IF($Q13=3,1,IF($Q13=4,1,0)),IF($F13&lt;=85,1,0))</formula>
    </cfRule>
  </conditionalFormatting>
  <conditionalFormatting sqref="X13">
    <cfRule type="expression" dxfId="20075" priority="748">
      <formula>AND(IF(OR($Q13=1,$Q13=2),1,0),IF($X13&lt;=20,1,0))</formula>
    </cfRule>
    <cfRule type="expression" dxfId="20074" priority="749">
      <formula>AND(IF($Q13=2,1,0),IF($X13&lt;30,1,0))</formula>
    </cfRule>
    <cfRule type="expression" dxfId="20073" priority="750">
      <formula>AND(IF($Q13=3,1,0),IF($X13&lt;30,1,0))</formula>
    </cfRule>
    <cfRule type="expression" dxfId="20072" priority="751">
      <formula>AND(IF($Q13=3,1,IF($Q13=4,1,0)),IF($F13&lt;=85,1,0))</formula>
    </cfRule>
  </conditionalFormatting>
  <conditionalFormatting sqref="AI13">
    <cfRule type="expression" dxfId="20071" priority="744">
      <formula>AND(IF(OR($Q13=1,$Q13=2),1,0),IF($X13&lt;=20,1,0))</formula>
    </cfRule>
    <cfRule type="expression" dxfId="20070" priority="745">
      <formula>AND(IF($Q13=2,1,0),IF($X13&lt;30,1,0))</formula>
    </cfRule>
    <cfRule type="expression" dxfId="20069" priority="746">
      <formula>AND(IF($Q13=3,1,0),IF($X13&lt;30,1,0))</formula>
    </cfRule>
    <cfRule type="expression" dxfId="20068" priority="747">
      <formula>AND(IF($Q13=3,1,IF($Q13=4,1,0)),IF($F13&lt;=85,1,0))</formula>
    </cfRule>
  </conditionalFormatting>
  <conditionalFormatting sqref="AV14">
    <cfRule type="expression" dxfId="20067" priority="742">
      <formula>AV14="X"</formula>
    </cfRule>
    <cfRule type="expression" dxfId="20066" priority="743">
      <formula>AV14="후보"</formula>
    </cfRule>
  </conditionalFormatting>
  <conditionalFormatting sqref="AC14">
    <cfRule type="cellIs" dxfId="20065" priority="739" operator="greaterThan">
      <formula>0.9</formula>
    </cfRule>
    <cfRule type="cellIs" dxfId="20064" priority="740" operator="greaterThan">
      <formula>0.85</formula>
    </cfRule>
  </conditionalFormatting>
  <conditionalFormatting sqref="N14">
    <cfRule type="cellIs" dxfId="20063" priority="737" operator="greaterThan">
      <formula>0.9</formula>
    </cfRule>
    <cfRule type="cellIs" dxfId="20062" priority="738" operator="greaterThan">
      <formula>0.85</formula>
    </cfRule>
  </conditionalFormatting>
  <conditionalFormatting sqref="E14">
    <cfRule type="expression" dxfId="20061" priority="733">
      <formula>AND(IF(OR($Q14=1,$Q14=2),1,0),IF($X14&lt;=20,1,0))</formula>
    </cfRule>
    <cfRule type="expression" dxfId="20060" priority="734">
      <formula>AND(IF($Q14=2,1,0),IF($X14&lt;30,1,0))</formula>
    </cfRule>
    <cfRule type="expression" dxfId="20059" priority="735">
      <formula>AND(IF($Q14=3,1,0),IF($X14&lt;30,1,0))</formula>
    </cfRule>
    <cfRule type="expression" dxfId="20058" priority="736">
      <formula>AND(IF($Q14=3,1,IF($Q14=4,1,0)),IF($F14&lt;=85,1,0))</formula>
    </cfRule>
  </conditionalFormatting>
  <conditionalFormatting sqref="X14">
    <cfRule type="expression" dxfId="20057" priority="729">
      <formula>AND(IF(OR($Q14=1,$Q14=2),1,0),IF($X14&lt;=20,1,0))</formula>
    </cfRule>
    <cfRule type="expression" dxfId="20056" priority="730">
      <formula>AND(IF($Q14=2,1,0),IF($X14&lt;30,1,0))</formula>
    </cfRule>
    <cfRule type="expression" dxfId="20055" priority="731">
      <formula>AND(IF($Q14=3,1,0),IF($X14&lt;30,1,0))</formula>
    </cfRule>
    <cfRule type="expression" dxfId="20054" priority="732">
      <formula>AND(IF($Q14=3,1,IF($Q14=4,1,0)),IF($F14&lt;=85,1,0))</formula>
    </cfRule>
  </conditionalFormatting>
  <conditionalFormatting sqref="AI14">
    <cfRule type="expression" dxfId="20053" priority="725">
      <formula>AND(IF(OR($Q14=1,$Q14=2),1,0),IF($X14&lt;=20,1,0))</formula>
    </cfRule>
    <cfRule type="expression" dxfId="20052" priority="726">
      <formula>AND(IF($Q14=2,1,0),IF($X14&lt;30,1,0))</formula>
    </cfRule>
    <cfRule type="expression" dxfId="20051" priority="727">
      <formula>AND(IF($Q14=3,1,0),IF($X14&lt;30,1,0))</formula>
    </cfRule>
    <cfRule type="expression" dxfId="20050" priority="728">
      <formula>AND(IF($Q14=3,1,IF($Q14=4,1,0)),IF($F14&lt;=85,1,0))</formula>
    </cfRule>
  </conditionalFormatting>
  <conditionalFormatting sqref="AV15">
    <cfRule type="expression" dxfId="20049" priority="723">
      <formula>AV15="X"</formula>
    </cfRule>
    <cfRule type="expression" dxfId="20048" priority="724">
      <formula>AV15="후보"</formula>
    </cfRule>
  </conditionalFormatting>
  <conditionalFormatting sqref="AC15 N15">
    <cfRule type="cellIs" dxfId="20047" priority="720" operator="greaterThan">
      <formula>0.9</formula>
    </cfRule>
    <cfRule type="cellIs" dxfId="20046" priority="721" operator="greaterThan">
      <formula>0.85</formula>
    </cfRule>
  </conditionalFormatting>
  <conditionalFormatting sqref="AV16">
    <cfRule type="expression" dxfId="20045" priority="718">
      <formula>AV16="X"</formula>
    </cfRule>
    <cfRule type="expression" dxfId="20044" priority="719">
      <formula>AV16="후보"</formula>
    </cfRule>
  </conditionalFormatting>
  <conditionalFormatting sqref="AC16">
    <cfRule type="cellIs" dxfId="20043" priority="715" operator="greaterThan">
      <formula>0.9</formula>
    </cfRule>
    <cfRule type="cellIs" dxfId="20042" priority="716" operator="greaterThan">
      <formula>0.85</formula>
    </cfRule>
  </conditionalFormatting>
  <conditionalFormatting sqref="N16">
    <cfRule type="cellIs" dxfId="20041" priority="713" operator="greaterThan">
      <formula>0.9</formula>
    </cfRule>
    <cfRule type="cellIs" dxfId="20040" priority="714" operator="greaterThan">
      <formula>0.85</formula>
    </cfRule>
  </conditionalFormatting>
  <conditionalFormatting sqref="E16">
    <cfRule type="expression" dxfId="20039" priority="709">
      <formula>AND(IF(OR($Q16=1,$Q16=2),1,0),IF($X16&lt;=20,1,0))</formula>
    </cfRule>
    <cfRule type="expression" dxfId="20038" priority="710">
      <formula>AND(IF($Q16=2,1,0),IF($X16&lt;30,1,0))</formula>
    </cfRule>
    <cfRule type="expression" dxfId="20037" priority="711">
      <formula>AND(IF($Q16=3,1,0),IF($X16&lt;30,1,0))</formula>
    </cfRule>
    <cfRule type="expression" dxfId="20036" priority="712">
      <formula>AND(IF($Q16=3,1,IF($Q16=4,1,0)),IF($F16&lt;=85,1,0))</formula>
    </cfRule>
  </conditionalFormatting>
  <conditionalFormatting sqref="X16">
    <cfRule type="expression" dxfId="20035" priority="705">
      <formula>AND(IF(OR($Q16=1,$Q16=2),1,0),IF($X16&lt;=20,1,0))</formula>
    </cfRule>
    <cfRule type="expression" dxfId="20034" priority="706">
      <formula>AND(IF($Q16=2,1,0),IF($X16&lt;30,1,0))</formula>
    </cfRule>
    <cfRule type="expression" dxfId="20033" priority="707">
      <formula>AND(IF($Q16=3,1,0),IF($X16&lt;30,1,0))</formula>
    </cfRule>
    <cfRule type="expression" dxfId="20032" priority="708">
      <formula>AND(IF($Q16=3,1,IF($Q16=4,1,0)),IF($F16&lt;=85,1,0))</formula>
    </cfRule>
  </conditionalFormatting>
  <conditionalFormatting sqref="AI16">
    <cfRule type="expression" dxfId="20031" priority="701">
      <formula>AND(IF(OR($Q16=1,$Q16=2),1,0),IF($X16&lt;=20,1,0))</formula>
    </cfRule>
    <cfRule type="expression" dxfId="20030" priority="702">
      <formula>AND(IF($Q16=2,1,0),IF($X16&lt;30,1,0))</formula>
    </cfRule>
    <cfRule type="expression" dxfId="20029" priority="703">
      <formula>AND(IF($Q16=3,1,0),IF($X16&lt;30,1,0))</formula>
    </cfRule>
    <cfRule type="expression" dxfId="20028" priority="704">
      <formula>AND(IF($Q16=3,1,IF($Q16=4,1,0)),IF($F16&lt;=85,1,0))</formula>
    </cfRule>
  </conditionalFormatting>
  <conditionalFormatting sqref="AV17">
    <cfRule type="expression" dxfId="20027" priority="699">
      <formula>AV17="X"</formula>
    </cfRule>
    <cfRule type="expression" dxfId="20026" priority="700">
      <formula>AV17="후보"</formula>
    </cfRule>
  </conditionalFormatting>
  <conditionalFormatting sqref="AC17">
    <cfRule type="cellIs" dxfId="20025" priority="696" operator="greaterThan">
      <formula>0.9</formula>
    </cfRule>
    <cfRule type="cellIs" dxfId="20024" priority="697" operator="greaterThan">
      <formula>0.85</formula>
    </cfRule>
  </conditionalFormatting>
  <conditionalFormatting sqref="N17">
    <cfRule type="cellIs" dxfId="20023" priority="694" operator="greaterThan">
      <formula>0.9</formula>
    </cfRule>
    <cfRule type="cellIs" dxfId="20022" priority="695" operator="greaterThan">
      <formula>0.85</formula>
    </cfRule>
  </conditionalFormatting>
  <conditionalFormatting sqref="E17">
    <cfRule type="expression" dxfId="20021" priority="690">
      <formula>AND(IF(OR($Q17=1,$Q17=2),1,0),IF($X17&lt;=20,1,0))</formula>
    </cfRule>
    <cfRule type="expression" dxfId="20020" priority="691">
      <formula>AND(IF($Q17=2,1,0),IF($X17&lt;30,1,0))</formula>
    </cfRule>
    <cfRule type="expression" dxfId="20019" priority="692">
      <formula>AND(IF($Q17=3,1,0),IF($X17&lt;30,1,0))</formula>
    </cfRule>
    <cfRule type="expression" dxfId="20018" priority="693">
      <formula>AND(IF($Q17=3,1,IF($Q17=4,1,0)),IF($F17&lt;=85,1,0))</formula>
    </cfRule>
  </conditionalFormatting>
  <conditionalFormatting sqref="X17">
    <cfRule type="expression" dxfId="20017" priority="686">
      <formula>AND(IF(OR($Q17=1,$Q17=2),1,0),IF($X17&lt;=20,1,0))</formula>
    </cfRule>
    <cfRule type="expression" dxfId="20016" priority="687">
      <formula>AND(IF($Q17=2,1,0),IF($X17&lt;30,1,0))</formula>
    </cfRule>
    <cfRule type="expression" dxfId="20015" priority="688">
      <formula>AND(IF($Q17=3,1,0),IF($X17&lt;30,1,0))</formula>
    </cfRule>
    <cfRule type="expression" dxfId="20014" priority="689">
      <formula>AND(IF($Q17=3,1,IF($Q17=4,1,0)),IF($F17&lt;=85,1,0))</formula>
    </cfRule>
  </conditionalFormatting>
  <conditionalFormatting sqref="AI17">
    <cfRule type="expression" dxfId="20013" priority="682">
      <formula>AND(IF(OR($Q17=1,$Q17=2),1,0),IF($X17&lt;=20,1,0))</formula>
    </cfRule>
    <cfRule type="expression" dxfId="20012" priority="683">
      <formula>AND(IF($Q17=2,1,0),IF($X17&lt;30,1,0))</formula>
    </cfRule>
    <cfRule type="expression" dxfId="20011" priority="684">
      <formula>AND(IF($Q17=3,1,0),IF($X17&lt;30,1,0))</formula>
    </cfRule>
    <cfRule type="expression" dxfId="20010" priority="685">
      <formula>AND(IF($Q17=3,1,IF($Q17=4,1,0)),IF($F17&lt;=85,1,0))</formula>
    </cfRule>
  </conditionalFormatting>
  <conditionalFormatting sqref="AV18">
    <cfRule type="expression" dxfId="20009" priority="680">
      <formula>AV18="X"</formula>
    </cfRule>
    <cfRule type="expression" dxfId="20008" priority="681">
      <formula>AV18="후보"</formula>
    </cfRule>
  </conditionalFormatting>
  <conditionalFormatting sqref="AC18">
    <cfRule type="cellIs" dxfId="20007" priority="677" operator="greaterThan">
      <formula>0.9</formula>
    </cfRule>
    <cfRule type="cellIs" dxfId="20006" priority="678" operator="greaterThan">
      <formula>0.85</formula>
    </cfRule>
  </conditionalFormatting>
  <conditionalFormatting sqref="N18">
    <cfRule type="cellIs" dxfId="20005" priority="675" operator="greaterThan">
      <formula>0.9</formula>
    </cfRule>
    <cfRule type="cellIs" dxfId="20004" priority="676" operator="greaterThan">
      <formula>0.85</formula>
    </cfRule>
  </conditionalFormatting>
  <conditionalFormatting sqref="E18">
    <cfRule type="expression" dxfId="20003" priority="671">
      <formula>AND(IF(OR($Q18=1,$Q18=2),1,0),IF($X18&lt;=20,1,0))</formula>
    </cfRule>
    <cfRule type="expression" dxfId="20002" priority="672">
      <formula>AND(IF($Q18=2,1,0),IF($X18&lt;30,1,0))</formula>
    </cfRule>
    <cfRule type="expression" dxfId="20001" priority="673">
      <formula>AND(IF($Q18=3,1,0),IF($X18&lt;30,1,0))</formula>
    </cfRule>
    <cfRule type="expression" dxfId="20000" priority="674">
      <formula>AND(IF($Q18=3,1,IF($Q18=4,1,0)),IF($F18&lt;=85,1,0))</formula>
    </cfRule>
  </conditionalFormatting>
  <conditionalFormatting sqref="X18">
    <cfRule type="expression" dxfId="19999" priority="667">
      <formula>AND(IF(OR($Q18=1,$Q18=2),1,0),IF($X18&lt;=20,1,0))</formula>
    </cfRule>
    <cfRule type="expression" dxfId="19998" priority="668">
      <formula>AND(IF($Q18=2,1,0),IF($X18&lt;30,1,0))</formula>
    </cfRule>
    <cfRule type="expression" dxfId="19997" priority="669">
      <formula>AND(IF($Q18=3,1,0),IF($X18&lt;30,1,0))</formula>
    </cfRule>
    <cfRule type="expression" dxfId="19996" priority="670">
      <formula>AND(IF($Q18=3,1,IF($Q18=4,1,0)),IF($F18&lt;=85,1,0))</formula>
    </cfRule>
  </conditionalFormatting>
  <conditionalFormatting sqref="AI18">
    <cfRule type="expression" dxfId="19995" priority="663">
      <formula>AND(IF(OR($Q18=1,$Q18=2),1,0),IF($X18&lt;=20,1,0))</formula>
    </cfRule>
    <cfRule type="expression" dxfId="19994" priority="664">
      <formula>AND(IF($Q18=2,1,0),IF($X18&lt;30,1,0))</formula>
    </cfRule>
    <cfRule type="expression" dxfId="19993" priority="665">
      <formula>AND(IF($Q18=3,1,0),IF($X18&lt;30,1,0))</formula>
    </cfRule>
    <cfRule type="expression" dxfId="19992" priority="666">
      <formula>AND(IF($Q18=3,1,IF($Q18=4,1,0)),IF($F18&lt;=85,1,0))</formula>
    </cfRule>
  </conditionalFormatting>
  <conditionalFormatting sqref="AV19">
    <cfRule type="expression" dxfId="19991" priority="661">
      <formula>AV19="X"</formula>
    </cfRule>
    <cfRule type="expression" dxfId="19990" priority="662">
      <formula>AV19="후보"</formula>
    </cfRule>
  </conditionalFormatting>
  <conditionalFormatting sqref="AC19">
    <cfRule type="cellIs" dxfId="19989" priority="658" operator="greaterThan">
      <formula>0.9</formula>
    </cfRule>
    <cfRule type="cellIs" dxfId="19988" priority="659" operator="greaterThan">
      <formula>0.85</formula>
    </cfRule>
  </conditionalFormatting>
  <conditionalFormatting sqref="N19">
    <cfRule type="cellIs" dxfId="19987" priority="656" operator="greaterThan">
      <formula>0.9</formula>
    </cfRule>
    <cfRule type="cellIs" dxfId="19986" priority="657" operator="greaterThan">
      <formula>0.85</formula>
    </cfRule>
  </conditionalFormatting>
  <conditionalFormatting sqref="E19">
    <cfRule type="expression" dxfId="19985" priority="652">
      <formula>AND(IF(OR($Q19=1,$Q19=2),1,0),IF($X19&lt;=20,1,0))</formula>
    </cfRule>
    <cfRule type="expression" dxfId="19984" priority="653">
      <formula>AND(IF($Q19=2,1,0),IF($X19&lt;30,1,0))</formula>
    </cfRule>
    <cfRule type="expression" dxfId="19983" priority="654">
      <formula>AND(IF($Q19=3,1,0),IF($X19&lt;30,1,0))</formula>
    </cfRule>
    <cfRule type="expression" dxfId="19982" priority="655">
      <formula>AND(IF($Q19=3,1,IF($Q19=4,1,0)),IF($F19&lt;=85,1,0))</formula>
    </cfRule>
  </conditionalFormatting>
  <conditionalFormatting sqref="X19">
    <cfRule type="expression" dxfId="19981" priority="648">
      <formula>AND(IF(OR($Q19=1,$Q19=2),1,0),IF($X19&lt;=20,1,0))</formula>
    </cfRule>
    <cfRule type="expression" dxfId="19980" priority="649">
      <formula>AND(IF($Q19=2,1,0),IF($X19&lt;30,1,0))</formula>
    </cfRule>
    <cfRule type="expression" dxfId="19979" priority="650">
      <formula>AND(IF($Q19=3,1,0),IF($X19&lt;30,1,0))</formula>
    </cfRule>
    <cfRule type="expression" dxfId="19978" priority="651">
      <formula>AND(IF($Q19=3,1,IF($Q19=4,1,0)),IF($F19&lt;=85,1,0))</formula>
    </cfRule>
  </conditionalFormatting>
  <conditionalFormatting sqref="AI19">
    <cfRule type="expression" dxfId="19977" priority="644">
      <formula>AND(IF(OR($Q19=1,$Q19=2),1,0),IF($X19&lt;=20,1,0))</formula>
    </cfRule>
    <cfRule type="expression" dxfId="19976" priority="645">
      <formula>AND(IF($Q19=2,1,0),IF($X19&lt;30,1,0))</formula>
    </cfRule>
    <cfRule type="expression" dxfId="19975" priority="646">
      <formula>AND(IF($Q19=3,1,0),IF($X19&lt;30,1,0))</formula>
    </cfRule>
    <cfRule type="expression" dxfId="19974" priority="647">
      <formula>AND(IF($Q19=3,1,IF($Q19=4,1,0)),IF($F19&lt;=85,1,0))</formula>
    </cfRule>
  </conditionalFormatting>
  <conditionalFormatting sqref="AV20">
    <cfRule type="expression" dxfId="19973" priority="642">
      <formula>AV20="X"</formula>
    </cfRule>
    <cfRule type="expression" dxfId="19972" priority="643">
      <formula>AV20="후보"</formula>
    </cfRule>
  </conditionalFormatting>
  <conditionalFormatting sqref="AC20">
    <cfRule type="cellIs" dxfId="19971" priority="639" operator="greaterThan">
      <formula>0.9</formula>
    </cfRule>
    <cfRule type="cellIs" dxfId="19970" priority="640" operator="greaterThan">
      <formula>0.85</formula>
    </cfRule>
  </conditionalFormatting>
  <conditionalFormatting sqref="N20">
    <cfRule type="cellIs" dxfId="19969" priority="637" operator="greaterThan">
      <formula>0.9</formula>
    </cfRule>
    <cfRule type="cellIs" dxfId="19968" priority="638" operator="greaterThan">
      <formula>0.85</formula>
    </cfRule>
  </conditionalFormatting>
  <conditionalFormatting sqref="E20">
    <cfRule type="expression" dxfId="19967" priority="633">
      <formula>AND(IF(OR($Q20=1,$Q20=2),1,0),IF($X20&lt;=20,1,0))</formula>
    </cfRule>
    <cfRule type="expression" dxfId="19966" priority="634">
      <formula>AND(IF($Q20=2,1,0),IF($X20&lt;30,1,0))</formula>
    </cfRule>
    <cfRule type="expression" dxfId="19965" priority="635">
      <formula>AND(IF($Q20=3,1,0),IF($X20&lt;30,1,0))</formula>
    </cfRule>
    <cfRule type="expression" dxfId="19964" priority="636">
      <formula>AND(IF($Q20=3,1,IF($Q20=4,1,0)),IF($F20&lt;=85,1,0))</formula>
    </cfRule>
  </conditionalFormatting>
  <conditionalFormatting sqref="X20">
    <cfRule type="expression" dxfId="19963" priority="629">
      <formula>AND(IF(OR($Q20=1,$Q20=2),1,0),IF($X20&lt;=20,1,0))</formula>
    </cfRule>
    <cfRule type="expression" dxfId="19962" priority="630">
      <formula>AND(IF($Q20=2,1,0),IF($X20&lt;30,1,0))</formula>
    </cfRule>
    <cfRule type="expression" dxfId="19961" priority="631">
      <formula>AND(IF($Q20=3,1,0),IF($X20&lt;30,1,0))</formula>
    </cfRule>
    <cfRule type="expression" dxfId="19960" priority="632">
      <formula>AND(IF($Q20=3,1,IF($Q20=4,1,0)),IF($F20&lt;=85,1,0))</formula>
    </cfRule>
  </conditionalFormatting>
  <conditionalFormatting sqref="AI20">
    <cfRule type="expression" dxfId="19959" priority="625">
      <formula>AND(IF(OR($Q20=1,$Q20=2),1,0),IF($X20&lt;=20,1,0))</formula>
    </cfRule>
    <cfRule type="expression" dxfId="19958" priority="626">
      <formula>AND(IF($Q20=2,1,0),IF($X20&lt;30,1,0))</formula>
    </cfRule>
    <cfRule type="expression" dxfId="19957" priority="627">
      <formula>AND(IF($Q20=3,1,0),IF($X20&lt;30,1,0))</formula>
    </cfRule>
    <cfRule type="expression" dxfId="19956" priority="628">
      <formula>AND(IF($Q20=3,1,IF($Q20=4,1,0)),IF($F20&lt;=85,1,0))</formula>
    </cfRule>
  </conditionalFormatting>
  <conditionalFormatting sqref="AV21">
    <cfRule type="expression" dxfId="19955" priority="623">
      <formula>AV21="X"</formula>
    </cfRule>
    <cfRule type="expression" dxfId="19954" priority="624">
      <formula>AV21="후보"</formula>
    </cfRule>
  </conditionalFormatting>
  <conditionalFormatting sqref="AC21">
    <cfRule type="cellIs" dxfId="19953" priority="620" operator="greaterThan">
      <formula>0.9</formula>
    </cfRule>
    <cfRule type="cellIs" dxfId="19952" priority="621" operator="greaterThan">
      <formula>0.85</formula>
    </cfRule>
  </conditionalFormatting>
  <conditionalFormatting sqref="N21">
    <cfRule type="cellIs" dxfId="19951" priority="618" operator="greaterThan">
      <formula>0.9</formula>
    </cfRule>
    <cfRule type="cellIs" dxfId="19950" priority="619" operator="greaterThan">
      <formula>0.85</formula>
    </cfRule>
  </conditionalFormatting>
  <conditionalFormatting sqref="E21">
    <cfRule type="expression" dxfId="19949" priority="614">
      <formula>AND(IF(OR($Q21=1,$Q21=2),1,0),IF($X21&lt;=20,1,0))</formula>
    </cfRule>
    <cfRule type="expression" dxfId="19948" priority="615">
      <formula>AND(IF($Q21=2,1,0),IF($X21&lt;30,1,0))</formula>
    </cfRule>
    <cfRule type="expression" dxfId="19947" priority="616">
      <formula>AND(IF($Q21=3,1,0),IF($X21&lt;30,1,0))</formula>
    </cfRule>
    <cfRule type="expression" dxfId="19946" priority="617">
      <formula>AND(IF($Q21=3,1,IF($Q21=4,1,0)),IF($F21&lt;=85,1,0))</formula>
    </cfRule>
  </conditionalFormatting>
  <conditionalFormatting sqref="X21">
    <cfRule type="expression" dxfId="19945" priority="610">
      <formula>AND(IF(OR($Q21=1,$Q21=2),1,0),IF($X21&lt;=20,1,0))</formula>
    </cfRule>
    <cfRule type="expression" dxfId="19944" priority="611">
      <formula>AND(IF($Q21=2,1,0),IF($X21&lt;30,1,0))</formula>
    </cfRule>
    <cfRule type="expression" dxfId="19943" priority="612">
      <formula>AND(IF($Q21=3,1,0),IF($X21&lt;30,1,0))</formula>
    </cfRule>
    <cfRule type="expression" dxfId="19942" priority="613">
      <formula>AND(IF($Q21=3,1,IF($Q21=4,1,0)),IF($F21&lt;=85,1,0))</formula>
    </cfRule>
  </conditionalFormatting>
  <conditionalFormatting sqref="AI21">
    <cfRule type="expression" dxfId="19941" priority="606">
      <formula>AND(IF(OR($Q21=1,$Q21=2),1,0),IF($X21&lt;=20,1,0))</formula>
    </cfRule>
    <cfRule type="expression" dxfId="19940" priority="607">
      <formula>AND(IF($Q21=2,1,0),IF($X21&lt;30,1,0))</formula>
    </cfRule>
    <cfRule type="expression" dxfId="19939" priority="608">
      <formula>AND(IF($Q21=3,1,0),IF($X21&lt;30,1,0))</formula>
    </cfRule>
    <cfRule type="expression" dxfId="19938" priority="609">
      <formula>AND(IF($Q21=3,1,IF($Q21=4,1,0)),IF($F21&lt;=85,1,0))</formula>
    </cfRule>
  </conditionalFormatting>
  <conditionalFormatting sqref="AV22">
    <cfRule type="expression" dxfId="19937" priority="604">
      <formula>AV22="X"</formula>
    </cfRule>
    <cfRule type="expression" dxfId="19936" priority="605">
      <formula>AV22="후보"</formula>
    </cfRule>
  </conditionalFormatting>
  <conditionalFormatting sqref="AC22">
    <cfRule type="cellIs" dxfId="19935" priority="601" operator="greaterThan">
      <formula>0.9</formula>
    </cfRule>
    <cfRule type="cellIs" dxfId="19934" priority="602" operator="greaterThan">
      <formula>0.85</formula>
    </cfRule>
  </conditionalFormatting>
  <conditionalFormatting sqref="N22">
    <cfRule type="cellIs" dxfId="19933" priority="599" operator="greaterThan">
      <formula>0.9</formula>
    </cfRule>
    <cfRule type="cellIs" dxfId="19932" priority="600" operator="greaterThan">
      <formula>0.85</formula>
    </cfRule>
  </conditionalFormatting>
  <conditionalFormatting sqref="E22">
    <cfRule type="expression" dxfId="19931" priority="595">
      <formula>AND(IF(OR($Q22=1,$Q22=2),1,0),IF($X22&lt;=20,1,0))</formula>
    </cfRule>
    <cfRule type="expression" dxfId="19930" priority="596">
      <formula>AND(IF($Q22=2,1,0),IF($X22&lt;30,1,0))</formula>
    </cfRule>
    <cfRule type="expression" dxfId="19929" priority="597">
      <formula>AND(IF($Q22=3,1,0),IF($X22&lt;30,1,0))</formula>
    </cfRule>
    <cfRule type="expression" dxfId="19928" priority="598">
      <formula>AND(IF($Q22=3,1,IF($Q22=4,1,0)),IF($F22&lt;=85,1,0))</formula>
    </cfRule>
  </conditionalFormatting>
  <conditionalFormatting sqref="X22">
    <cfRule type="expression" dxfId="19927" priority="591">
      <formula>AND(IF(OR($Q22=1,$Q22=2),1,0),IF($X22&lt;=20,1,0))</formula>
    </cfRule>
    <cfRule type="expression" dxfId="19926" priority="592">
      <formula>AND(IF($Q22=2,1,0),IF($X22&lt;30,1,0))</formula>
    </cfRule>
    <cfRule type="expression" dxfId="19925" priority="593">
      <formula>AND(IF($Q22=3,1,0),IF($X22&lt;30,1,0))</formula>
    </cfRule>
    <cfRule type="expression" dxfId="19924" priority="594">
      <formula>AND(IF($Q22=3,1,IF($Q22=4,1,0)),IF($F22&lt;=85,1,0))</formula>
    </cfRule>
  </conditionalFormatting>
  <conditionalFormatting sqref="AI22">
    <cfRule type="expression" dxfId="19923" priority="587">
      <formula>AND(IF(OR($Q22=1,$Q22=2),1,0),IF($X22&lt;=20,1,0))</formula>
    </cfRule>
    <cfRule type="expression" dxfId="19922" priority="588">
      <formula>AND(IF($Q22=2,1,0),IF($X22&lt;30,1,0))</formula>
    </cfRule>
    <cfRule type="expression" dxfId="19921" priority="589">
      <formula>AND(IF($Q22=3,1,0),IF($X22&lt;30,1,0))</formula>
    </cfRule>
    <cfRule type="expression" dxfId="19920" priority="590">
      <formula>AND(IF($Q22=3,1,IF($Q22=4,1,0)),IF($F22&lt;=85,1,0))</formula>
    </cfRule>
  </conditionalFormatting>
  <conditionalFormatting sqref="AV23">
    <cfRule type="expression" dxfId="19919" priority="585">
      <formula>AV23="X"</formula>
    </cfRule>
    <cfRule type="expression" dxfId="19918" priority="586">
      <formula>AV23="후보"</formula>
    </cfRule>
  </conditionalFormatting>
  <conditionalFormatting sqref="AC23">
    <cfRule type="cellIs" dxfId="19917" priority="582" operator="greaterThan">
      <formula>0.9</formula>
    </cfRule>
    <cfRule type="cellIs" dxfId="19916" priority="583" operator="greaterThan">
      <formula>0.85</formula>
    </cfRule>
  </conditionalFormatting>
  <conditionalFormatting sqref="N23">
    <cfRule type="cellIs" dxfId="19915" priority="580" operator="greaterThan">
      <formula>0.9</formula>
    </cfRule>
    <cfRule type="cellIs" dxfId="19914" priority="581" operator="greaterThan">
      <formula>0.85</formula>
    </cfRule>
  </conditionalFormatting>
  <conditionalFormatting sqref="E23">
    <cfRule type="expression" dxfId="19913" priority="576">
      <formula>AND(IF(OR($Q23=1,$Q23=2),1,0),IF($X23&lt;=20,1,0))</formula>
    </cfRule>
    <cfRule type="expression" dxfId="19912" priority="577">
      <formula>AND(IF($Q23=2,1,0),IF($X23&lt;30,1,0))</formula>
    </cfRule>
    <cfRule type="expression" dxfId="19911" priority="578">
      <formula>AND(IF($Q23=3,1,0),IF($X23&lt;30,1,0))</formula>
    </cfRule>
    <cfRule type="expression" dxfId="19910" priority="579">
      <formula>AND(IF($Q23=3,1,IF($Q23=4,1,0)),IF($F23&lt;=85,1,0))</formula>
    </cfRule>
  </conditionalFormatting>
  <conditionalFormatting sqref="X23">
    <cfRule type="expression" dxfId="19909" priority="572">
      <formula>AND(IF(OR($Q23=1,$Q23=2),1,0),IF($X23&lt;=20,1,0))</formula>
    </cfRule>
    <cfRule type="expression" dxfId="19908" priority="573">
      <formula>AND(IF($Q23=2,1,0),IF($X23&lt;30,1,0))</formula>
    </cfRule>
    <cfRule type="expression" dxfId="19907" priority="574">
      <formula>AND(IF($Q23=3,1,0),IF($X23&lt;30,1,0))</formula>
    </cfRule>
    <cfRule type="expression" dxfId="19906" priority="575">
      <formula>AND(IF($Q23=3,1,IF($Q23=4,1,0)),IF($F23&lt;=85,1,0))</formula>
    </cfRule>
  </conditionalFormatting>
  <conditionalFormatting sqref="AI23">
    <cfRule type="expression" dxfId="19905" priority="568">
      <formula>AND(IF(OR($Q23=1,$Q23=2),1,0),IF($X23&lt;=20,1,0))</formula>
    </cfRule>
    <cfRule type="expression" dxfId="19904" priority="569">
      <formula>AND(IF($Q23=2,1,0),IF($X23&lt;30,1,0))</formula>
    </cfRule>
    <cfRule type="expression" dxfId="19903" priority="570">
      <formula>AND(IF($Q23=3,1,0),IF($X23&lt;30,1,0))</formula>
    </cfRule>
    <cfRule type="expression" dxfId="19902" priority="571">
      <formula>AND(IF($Q23=3,1,IF($Q23=4,1,0)),IF($F23&lt;=85,1,0))</formula>
    </cfRule>
  </conditionalFormatting>
  <conditionalFormatting sqref="AV24">
    <cfRule type="expression" dxfId="19901" priority="566">
      <formula>AV24="X"</formula>
    </cfRule>
    <cfRule type="expression" dxfId="19900" priority="567">
      <formula>AV24="후보"</formula>
    </cfRule>
  </conditionalFormatting>
  <conditionalFormatting sqref="AC24">
    <cfRule type="cellIs" dxfId="19899" priority="563" operator="greaterThan">
      <formula>0.9</formula>
    </cfRule>
    <cfRule type="cellIs" dxfId="19898" priority="564" operator="greaterThan">
      <formula>0.85</formula>
    </cfRule>
  </conditionalFormatting>
  <conditionalFormatting sqref="N24">
    <cfRule type="cellIs" dxfId="19897" priority="561" operator="greaterThan">
      <formula>0.9</formula>
    </cfRule>
    <cfRule type="cellIs" dxfId="19896" priority="562" operator="greaterThan">
      <formula>0.85</formula>
    </cfRule>
  </conditionalFormatting>
  <conditionalFormatting sqref="E24">
    <cfRule type="expression" dxfId="19895" priority="557">
      <formula>AND(IF(OR($Q24=1,$Q24=2),1,0),IF($X24&lt;=20,1,0))</formula>
    </cfRule>
    <cfRule type="expression" dxfId="19894" priority="558">
      <formula>AND(IF($Q24=2,1,0),IF($X24&lt;30,1,0))</formula>
    </cfRule>
    <cfRule type="expression" dxfId="19893" priority="559">
      <formula>AND(IF($Q24=3,1,0),IF($X24&lt;30,1,0))</formula>
    </cfRule>
    <cfRule type="expression" dxfId="19892" priority="560">
      <formula>AND(IF($Q24=3,1,IF($Q24=4,1,0)),IF($F24&lt;=85,1,0))</formula>
    </cfRule>
  </conditionalFormatting>
  <conditionalFormatting sqref="X24">
    <cfRule type="expression" dxfId="19891" priority="553">
      <formula>AND(IF(OR($Q24=1,$Q24=2),1,0),IF($X24&lt;=20,1,0))</formula>
    </cfRule>
    <cfRule type="expression" dxfId="19890" priority="554">
      <formula>AND(IF($Q24=2,1,0),IF($X24&lt;30,1,0))</formula>
    </cfRule>
    <cfRule type="expression" dxfId="19889" priority="555">
      <formula>AND(IF($Q24=3,1,0),IF($X24&lt;30,1,0))</formula>
    </cfRule>
    <cfRule type="expression" dxfId="19888" priority="556">
      <formula>AND(IF($Q24=3,1,IF($Q24=4,1,0)),IF($F24&lt;=85,1,0))</formula>
    </cfRule>
  </conditionalFormatting>
  <conditionalFormatting sqref="AI24">
    <cfRule type="expression" dxfId="19887" priority="549">
      <formula>AND(IF(OR($Q24=1,$Q24=2),1,0),IF($X24&lt;=20,1,0))</formula>
    </cfRule>
    <cfRule type="expression" dxfId="19886" priority="550">
      <formula>AND(IF($Q24=2,1,0),IF($X24&lt;30,1,0))</formula>
    </cfRule>
    <cfRule type="expression" dxfId="19885" priority="551">
      <formula>AND(IF($Q24=3,1,0),IF($X24&lt;30,1,0))</formula>
    </cfRule>
    <cfRule type="expression" dxfId="19884" priority="552">
      <formula>AND(IF($Q24=3,1,IF($Q24=4,1,0)),IF($F24&lt;=85,1,0))</formula>
    </cfRule>
  </conditionalFormatting>
  <conditionalFormatting sqref="AV25">
    <cfRule type="expression" dxfId="19883" priority="547">
      <formula>AV25="X"</formula>
    </cfRule>
    <cfRule type="expression" dxfId="19882" priority="548">
      <formula>AV25="후보"</formula>
    </cfRule>
  </conditionalFormatting>
  <conditionalFormatting sqref="AC25">
    <cfRule type="cellIs" dxfId="19881" priority="544" operator="greaterThan">
      <formula>0.9</formula>
    </cfRule>
    <cfRule type="cellIs" dxfId="19880" priority="545" operator="greaterThan">
      <formula>0.85</formula>
    </cfRule>
  </conditionalFormatting>
  <conditionalFormatting sqref="N25">
    <cfRule type="cellIs" dxfId="19879" priority="542" operator="greaterThan">
      <formula>0.9</formula>
    </cfRule>
    <cfRule type="cellIs" dxfId="19878" priority="543" operator="greaterThan">
      <formula>0.85</formula>
    </cfRule>
  </conditionalFormatting>
  <conditionalFormatting sqref="E25">
    <cfRule type="expression" dxfId="19877" priority="538">
      <formula>AND(IF(OR($Q25=1,$Q25=2),1,0),IF($X25&lt;=20,1,0))</formula>
    </cfRule>
    <cfRule type="expression" dxfId="19876" priority="539">
      <formula>AND(IF($Q25=2,1,0),IF($X25&lt;30,1,0))</formula>
    </cfRule>
    <cfRule type="expression" dxfId="19875" priority="540">
      <formula>AND(IF($Q25=3,1,0),IF($X25&lt;30,1,0))</formula>
    </cfRule>
    <cfRule type="expression" dxfId="19874" priority="541">
      <formula>AND(IF($Q25=3,1,IF($Q25=4,1,0)),IF($F25&lt;=85,1,0))</formula>
    </cfRule>
  </conditionalFormatting>
  <conditionalFormatting sqref="X25">
    <cfRule type="expression" dxfId="19873" priority="534">
      <formula>AND(IF(OR($Q25=1,$Q25=2),1,0),IF($X25&lt;=20,1,0))</formula>
    </cfRule>
    <cfRule type="expression" dxfId="19872" priority="535">
      <formula>AND(IF($Q25=2,1,0),IF($X25&lt;30,1,0))</formula>
    </cfRule>
    <cfRule type="expression" dxfId="19871" priority="536">
      <formula>AND(IF($Q25=3,1,0),IF($X25&lt;30,1,0))</formula>
    </cfRule>
    <cfRule type="expression" dxfId="19870" priority="537">
      <formula>AND(IF($Q25=3,1,IF($Q25=4,1,0)),IF($F25&lt;=85,1,0))</formula>
    </cfRule>
  </conditionalFormatting>
  <conditionalFormatting sqref="AI25">
    <cfRule type="expression" dxfId="19869" priority="530">
      <formula>AND(IF(OR($Q25=1,$Q25=2),1,0),IF($X25&lt;=20,1,0))</formula>
    </cfRule>
    <cfRule type="expression" dxfId="19868" priority="531">
      <formula>AND(IF($Q25=2,1,0),IF($X25&lt;30,1,0))</formula>
    </cfRule>
    <cfRule type="expression" dxfId="19867" priority="532">
      <formula>AND(IF($Q25=3,1,0),IF($X25&lt;30,1,0))</formula>
    </cfRule>
    <cfRule type="expression" dxfId="19866" priority="533">
      <formula>AND(IF($Q25=3,1,IF($Q25=4,1,0)),IF($F25&lt;=85,1,0))</formula>
    </cfRule>
  </conditionalFormatting>
  <conditionalFormatting sqref="AV26">
    <cfRule type="expression" dxfId="19865" priority="528">
      <formula>AV26="X"</formula>
    </cfRule>
    <cfRule type="expression" dxfId="19864" priority="529">
      <formula>AV26="후보"</formula>
    </cfRule>
  </conditionalFormatting>
  <conditionalFormatting sqref="AC26">
    <cfRule type="cellIs" dxfId="19863" priority="525" operator="greaterThan">
      <formula>0.9</formula>
    </cfRule>
    <cfRule type="cellIs" dxfId="19862" priority="526" operator="greaterThan">
      <formula>0.85</formula>
    </cfRule>
  </conditionalFormatting>
  <conditionalFormatting sqref="N26">
    <cfRule type="cellIs" dxfId="19861" priority="523" operator="greaterThan">
      <formula>0.9</formula>
    </cfRule>
    <cfRule type="cellIs" dxfId="19860" priority="524" operator="greaterThan">
      <formula>0.85</formula>
    </cfRule>
  </conditionalFormatting>
  <conditionalFormatting sqref="E26">
    <cfRule type="expression" dxfId="19859" priority="519">
      <formula>AND(IF(OR($Q26=1,$Q26=2),1,0),IF($X26&lt;=20,1,0))</formula>
    </cfRule>
    <cfRule type="expression" dxfId="19858" priority="520">
      <formula>AND(IF($Q26=2,1,0),IF($X26&lt;30,1,0))</formula>
    </cfRule>
    <cfRule type="expression" dxfId="19857" priority="521">
      <formula>AND(IF($Q26=3,1,0),IF($X26&lt;30,1,0))</formula>
    </cfRule>
    <cfRule type="expression" dxfId="19856" priority="522">
      <formula>AND(IF($Q26=3,1,IF($Q26=4,1,0)),IF($F26&lt;=85,1,0))</formula>
    </cfRule>
  </conditionalFormatting>
  <conditionalFormatting sqref="X26">
    <cfRule type="expression" dxfId="19855" priority="515">
      <formula>AND(IF(OR($Q26=1,$Q26=2),1,0),IF($X26&lt;=20,1,0))</formula>
    </cfRule>
    <cfRule type="expression" dxfId="19854" priority="516">
      <formula>AND(IF($Q26=2,1,0),IF($X26&lt;30,1,0))</formula>
    </cfRule>
    <cfRule type="expression" dxfId="19853" priority="517">
      <formula>AND(IF($Q26=3,1,0),IF($X26&lt;30,1,0))</formula>
    </cfRule>
    <cfRule type="expression" dxfId="19852" priority="518">
      <formula>AND(IF($Q26=3,1,IF($Q26=4,1,0)),IF($F26&lt;=85,1,0))</formula>
    </cfRule>
  </conditionalFormatting>
  <conditionalFormatting sqref="AI26">
    <cfRule type="expression" dxfId="19851" priority="511">
      <formula>AND(IF(OR($Q26=1,$Q26=2),1,0),IF($X26&lt;=20,1,0))</formula>
    </cfRule>
    <cfRule type="expression" dxfId="19850" priority="512">
      <formula>AND(IF($Q26=2,1,0),IF($X26&lt;30,1,0))</formula>
    </cfRule>
    <cfRule type="expression" dxfId="19849" priority="513">
      <formula>AND(IF($Q26=3,1,0),IF($X26&lt;30,1,0))</formula>
    </cfRule>
    <cfRule type="expression" dxfId="19848" priority="514">
      <formula>AND(IF($Q26=3,1,IF($Q26=4,1,0)),IF($F26&lt;=85,1,0))</formula>
    </cfRule>
  </conditionalFormatting>
  <conditionalFormatting sqref="AV27">
    <cfRule type="expression" dxfId="19847" priority="509">
      <formula>AV27="X"</formula>
    </cfRule>
    <cfRule type="expression" dxfId="19846" priority="510">
      <formula>AV27="후보"</formula>
    </cfRule>
  </conditionalFormatting>
  <conditionalFormatting sqref="AC27">
    <cfRule type="cellIs" dxfId="19845" priority="506" operator="greaterThan">
      <formula>0.9</formula>
    </cfRule>
    <cfRule type="cellIs" dxfId="19844" priority="507" operator="greaterThan">
      <formula>0.85</formula>
    </cfRule>
  </conditionalFormatting>
  <conditionalFormatting sqref="N27">
    <cfRule type="cellIs" dxfId="19843" priority="504" operator="greaterThan">
      <formula>0.9</formula>
    </cfRule>
    <cfRule type="cellIs" dxfId="19842" priority="505" operator="greaterThan">
      <formula>0.85</formula>
    </cfRule>
  </conditionalFormatting>
  <conditionalFormatting sqref="E27">
    <cfRule type="expression" dxfId="19841" priority="500">
      <formula>AND(IF(OR($Q27=1,$Q27=2),1,0),IF($X27&lt;=20,1,0))</formula>
    </cfRule>
    <cfRule type="expression" dxfId="19840" priority="501">
      <formula>AND(IF($Q27=2,1,0),IF($X27&lt;30,1,0))</formula>
    </cfRule>
    <cfRule type="expression" dxfId="19839" priority="502">
      <formula>AND(IF($Q27=3,1,0),IF($X27&lt;30,1,0))</formula>
    </cfRule>
    <cfRule type="expression" dxfId="19838" priority="503">
      <formula>AND(IF($Q27=3,1,IF($Q27=4,1,0)),IF($F27&lt;=85,1,0))</formula>
    </cfRule>
  </conditionalFormatting>
  <conditionalFormatting sqref="X27">
    <cfRule type="expression" dxfId="19837" priority="496">
      <formula>AND(IF(OR($Q27=1,$Q27=2),1,0),IF($X27&lt;=20,1,0))</formula>
    </cfRule>
    <cfRule type="expression" dxfId="19836" priority="497">
      <formula>AND(IF($Q27=2,1,0),IF($X27&lt;30,1,0))</formula>
    </cfRule>
    <cfRule type="expression" dxfId="19835" priority="498">
      <formula>AND(IF($Q27=3,1,0),IF($X27&lt;30,1,0))</formula>
    </cfRule>
    <cfRule type="expression" dxfId="19834" priority="499">
      <formula>AND(IF($Q27=3,1,IF($Q27=4,1,0)),IF($F27&lt;=85,1,0))</formula>
    </cfRule>
  </conditionalFormatting>
  <conditionalFormatting sqref="AI27">
    <cfRule type="expression" dxfId="19833" priority="492">
      <formula>AND(IF(OR($Q27=1,$Q27=2),1,0),IF($X27&lt;=20,1,0))</formula>
    </cfRule>
    <cfRule type="expression" dxfId="19832" priority="493">
      <formula>AND(IF($Q27=2,1,0),IF($X27&lt;30,1,0))</formula>
    </cfRule>
    <cfRule type="expression" dxfId="19831" priority="494">
      <formula>AND(IF($Q27=3,1,0),IF($X27&lt;30,1,0))</formula>
    </cfRule>
    <cfRule type="expression" dxfId="19830" priority="495">
      <formula>AND(IF($Q27=3,1,IF($Q27=4,1,0)),IF($F27&lt;=85,1,0))</formula>
    </cfRule>
  </conditionalFormatting>
  <conditionalFormatting sqref="AV28">
    <cfRule type="expression" dxfId="19829" priority="490">
      <formula>AV28="X"</formula>
    </cfRule>
    <cfRule type="expression" dxfId="19828" priority="491">
      <formula>AV28="후보"</formula>
    </cfRule>
  </conditionalFormatting>
  <conditionalFormatting sqref="AC28 N28">
    <cfRule type="cellIs" dxfId="19827" priority="487" operator="greaterThan">
      <formula>0.9</formula>
    </cfRule>
    <cfRule type="cellIs" dxfId="19826" priority="488" operator="greaterThan">
      <formula>0.85</formula>
    </cfRule>
  </conditionalFormatting>
  <conditionalFormatting sqref="AV29">
    <cfRule type="expression" dxfId="19825" priority="485">
      <formula>AV29="X"</formula>
    </cfRule>
    <cfRule type="expression" dxfId="19824" priority="486">
      <formula>AV29="후보"</formula>
    </cfRule>
  </conditionalFormatting>
  <conditionalFormatting sqref="AC29">
    <cfRule type="cellIs" dxfId="19823" priority="482" operator="greaterThan">
      <formula>0.9</formula>
    </cfRule>
    <cfRule type="cellIs" dxfId="19822" priority="483" operator="greaterThan">
      <formula>0.85</formula>
    </cfRule>
  </conditionalFormatting>
  <conditionalFormatting sqref="N29">
    <cfRule type="cellIs" dxfId="19821" priority="480" operator="greaterThan">
      <formula>0.9</formula>
    </cfRule>
    <cfRule type="cellIs" dxfId="19820" priority="481" operator="greaterThan">
      <formula>0.85</formula>
    </cfRule>
  </conditionalFormatting>
  <conditionalFormatting sqref="E29">
    <cfRule type="expression" dxfId="19819" priority="476">
      <formula>AND(IF(OR($Q29=1,$Q29=2),1,0),IF($X29&lt;=20,1,0))</formula>
    </cfRule>
    <cfRule type="expression" dxfId="19818" priority="477">
      <formula>AND(IF($Q29=2,1,0),IF($X29&lt;30,1,0))</formula>
    </cfRule>
    <cfRule type="expression" dxfId="19817" priority="478">
      <formula>AND(IF($Q29=3,1,0),IF($X29&lt;30,1,0))</formula>
    </cfRule>
    <cfRule type="expression" dxfId="19816" priority="479">
      <formula>AND(IF($Q29=3,1,IF($Q29=4,1,0)),IF($F29&lt;=85,1,0))</formula>
    </cfRule>
  </conditionalFormatting>
  <conditionalFormatting sqref="X29">
    <cfRule type="expression" dxfId="19815" priority="472">
      <formula>AND(IF(OR($Q29=1,$Q29=2),1,0),IF($X29&lt;=20,1,0))</formula>
    </cfRule>
    <cfRule type="expression" dxfId="19814" priority="473">
      <formula>AND(IF($Q29=2,1,0),IF($X29&lt;30,1,0))</formula>
    </cfRule>
    <cfRule type="expression" dxfId="19813" priority="474">
      <formula>AND(IF($Q29=3,1,0),IF($X29&lt;30,1,0))</formula>
    </cfRule>
    <cfRule type="expression" dxfId="19812" priority="475">
      <formula>AND(IF($Q29=3,1,IF($Q29=4,1,0)),IF($F29&lt;=85,1,0))</formula>
    </cfRule>
  </conditionalFormatting>
  <conditionalFormatting sqref="AI29">
    <cfRule type="expression" dxfId="19811" priority="468">
      <formula>AND(IF(OR($Q29=1,$Q29=2),1,0),IF($X29&lt;=20,1,0))</formula>
    </cfRule>
    <cfRule type="expression" dxfId="19810" priority="469">
      <formula>AND(IF($Q29=2,1,0),IF($X29&lt;30,1,0))</formula>
    </cfRule>
    <cfRule type="expression" dxfId="19809" priority="470">
      <formula>AND(IF($Q29=3,1,0),IF($X29&lt;30,1,0))</formula>
    </cfRule>
    <cfRule type="expression" dxfId="19808" priority="471">
      <formula>AND(IF($Q29=3,1,IF($Q29=4,1,0)),IF($F29&lt;=85,1,0))</formula>
    </cfRule>
  </conditionalFormatting>
  <conditionalFormatting sqref="AV30">
    <cfRule type="expression" dxfId="19807" priority="466">
      <formula>AV30="X"</formula>
    </cfRule>
    <cfRule type="expression" dxfId="19806" priority="467">
      <formula>AV30="후보"</formula>
    </cfRule>
  </conditionalFormatting>
  <conditionalFormatting sqref="AC30">
    <cfRule type="cellIs" dxfId="19805" priority="463" operator="greaterThan">
      <formula>0.9</formula>
    </cfRule>
    <cfRule type="cellIs" dxfId="19804" priority="464" operator="greaterThan">
      <formula>0.85</formula>
    </cfRule>
  </conditionalFormatting>
  <conditionalFormatting sqref="N30">
    <cfRule type="cellIs" dxfId="19803" priority="461" operator="greaterThan">
      <formula>0.9</formula>
    </cfRule>
    <cfRule type="cellIs" dxfId="19802" priority="462" operator="greaterThan">
      <formula>0.85</formula>
    </cfRule>
  </conditionalFormatting>
  <conditionalFormatting sqref="E30">
    <cfRule type="expression" dxfId="19801" priority="457">
      <formula>AND(IF(OR($Q30=1,$Q30=2),1,0),IF($X30&lt;=20,1,0))</formula>
    </cfRule>
    <cfRule type="expression" dxfId="19800" priority="458">
      <formula>AND(IF($Q30=2,1,0),IF($X30&lt;30,1,0))</formula>
    </cfRule>
    <cfRule type="expression" dxfId="19799" priority="459">
      <formula>AND(IF($Q30=3,1,0),IF($X30&lt;30,1,0))</formula>
    </cfRule>
    <cfRule type="expression" dxfId="19798" priority="460">
      <formula>AND(IF($Q30=3,1,IF($Q30=4,1,0)),IF($F30&lt;=85,1,0))</formula>
    </cfRule>
  </conditionalFormatting>
  <conditionalFormatting sqref="X30">
    <cfRule type="expression" dxfId="19797" priority="453">
      <formula>AND(IF(OR($Q30=1,$Q30=2),1,0),IF($X30&lt;=20,1,0))</formula>
    </cfRule>
    <cfRule type="expression" dxfId="19796" priority="454">
      <formula>AND(IF($Q30=2,1,0),IF($X30&lt;30,1,0))</formula>
    </cfRule>
    <cfRule type="expression" dxfId="19795" priority="455">
      <formula>AND(IF($Q30=3,1,0),IF($X30&lt;30,1,0))</formula>
    </cfRule>
    <cfRule type="expression" dxfId="19794" priority="456">
      <formula>AND(IF($Q30=3,1,IF($Q30=4,1,0)),IF($F30&lt;=85,1,0))</formula>
    </cfRule>
  </conditionalFormatting>
  <conditionalFormatting sqref="AI30">
    <cfRule type="expression" dxfId="19793" priority="449">
      <formula>AND(IF(OR($Q30=1,$Q30=2),1,0),IF($X30&lt;=20,1,0))</formula>
    </cfRule>
    <cfRule type="expression" dxfId="19792" priority="450">
      <formula>AND(IF($Q30=2,1,0),IF($X30&lt;30,1,0))</formula>
    </cfRule>
    <cfRule type="expression" dxfId="19791" priority="451">
      <formula>AND(IF($Q30=3,1,0),IF($X30&lt;30,1,0))</formula>
    </cfRule>
    <cfRule type="expression" dxfId="19790" priority="452">
      <formula>AND(IF($Q30=3,1,IF($Q30=4,1,0)),IF($F30&lt;=85,1,0))</formula>
    </cfRule>
  </conditionalFormatting>
  <conditionalFormatting sqref="AV31">
    <cfRule type="expression" dxfId="19789" priority="447">
      <formula>AV31="X"</formula>
    </cfRule>
    <cfRule type="expression" dxfId="19788" priority="448">
      <formula>AV31="후보"</formula>
    </cfRule>
  </conditionalFormatting>
  <conditionalFormatting sqref="AC31 N31">
    <cfRule type="cellIs" dxfId="19787" priority="444" operator="greaterThan">
      <formula>0.9</formula>
    </cfRule>
    <cfRule type="cellIs" dxfId="19786" priority="445" operator="greaterThan">
      <formula>0.85</formula>
    </cfRule>
  </conditionalFormatting>
  <conditionalFormatting sqref="AV32">
    <cfRule type="expression" dxfId="19785" priority="442">
      <formula>AV32="X"</formula>
    </cfRule>
    <cfRule type="expression" dxfId="19784" priority="443">
      <formula>AV32="후보"</formula>
    </cfRule>
  </conditionalFormatting>
  <conditionalFormatting sqref="AC32">
    <cfRule type="cellIs" dxfId="19783" priority="439" operator="greaterThan">
      <formula>0.9</formula>
    </cfRule>
    <cfRule type="cellIs" dxfId="19782" priority="440" operator="greaterThan">
      <formula>0.85</formula>
    </cfRule>
  </conditionalFormatting>
  <conditionalFormatting sqref="N32">
    <cfRule type="cellIs" dxfId="19781" priority="437" operator="greaterThan">
      <formula>0.9</formula>
    </cfRule>
    <cfRule type="cellIs" dxfId="19780" priority="438" operator="greaterThan">
      <formula>0.85</formula>
    </cfRule>
  </conditionalFormatting>
  <conditionalFormatting sqref="E32">
    <cfRule type="expression" dxfId="19779" priority="433">
      <formula>AND(IF(OR($Q32=1,$Q32=2),1,0),IF($X32&lt;=20,1,0))</formula>
    </cfRule>
    <cfRule type="expression" dxfId="19778" priority="434">
      <formula>AND(IF($Q32=2,1,0),IF($X32&lt;30,1,0))</formula>
    </cfRule>
    <cfRule type="expression" dxfId="19777" priority="435">
      <formula>AND(IF($Q32=3,1,0),IF($X32&lt;30,1,0))</formula>
    </cfRule>
    <cfRule type="expression" dxfId="19776" priority="436">
      <formula>AND(IF($Q32=3,1,IF($Q32=4,1,0)),IF($F32&lt;=85,1,0))</formula>
    </cfRule>
  </conditionalFormatting>
  <conditionalFormatting sqref="X32">
    <cfRule type="expression" dxfId="19775" priority="429">
      <formula>AND(IF(OR($Q32=1,$Q32=2),1,0),IF($X32&lt;=20,1,0))</formula>
    </cfRule>
    <cfRule type="expression" dxfId="19774" priority="430">
      <formula>AND(IF($Q32=2,1,0),IF($X32&lt;30,1,0))</formula>
    </cfRule>
    <cfRule type="expression" dxfId="19773" priority="431">
      <formula>AND(IF($Q32=3,1,0),IF($X32&lt;30,1,0))</formula>
    </cfRule>
    <cfRule type="expression" dxfId="19772" priority="432">
      <formula>AND(IF($Q32=3,1,IF($Q32=4,1,0)),IF($F32&lt;=85,1,0))</formula>
    </cfRule>
  </conditionalFormatting>
  <conditionalFormatting sqref="AI32">
    <cfRule type="expression" dxfId="19771" priority="425">
      <formula>AND(IF(OR($Q32=1,$Q32=2),1,0),IF($X32&lt;=20,1,0))</formula>
    </cfRule>
    <cfRule type="expression" dxfId="19770" priority="426">
      <formula>AND(IF($Q32=2,1,0),IF($X32&lt;30,1,0))</formula>
    </cfRule>
    <cfRule type="expression" dxfId="19769" priority="427">
      <formula>AND(IF($Q32=3,1,0),IF($X32&lt;30,1,0))</formula>
    </cfRule>
    <cfRule type="expression" dxfId="19768" priority="428">
      <formula>AND(IF($Q32=3,1,IF($Q32=4,1,0)),IF($F32&lt;=85,1,0))</formula>
    </cfRule>
  </conditionalFormatting>
  <conditionalFormatting sqref="AV33">
    <cfRule type="expression" dxfId="19767" priority="423">
      <formula>AV33="X"</formula>
    </cfRule>
    <cfRule type="expression" dxfId="19766" priority="424">
      <formula>AV33="후보"</formula>
    </cfRule>
  </conditionalFormatting>
  <conditionalFormatting sqref="AC33">
    <cfRule type="cellIs" dxfId="19765" priority="420" operator="greaterThan">
      <formula>0.9</formula>
    </cfRule>
    <cfRule type="cellIs" dxfId="19764" priority="421" operator="greaterThan">
      <formula>0.85</formula>
    </cfRule>
  </conditionalFormatting>
  <conditionalFormatting sqref="N33">
    <cfRule type="cellIs" dxfId="19763" priority="418" operator="greaterThan">
      <formula>0.9</formula>
    </cfRule>
    <cfRule type="cellIs" dxfId="19762" priority="419" operator="greaterThan">
      <formula>0.85</formula>
    </cfRule>
  </conditionalFormatting>
  <conditionalFormatting sqref="E33">
    <cfRule type="expression" dxfId="19761" priority="414">
      <formula>AND(IF(OR($Q33=1,$Q33=2),1,0),IF($X33&lt;=20,1,0))</formula>
    </cfRule>
    <cfRule type="expression" dxfId="19760" priority="415">
      <formula>AND(IF($Q33=2,1,0),IF($X33&lt;30,1,0))</formula>
    </cfRule>
    <cfRule type="expression" dxfId="19759" priority="416">
      <formula>AND(IF($Q33=3,1,0),IF($X33&lt;30,1,0))</formula>
    </cfRule>
    <cfRule type="expression" dxfId="19758" priority="417">
      <formula>AND(IF($Q33=3,1,IF($Q33=4,1,0)),IF($F33&lt;=85,1,0))</formula>
    </cfRule>
  </conditionalFormatting>
  <conditionalFormatting sqref="X33">
    <cfRule type="expression" dxfId="19757" priority="410">
      <formula>AND(IF(OR($Q33=1,$Q33=2),1,0),IF($X33&lt;=20,1,0))</formula>
    </cfRule>
    <cfRule type="expression" dxfId="19756" priority="411">
      <formula>AND(IF($Q33=2,1,0),IF($X33&lt;30,1,0))</formula>
    </cfRule>
    <cfRule type="expression" dxfId="19755" priority="412">
      <formula>AND(IF($Q33=3,1,0),IF($X33&lt;30,1,0))</formula>
    </cfRule>
    <cfRule type="expression" dxfId="19754" priority="413">
      <formula>AND(IF($Q33=3,1,IF($Q33=4,1,0)),IF($F33&lt;=85,1,0))</formula>
    </cfRule>
  </conditionalFormatting>
  <conditionalFormatting sqref="AI33">
    <cfRule type="expression" dxfId="19753" priority="406">
      <formula>AND(IF(OR($Q33=1,$Q33=2),1,0),IF($X33&lt;=20,1,0))</formula>
    </cfRule>
    <cfRule type="expression" dxfId="19752" priority="407">
      <formula>AND(IF($Q33=2,1,0),IF($X33&lt;30,1,0))</formula>
    </cfRule>
    <cfRule type="expression" dxfId="19751" priority="408">
      <formula>AND(IF($Q33=3,1,0),IF($X33&lt;30,1,0))</formula>
    </cfRule>
    <cfRule type="expression" dxfId="19750" priority="409">
      <formula>AND(IF($Q33=3,1,IF($Q33=4,1,0)),IF($F33&lt;=85,1,0))</formula>
    </cfRule>
  </conditionalFormatting>
  <conditionalFormatting sqref="AV34">
    <cfRule type="expression" dxfId="19749" priority="404">
      <formula>AV34="X"</formula>
    </cfRule>
    <cfRule type="expression" dxfId="19748" priority="405">
      <formula>AV34="후보"</formula>
    </cfRule>
  </conditionalFormatting>
  <conditionalFormatting sqref="AC34">
    <cfRule type="cellIs" dxfId="19747" priority="401" operator="greaterThan">
      <formula>0.9</formula>
    </cfRule>
    <cfRule type="cellIs" dxfId="19746" priority="402" operator="greaterThan">
      <formula>0.85</formula>
    </cfRule>
  </conditionalFormatting>
  <conditionalFormatting sqref="N34">
    <cfRule type="cellIs" dxfId="19745" priority="399" operator="greaterThan">
      <formula>0.9</formula>
    </cfRule>
    <cfRule type="cellIs" dxfId="19744" priority="400" operator="greaterThan">
      <formula>0.85</formula>
    </cfRule>
  </conditionalFormatting>
  <conditionalFormatting sqref="E34">
    <cfRule type="expression" dxfId="19743" priority="395">
      <formula>AND(IF(OR($Q34=1,$Q34=2),1,0),IF($X34&lt;=20,1,0))</formula>
    </cfRule>
    <cfRule type="expression" dxfId="19742" priority="396">
      <formula>AND(IF($Q34=2,1,0),IF($X34&lt;30,1,0))</formula>
    </cfRule>
    <cfRule type="expression" dxfId="19741" priority="397">
      <formula>AND(IF($Q34=3,1,0),IF($X34&lt;30,1,0))</formula>
    </cfRule>
    <cfRule type="expression" dxfId="19740" priority="398">
      <formula>AND(IF($Q34=3,1,IF($Q34=4,1,0)),IF($F34&lt;=85,1,0))</formula>
    </cfRule>
  </conditionalFormatting>
  <conditionalFormatting sqref="X34">
    <cfRule type="expression" dxfId="19739" priority="391">
      <formula>AND(IF(OR($Q34=1,$Q34=2),1,0),IF($X34&lt;=20,1,0))</formula>
    </cfRule>
    <cfRule type="expression" dxfId="19738" priority="392">
      <formula>AND(IF($Q34=2,1,0),IF($X34&lt;30,1,0))</formula>
    </cfRule>
    <cfRule type="expression" dxfId="19737" priority="393">
      <formula>AND(IF($Q34=3,1,0),IF($X34&lt;30,1,0))</formula>
    </cfRule>
    <cfRule type="expression" dxfId="19736" priority="394">
      <formula>AND(IF($Q34=3,1,IF($Q34=4,1,0)),IF($F34&lt;=85,1,0))</formula>
    </cfRule>
  </conditionalFormatting>
  <conditionalFormatting sqref="AI34">
    <cfRule type="expression" dxfId="19735" priority="387">
      <formula>AND(IF(OR($Q34=1,$Q34=2),1,0),IF($X34&lt;=20,1,0))</formula>
    </cfRule>
    <cfRule type="expression" dxfId="19734" priority="388">
      <formula>AND(IF($Q34=2,1,0),IF($X34&lt;30,1,0))</formula>
    </cfRule>
    <cfRule type="expression" dxfId="19733" priority="389">
      <formula>AND(IF($Q34=3,1,0),IF($X34&lt;30,1,0))</formula>
    </cfRule>
    <cfRule type="expression" dxfId="19732" priority="390">
      <formula>AND(IF($Q34=3,1,IF($Q34=4,1,0)),IF($F34&lt;=85,1,0))</formula>
    </cfRule>
  </conditionalFormatting>
  <conditionalFormatting sqref="AV35">
    <cfRule type="expression" dxfId="19731" priority="385">
      <formula>AV35="X"</formula>
    </cfRule>
    <cfRule type="expression" dxfId="19730" priority="386">
      <formula>AV35="후보"</formula>
    </cfRule>
  </conditionalFormatting>
  <conditionalFormatting sqref="AC35 N35">
    <cfRule type="cellIs" dxfId="19729" priority="382" operator="greaterThan">
      <formula>0.9</formula>
    </cfRule>
    <cfRule type="cellIs" dxfId="19728" priority="383" operator="greaterThan">
      <formula>0.85</formula>
    </cfRule>
  </conditionalFormatting>
  <conditionalFormatting sqref="AV36">
    <cfRule type="expression" dxfId="19727" priority="380">
      <formula>AV36="X"</formula>
    </cfRule>
    <cfRule type="expression" dxfId="19726" priority="381">
      <formula>AV36="후보"</formula>
    </cfRule>
  </conditionalFormatting>
  <conditionalFormatting sqref="AC36">
    <cfRule type="cellIs" dxfId="19725" priority="377" operator="greaterThan">
      <formula>0.9</formula>
    </cfRule>
    <cfRule type="cellIs" dxfId="19724" priority="378" operator="greaterThan">
      <formula>0.85</formula>
    </cfRule>
  </conditionalFormatting>
  <conditionalFormatting sqref="N36">
    <cfRule type="cellIs" dxfId="19723" priority="375" operator="greaterThan">
      <formula>0.9</formula>
    </cfRule>
    <cfRule type="cellIs" dxfId="19722" priority="376" operator="greaterThan">
      <formula>0.85</formula>
    </cfRule>
  </conditionalFormatting>
  <conditionalFormatting sqref="E36">
    <cfRule type="expression" dxfId="19721" priority="371">
      <formula>AND(IF(OR($Q36=1,$Q36=2),1,0),IF($X36&lt;=20,1,0))</formula>
    </cfRule>
    <cfRule type="expression" dxfId="19720" priority="372">
      <formula>AND(IF($Q36=2,1,0),IF($X36&lt;30,1,0))</formula>
    </cfRule>
    <cfRule type="expression" dxfId="19719" priority="373">
      <formula>AND(IF($Q36=3,1,0),IF($X36&lt;30,1,0))</formula>
    </cfRule>
    <cfRule type="expression" dxfId="19718" priority="374">
      <formula>AND(IF($Q36=3,1,IF($Q36=4,1,0)),IF($F36&lt;=85,1,0))</formula>
    </cfRule>
  </conditionalFormatting>
  <conditionalFormatting sqref="X36">
    <cfRule type="expression" dxfId="19717" priority="367">
      <formula>AND(IF(OR($Q36=1,$Q36=2),1,0),IF($X36&lt;=20,1,0))</formula>
    </cfRule>
    <cfRule type="expression" dxfId="19716" priority="368">
      <formula>AND(IF($Q36=2,1,0),IF($X36&lt;30,1,0))</formula>
    </cfRule>
    <cfRule type="expression" dxfId="19715" priority="369">
      <formula>AND(IF($Q36=3,1,0),IF($X36&lt;30,1,0))</formula>
    </cfRule>
    <cfRule type="expression" dxfId="19714" priority="370">
      <formula>AND(IF($Q36=3,1,IF($Q36=4,1,0)),IF($F36&lt;=85,1,0))</formula>
    </cfRule>
  </conditionalFormatting>
  <conditionalFormatting sqref="AI36">
    <cfRule type="expression" dxfId="19713" priority="363">
      <formula>AND(IF(OR($Q36=1,$Q36=2),1,0),IF($X36&lt;=20,1,0))</formula>
    </cfRule>
    <cfRule type="expression" dxfId="19712" priority="364">
      <formula>AND(IF($Q36=2,1,0),IF($X36&lt;30,1,0))</formula>
    </cfRule>
    <cfRule type="expression" dxfId="19711" priority="365">
      <formula>AND(IF($Q36=3,1,0),IF($X36&lt;30,1,0))</formula>
    </cfRule>
    <cfRule type="expression" dxfId="19710" priority="366">
      <formula>AND(IF($Q36=3,1,IF($Q36=4,1,0)),IF($F36&lt;=85,1,0))</formula>
    </cfRule>
  </conditionalFormatting>
  <conditionalFormatting sqref="AV37">
    <cfRule type="expression" dxfId="19709" priority="361">
      <formula>AV37="X"</formula>
    </cfRule>
    <cfRule type="expression" dxfId="19708" priority="362">
      <formula>AV37="후보"</formula>
    </cfRule>
  </conditionalFormatting>
  <conditionalFormatting sqref="AC37">
    <cfRule type="cellIs" dxfId="19707" priority="358" operator="greaterThan">
      <formula>0.9</formula>
    </cfRule>
    <cfRule type="cellIs" dxfId="19706" priority="359" operator="greaterThan">
      <formula>0.85</formula>
    </cfRule>
  </conditionalFormatting>
  <conditionalFormatting sqref="N37">
    <cfRule type="cellIs" dxfId="19705" priority="356" operator="greaterThan">
      <formula>0.9</formula>
    </cfRule>
    <cfRule type="cellIs" dxfId="19704" priority="357" operator="greaterThan">
      <formula>0.85</formula>
    </cfRule>
  </conditionalFormatting>
  <conditionalFormatting sqref="E37">
    <cfRule type="expression" dxfId="19703" priority="352">
      <formula>AND(IF(OR($Q37=1,$Q37=2),1,0),IF($X37&lt;=20,1,0))</formula>
    </cfRule>
    <cfRule type="expression" dxfId="19702" priority="353">
      <formula>AND(IF($Q37=2,1,0),IF($X37&lt;30,1,0))</formula>
    </cfRule>
    <cfRule type="expression" dxfId="19701" priority="354">
      <formula>AND(IF($Q37=3,1,0),IF($X37&lt;30,1,0))</formula>
    </cfRule>
    <cfRule type="expression" dxfId="19700" priority="355">
      <formula>AND(IF($Q37=3,1,IF($Q37=4,1,0)),IF($F37&lt;=85,1,0))</formula>
    </cfRule>
  </conditionalFormatting>
  <conditionalFormatting sqref="X37">
    <cfRule type="expression" dxfId="19699" priority="348">
      <formula>AND(IF(OR($Q37=1,$Q37=2),1,0),IF($X37&lt;=20,1,0))</formula>
    </cfRule>
    <cfRule type="expression" dxfId="19698" priority="349">
      <formula>AND(IF($Q37=2,1,0),IF($X37&lt;30,1,0))</formula>
    </cfRule>
    <cfRule type="expression" dxfId="19697" priority="350">
      <formula>AND(IF($Q37=3,1,0),IF($X37&lt;30,1,0))</formula>
    </cfRule>
    <cfRule type="expression" dxfId="19696" priority="351">
      <formula>AND(IF($Q37=3,1,IF($Q37=4,1,0)),IF($F37&lt;=85,1,0))</formula>
    </cfRule>
  </conditionalFormatting>
  <conditionalFormatting sqref="AI37">
    <cfRule type="expression" dxfId="19695" priority="344">
      <formula>AND(IF(OR($Q37=1,$Q37=2),1,0),IF($X37&lt;=20,1,0))</formula>
    </cfRule>
    <cfRule type="expression" dxfId="19694" priority="345">
      <formula>AND(IF($Q37=2,1,0),IF($X37&lt;30,1,0))</formula>
    </cfRule>
    <cfRule type="expression" dxfId="19693" priority="346">
      <formula>AND(IF($Q37=3,1,0),IF($X37&lt;30,1,0))</formula>
    </cfRule>
    <cfRule type="expression" dxfId="19692" priority="347">
      <formula>AND(IF($Q37=3,1,IF($Q37=4,1,0)),IF($F37&lt;=85,1,0))</formula>
    </cfRule>
  </conditionalFormatting>
  <conditionalFormatting sqref="AV38">
    <cfRule type="expression" dxfId="19691" priority="342">
      <formula>AV38="X"</formula>
    </cfRule>
    <cfRule type="expression" dxfId="19690" priority="343">
      <formula>AV38="후보"</formula>
    </cfRule>
  </conditionalFormatting>
  <conditionalFormatting sqref="AC38">
    <cfRule type="cellIs" dxfId="19689" priority="339" operator="greaterThan">
      <formula>0.9</formula>
    </cfRule>
    <cfRule type="cellIs" dxfId="19688" priority="340" operator="greaterThan">
      <formula>0.85</formula>
    </cfRule>
  </conditionalFormatting>
  <conditionalFormatting sqref="N38">
    <cfRule type="cellIs" dxfId="19687" priority="337" operator="greaterThan">
      <formula>0.9</formula>
    </cfRule>
    <cfRule type="cellIs" dxfId="19686" priority="338" operator="greaterThan">
      <formula>0.85</formula>
    </cfRule>
  </conditionalFormatting>
  <conditionalFormatting sqref="E38">
    <cfRule type="expression" dxfId="19685" priority="333">
      <formula>AND(IF(OR($Q38=1,$Q38=2),1,0),IF($X38&lt;=20,1,0))</formula>
    </cfRule>
    <cfRule type="expression" dxfId="19684" priority="334">
      <formula>AND(IF($Q38=2,1,0),IF($X38&lt;30,1,0))</formula>
    </cfRule>
    <cfRule type="expression" dxfId="19683" priority="335">
      <formula>AND(IF($Q38=3,1,0),IF($X38&lt;30,1,0))</formula>
    </cfRule>
    <cfRule type="expression" dxfId="19682" priority="336">
      <formula>AND(IF($Q38=3,1,IF($Q38=4,1,0)),IF($F38&lt;=85,1,0))</formula>
    </cfRule>
  </conditionalFormatting>
  <conditionalFormatting sqref="X38">
    <cfRule type="expression" dxfId="19681" priority="329">
      <formula>AND(IF(OR($Q38=1,$Q38=2),1,0),IF($X38&lt;=20,1,0))</formula>
    </cfRule>
    <cfRule type="expression" dxfId="19680" priority="330">
      <formula>AND(IF($Q38=2,1,0),IF($X38&lt;30,1,0))</formula>
    </cfRule>
    <cfRule type="expression" dxfId="19679" priority="331">
      <formula>AND(IF($Q38=3,1,0),IF($X38&lt;30,1,0))</formula>
    </cfRule>
    <cfRule type="expression" dxfId="19678" priority="332">
      <formula>AND(IF($Q38=3,1,IF($Q38=4,1,0)),IF($F38&lt;=85,1,0))</formula>
    </cfRule>
  </conditionalFormatting>
  <conditionalFormatting sqref="AI38">
    <cfRule type="expression" dxfId="19677" priority="325">
      <formula>AND(IF(OR($Q38=1,$Q38=2),1,0),IF($X38&lt;=20,1,0))</formula>
    </cfRule>
    <cfRule type="expression" dxfId="19676" priority="326">
      <formula>AND(IF($Q38=2,1,0),IF($X38&lt;30,1,0))</formula>
    </cfRule>
    <cfRule type="expression" dxfId="19675" priority="327">
      <formula>AND(IF($Q38=3,1,0),IF($X38&lt;30,1,0))</formula>
    </cfRule>
    <cfRule type="expression" dxfId="19674" priority="328">
      <formula>AND(IF($Q38=3,1,IF($Q38=4,1,0)),IF($F38&lt;=85,1,0))</formula>
    </cfRule>
  </conditionalFormatting>
  <conditionalFormatting sqref="AV39">
    <cfRule type="expression" dxfId="19673" priority="323">
      <formula>AV39="X"</formula>
    </cfRule>
    <cfRule type="expression" dxfId="19672" priority="324">
      <formula>AV39="후보"</formula>
    </cfRule>
  </conditionalFormatting>
  <conditionalFormatting sqref="AC39 N39">
    <cfRule type="cellIs" dxfId="19671" priority="320" operator="greaterThan">
      <formula>0.9</formula>
    </cfRule>
    <cfRule type="cellIs" dxfId="19670" priority="321" operator="greaterThan">
      <formula>0.85</formula>
    </cfRule>
  </conditionalFormatting>
  <conditionalFormatting sqref="AV40">
    <cfRule type="expression" dxfId="19669" priority="318">
      <formula>AV40="X"</formula>
    </cfRule>
    <cfRule type="expression" dxfId="19668" priority="319">
      <formula>AV40="후보"</formula>
    </cfRule>
  </conditionalFormatting>
  <conditionalFormatting sqref="AC40">
    <cfRule type="cellIs" dxfId="19667" priority="315" operator="greaterThan">
      <formula>0.9</formula>
    </cfRule>
    <cfRule type="cellIs" dxfId="19666" priority="316" operator="greaterThan">
      <formula>0.85</formula>
    </cfRule>
  </conditionalFormatting>
  <conditionalFormatting sqref="N40">
    <cfRule type="cellIs" dxfId="19665" priority="313" operator="greaterThan">
      <formula>0.9</formula>
    </cfRule>
    <cfRule type="cellIs" dxfId="19664" priority="314" operator="greaterThan">
      <formula>0.85</formula>
    </cfRule>
  </conditionalFormatting>
  <conditionalFormatting sqref="E40">
    <cfRule type="expression" dxfId="19663" priority="309">
      <formula>AND(IF(OR($Q40=1,$Q40=2),1,0),IF($X40&lt;=20,1,0))</formula>
    </cfRule>
    <cfRule type="expression" dxfId="19662" priority="310">
      <formula>AND(IF($Q40=2,1,0),IF($X40&lt;30,1,0))</formula>
    </cfRule>
    <cfRule type="expression" dxfId="19661" priority="311">
      <formula>AND(IF($Q40=3,1,0),IF($X40&lt;30,1,0))</formula>
    </cfRule>
    <cfRule type="expression" dxfId="19660" priority="312">
      <formula>AND(IF($Q40=3,1,IF($Q40=4,1,0)),IF($F40&lt;=85,1,0))</formula>
    </cfRule>
  </conditionalFormatting>
  <conditionalFormatting sqref="X40">
    <cfRule type="expression" dxfId="19659" priority="305">
      <formula>AND(IF(OR($Q40=1,$Q40=2),1,0),IF($X40&lt;=20,1,0))</formula>
    </cfRule>
    <cfRule type="expression" dxfId="19658" priority="306">
      <formula>AND(IF($Q40=2,1,0),IF($X40&lt;30,1,0))</formula>
    </cfRule>
    <cfRule type="expression" dxfId="19657" priority="307">
      <formula>AND(IF($Q40=3,1,0),IF($X40&lt;30,1,0))</formula>
    </cfRule>
    <cfRule type="expression" dxfId="19656" priority="308">
      <formula>AND(IF($Q40=3,1,IF($Q40=4,1,0)),IF($F40&lt;=85,1,0))</formula>
    </cfRule>
  </conditionalFormatting>
  <conditionalFormatting sqref="AI40">
    <cfRule type="expression" dxfId="19655" priority="301">
      <formula>AND(IF(OR($Q40=1,$Q40=2),1,0),IF($X40&lt;=20,1,0))</formula>
    </cfRule>
    <cfRule type="expression" dxfId="19654" priority="302">
      <formula>AND(IF($Q40=2,1,0),IF($X40&lt;30,1,0))</formula>
    </cfRule>
    <cfRule type="expression" dxfId="19653" priority="303">
      <formula>AND(IF($Q40=3,1,0),IF($X40&lt;30,1,0))</formula>
    </cfRule>
    <cfRule type="expression" dxfId="19652" priority="304">
      <formula>AND(IF($Q40=3,1,IF($Q40=4,1,0)),IF($F40&lt;=85,1,0))</formula>
    </cfRule>
  </conditionalFormatting>
  <conditionalFormatting sqref="AV41">
    <cfRule type="expression" dxfId="19651" priority="299">
      <formula>AV41="X"</formula>
    </cfRule>
    <cfRule type="expression" dxfId="19650" priority="300">
      <formula>AV41="후보"</formula>
    </cfRule>
  </conditionalFormatting>
  <conditionalFormatting sqref="AC41">
    <cfRule type="cellIs" dxfId="19649" priority="296" operator="greaterThan">
      <formula>0.9</formula>
    </cfRule>
    <cfRule type="cellIs" dxfId="19648" priority="297" operator="greaterThan">
      <formula>0.85</formula>
    </cfRule>
  </conditionalFormatting>
  <conditionalFormatting sqref="N41">
    <cfRule type="cellIs" dxfId="19647" priority="294" operator="greaterThan">
      <formula>0.9</formula>
    </cfRule>
    <cfRule type="cellIs" dxfId="19646" priority="295" operator="greaterThan">
      <formula>0.85</formula>
    </cfRule>
  </conditionalFormatting>
  <conditionalFormatting sqref="E41">
    <cfRule type="expression" dxfId="19645" priority="290">
      <formula>AND(IF(OR($Q41=1,$Q41=2),1,0),IF($X41&lt;=20,1,0))</formula>
    </cfRule>
    <cfRule type="expression" dxfId="19644" priority="291">
      <formula>AND(IF($Q41=2,1,0),IF($X41&lt;30,1,0))</formula>
    </cfRule>
    <cfRule type="expression" dxfId="19643" priority="292">
      <formula>AND(IF($Q41=3,1,0),IF($X41&lt;30,1,0))</formula>
    </cfRule>
    <cfRule type="expression" dxfId="19642" priority="293">
      <formula>AND(IF($Q41=3,1,IF($Q41=4,1,0)),IF($F41&lt;=85,1,0))</formula>
    </cfRule>
  </conditionalFormatting>
  <conditionalFormatting sqref="X41">
    <cfRule type="expression" dxfId="19641" priority="286">
      <formula>AND(IF(OR($Q41=1,$Q41=2),1,0),IF($X41&lt;=20,1,0))</formula>
    </cfRule>
    <cfRule type="expression" dxfId="19640" priority="287">
      <formula>AND(IF($Q41=2,1,0),IF($X41&lt;30,1,0))</formula>
    </cfRule>
    <cfRule type="expression" dxfId="19639" priority="288">
      <formula>AND(IF($Q41=3,1,0),IF($X41&lt;30,1,0))</formula>
    </cfRule>
    <cfRule type="expression" dxfId="19638" priority="289">
      <formula>AND(IF($Q41=3,1,IF($Q41=4,1,0)),IF($F41&lt;=85,1,0))</formula>
    </cfRule>
  </conditionalFormatting>
  <conditionalFormatting sqref="AI41">
    <cfRule type="expression" dxfId="19637" priority="282">
      <formula>AND(IF(OR($Q41=1,$Q41=2),1,0),IF($X41&lt;=20,1,0))</formula>
    </cfRule>
    <cfRule type="expression" dxfId="19636" priority="283">
      <formula>AND(IF($Q41=2,1,0),IF($X41&lt;30,1,0))</formula>
    </cfRule>
    <cfRule type="expression" dxfId="19635" priority="284">
      <formula>AND(IF($Q41=3,1,0),IF($X41&lt;30,1,0))</formula>
    </cfRule>
    <cfRule type="expression" dxfId="19634" priority="285">
      <formula>AND(IF($Q41=3,1,IF($Q41=4,1,0)),IF($F41&lt;=85,1,0))</formula>
    </cfRule>
  </conditionalFormatting>
  <conditionalFormatting sqref="AV42">
    <cfRule type="expression" dxfId="19633" priority="280">
      <formula>AV42="X"</formula>
    </cfRule>
    <cfRule type="expression" dxfId="19632" priority="281">
      <formula>AV42="후보"</formula>
    </cfRule>
  </conditionalFormatting>
  <conditionalFormatting sqref="AC42 N42">
    <cfRule type="cellIs" dxfId="19631" priority="277" operator="greaterThan">
      <formula>0.9</formula>
    </cfRule>
    <cfRule type="cellIs" dxfId="19630" priority="278" operator="greaterThan">
      <formula>0.85</formula>
    </cfRule>
  </conditionalFormatting>
  <conditionalFormatting sqref="AV43">
    <cfRule type="expression" dxfId="19629" priority="275">
      <formula>AV43="X"</formula>
    </cfRule>
    <cfRule type="expression" dxfId="19628" priority="276">
      <formula>AV43="후보"</formula>
    </cfRule>
  </conditionalFormatting>
  <conditionalFormatting sqref="AC43">
    <cfRule type="cellIs" dxfId="19627" priority="272" operator="greaterThan">
      <formula>0.9</formula>
    </cfRule>
    <cfRule type="cellIs" dxfId="19626" priority="273" operator="greaterThan">
      <formula>0.85</formula>
    </cfRule>
  </conditionalFormatting>
  <conditionalFormatting sqref="N43">
    <cfRule type="cellIs" dxfId="19625" priority="270" operator="greaterThan">
      <formula>0.9</formula>
    </cfRule>
    <cfRule type="cellIs" dxfId="19624" priority="271" operator="greaterThan">
      <formula>0.85</formula>
    </cfRule>
  </conditionalFormatting>
  <conditionalFormatting sqref="E43">
    <cfRule type="expression" dxfId="19623" priority="266">
      <formula>AND(IF(OR($Q43=1,$Q43=2),1,0),IF($X43&lt;=20,1,0))</formula>
    </cfRule>
    <cfRule type="expression" dxfId="19622" priority="267">
      <formula>AND(IF($Q43=2,1,0),IF($X43&lt;30,1,0))</formula>
    </cfRule>
    <cfRule type="expression" dxfId="19621" priority="268">
      <formula>AND(IF($Q43=3,1,0),IF($X43&lt;30,1,0))</formula>
    </cfRule>
    <cfRule type="expression" dxfId="19620" priority="269">
      <formula>AND(IF($Q43=3,1,IF($Q43=4,1,0)),IF($F43&lt;=85,1,0))</formula>
    </cfRule>
  </conditionalFormatting>
  <conditionalFormatting sqref="X43">
    <cfRule type="expression" dxfId="19619" priority="262">
      <formula>AND(IF(OR($Q43=1,$Q43=2),1,0),IF($X43&lt;=20,1,0))</formula>
    </cfRule>
    <cfRule type="expression" dxfId="19618" priority="263">
      <formula>AND(IF($Q43=2,1,0),IF($X43&lt;30,1,0))</formula>
    </cfRule>
    <cfRule type="expression" dxfId="19617" priority="264">
      <formula>AND(IF($Q43=3,1,0),IF($X43&lt;30,1,0))</formula>
    </cfRule>
    <cfRule type="expression" dxfId="19616" priority="265">
      <formula>AND(IF($Q43=3,1,IF($Q43=4,1,0)),IF($F43&lt;=85,1,0))</formula>
    </cfRule>
  </conditionalFormatting>
  <conditionalFormatting sqref="AI43">
    <cfRule type="expression" dxfId="19615" priority="258">
      <formula>AND(IF(OR($Q43=1,$Q43=2),1,0),IF($X43&lt;=20,1,0))</formula>
    </cfRule>
    <cfRule type="expression" dxfId="19614" priority="259">
      <formula>AND(IF($Q43=2,1,0),IF($X43&lt;30,1,0))</formula>
    </cfRule>
    <cfRule type="expression" dxfId="19613" priority="260">
      <formula>AND(IF($Q43=3,1,0),IF($X43&lt;30,1,0))</formula>
    </cfRule>
    <cfRule type="expression" dxfId="19612" priority="261">
      <formula>AND(IF($Q43=3,1,IF($Q43=4,1,0)),IF($F43&lt;=85,1,0))</formula>
    </cfRule>
  </conditionalFormatting>
  <conditionalFormatting sqref="AV44">
    <cfRule type="expression" dxfId="19611" priority="256">
      <formula>AV44="X"</formula>
    </cfRule>
    <cfRule type="expression" dxfId="19610" priority="257">
      <formula>AV44="후보"</formula>
    </cfRule>
  </conditionalFormatting>
  <conditionalFormatting sqref="AC44">
    <cfRule type="cellIs" dxfId="19609" priority="253" operator="greaterThan">
      <formula>0.9</formula>
    </cfRule>
    <cfRule type="cellIs" dxfId="19608" priority="254" operator="greaterThan">
      <formula>0.85</formula>
    </cfRule>
  </conditionalFormatting>
  <conditionalFormatting sqref="N44">
    <cfRule type="cellIs" dxfId="19607" priority="251" operator="greaterThan">
      <formula>0.9</formula>
    </cfRule>
    <cfRule type="cellIs" dxfId="19606" priority="252" operator="greaterThan">
      <formula>0.85</formula>
    </cfRule>
  </conditionalFormatting>
  <conditionalFormatting sqref="E44">
    <cfRule type="expression" dxfId="19605" priority="247">
      <formula>AND(IF(OR($Q44=1,$Q44=2),1,0),IF($X44&lt;=20,1,0))</formula>
    </cfRule>
    <cfRule type="expression" dxfId="19604" priority="248">
      <formula>AND(IF($Q44=2,1,0),IF($X44&lt;30,1,0))</formula>
    </cfRule>
    <cfRule type="expression" dxfId="19603" priority="249">
      <formula>AND(IF($Q44=3,1,0),IF($X44&lt;30,1,0))</formula>
    </cfRule>
    <cfRule type="expression" dxfId="19602" priority="250">
      <formula>AND(IF($Q44=3,1,IF($Q44=4,1,0)),IF($F44&lt;=85,1,0))</formula>
    </cfRule>
  </conditionalFormatting>
  <conditionalFormatting sqref="X44">
    <cfRule type="expression" dxfId="19601" priority="243">
      <formula>AND(IF(OR($Q44=1,$Q44=2),1,0),IF($X44&lt;=20,1,0))</formula>
    </cfRule>
    <cfRule type="expression" dxfId="19600" priority="244">
      <formula>AND(IF($Q44=2,1,0),IF($X44&lt;30,1,0))</formula>
    </cfRule>
    <cfRule type="expression" dxfId="19599" priority="245">
      <formula>AND(IF($Q44=3,1,0),IF($X44&lt;30,1,0))</formula>
    </cfRule>
    <cfRule type="expression" dxfId="19598" priority="246">
      <formula>AND(IF($Q44=3,1,IF($Q44=4,1,0)),IF($F44&lt;=85,1,0))</formula>
    </cfRule>
  </conditionalFormatting>
  <conditionalFormatting sqref="AI44">
    <cfRule type="expression" dxfId="19597" priority="239">
      <formula>AND(IF(OR($Q44=1,$Q44=2),1,0),IF($X44&lt;=20,1,0))</formula>
    </cfRule>
    <cfRule type="expression" dxfId="19596" priority="240">
      <formula>AND(IF($Q44=2,1,0),IF($X44&lt;30,1,0))</formula>
    </cfRule>
    <cfRule type="expression" dxfId="19595" priority="241">
      <formula>AND(IF($Q44=3,1,0),IF($X44&lt;30,1,0))</formula>
    </cfRule>
    <cfRule type="expression" dxfId="19594" priority="242">
      <formula>AND(IF($Q44=3,1,IF($Q44=4,1,0)),IF($F44&lt;=85,1,0))</formula>
    </cfRule>
  </conditionalFormatting>
  <conditionalFormatting sqref="AV45">
    <cfRule type="expression" dxfId="19593" priority="237">
      <formula>AV45="X"</formula>
    </cfRule>
    <cfRule type="expression" dxfId="19592" priority="238">
      <formula>AV45="후보"</formula>
    </cfRule>
  </conditionalFormatting>
  <conditionalFormatting sqref="AC45">
    <cfRule type="cellIs" dxfId="19591" priority="234" operator="greaterThan">
      <formula>0.9</formula>
    </cfRule>
    <cfRule type="cellIs" dxfId="19590" priority="235" operator="greaterThan">
      <formula>0.85</formula>
    </cfRule>
  </conditionalFormatting>
  <conditionalFormatting sqref="N45">
    <cfRule type="cellIs" dxfId="19589" priority="232" operator="greaterThan">
      <formula>0.9</formula>
    </cfRule>
    <cfRule type="cellIs" dxfId="19588" priority="233" operator="greaterThan">
      <formula>0.85</formula>
    </cfRule>
  </conditionalFormatting>
  <conditionalFormatting sqref="E45">
    <cfRule type="expression" dxfId="19587" priority="228">
      <formula>AND(IF(OR($Q45=1,$Q45=2),1,0),IF($X45&lt;=20,1,0))</formula>
    </cfRule>
    <cfRule type="expression" dxfId="19586" priority="229">
      <formula>AND(IF($Q45=2,1,0),IF($X45&lt;30,1,0))</formula>
    </cfRule>
    <cfRule type="expression" dxfId="19585" priority="230">
      <formula>AND(IF($Q45=3,1,0),IF($X45&lt;30,1,0))</formula>
    </cfRule>
    <cfRule type="expression" dxfId="19584" priority="231">
      <formula>AND(IF($Q45=3,1,IF($Q45=4,1,0)),IF($F45&lt;=85,1,0))</formula>
    </cfRule>
  </conditionalFormatting>
  <conditionalFormatting sqref="X45">
    <cfRule type="expression" dxfId="19583" priority="224">
      <formula>AND(IF(OR($Q45=1,$Q45=2),1,0),IF($X45&lt;=20,1,0))</formula>
    </cfRule>
    <cfRule type="expression" dxfId="19582" priority="225">
      <formula>AND(IF($Q45=2,1,0),IF($X45&lt;30,1,0))</formula>
    </cfRule>
    <cfRule type="expression" dxfId="19581" priority="226">
      <formula>AND(IF($Q45=3,1,0),IF($X45&lt;30,1,0))</formula>
    </cfRule>
    <cfRule type="expression" dxfId="19580" priority="227">
      <formula>AND(IF($Q45=3,1,IF($Q45=4,1,0)),IF($F45&lt;=85,1,0))</formula>
    </cfRule>
  </conditionalFormatting>
  <conditionalFormatting sqref="AI45">
    <cfRule type="expression" dxfId="19579" priority="220">
      <formula>AND(IF(OR($Q45=1,$Q45=2),1,0),IF($X45&lt;=20,1,0))</formula>
    </cfRule>
    <cfRule type="expression" dxfId="19578" priority="221">
      <formula>AND(IF($Q45=2,1,0),IF($X45&lt;30,1,0))</formula>
    </cfRule>
    <cfRule type="expression" dxfId="19577" priority="222">
      <formula>AND(IF($Q45=3,1,0),IF($X45&lt;30,1,0))</formula>
    </cfRule>
    <cfRule type="expression" dxfId="19576" priority="223">
      <formula>AND(IF($Q45=3,1,IF($Q45=4,1,0)),IF($F45&lt;=85,1,0))</formula>
    </cfRule>
  </conditionalFormatting>
  <conditionalFormatting sqref="AV46">
    <cfRule type="expression" dxfId="19575" priority="218">
      <formula>AV46="X"</formula>
    </cfRule>
    <cfRule type="expression" dxfId="19574" priority="219">
      <formula>AV46="후보"</formula>
    </cfRule>
  </conditionalFormatting>
  <conditionalFormatting sqref="AC46">
    <cfRule type="cellIs" dxfId="19573" priority="215" operator="greaterThan">
      <formula>0.9</formula>
    </cfRule>
    <cfRule type="cellIs" dxfId="19572" priority="216" operator="greaterThan">
      <formula>0.85</formula>
    </cfRule>
  </conditionalFormatting>
  <conditionalFormatting sqref="N46">
    <cfRule type="cellIs" dxfId="19571" priority="213" operator="greaterThan">
      <formula>0.9</formula>
    </cfRule>
    <cfRule type="cellIs" dxfId="19570" priority="214" operator="greaterThan">
      <formula>0.85</formula>
    </cfRule>
  </conditionalFormatting>
  <conditionalFormatting sqref="E46">
    <cfRule type="expression" dxfId="19569" priority="209">
      <formula>AND(IF(OR($Q46=1,$Q46=2),1,0),IF($X46&lt;=20,1,0))</formula>
    </cfRule>
    <cfRule type="expression" dxfId="19568" priority="210">
      <formula>AND(IF($Q46=2,1,0),IF($X46&lt;30,1,0))</formula>
    </cfRule>
    <cfRule type="expression" dxfId="19567" priority="211">
      <formula>AND(IF($Q46=3,1,0),IF($X46&lt;30,1,0))</formula>
    </cfRule>
    <cfRule type="expression" dxfId="19566" priority="212">
      <formula>AND(IF($Q46=3,1,IF($Q46=4,1,0)),IF($F46&lt;=85,1,0))</formula>
    </cfRule>
  </conditionalFormatting>
  <conditionalFormatting sqref="X46">
    <cfRule type="expression" dxfId="19565" priority="205">
      <formula>AND(IF(OR($Q46=1,$Q46=2),1,0),IF($X46&lt;=20,1,0))</formula>
    </cfRule>
    <cfRule type="expression" dxfId="19564" priority="206">
      <formula>AND(IF($Q46=2,1,0),IF($X46&lt;30,1,0))</formula>
    </cfRule>
    <cfRule type="expression" dxfId="19563" priority="207">
      <formula>AND(IF($Q46=3,1,0),IF($X46&lt;30,1,0))</formula>
    </cfRule>
    <cfRule type="expression" dxfId="19562" priority="208">
      <formula>AND(IF($Q46=3,1,IF($Q46=4,1,0)),IF($F46&lt;=85,1,0))</formula>
    </cfRule>
  </conditionalFormatting>
  <conditionalFormatting sqref="AI46">
    <cfRule type="expression" dxfId="19561" priority="201">
      <formula>AND(IF(OR($Q46=1,$Q46=2),1,0),IF($X46&lt;=20,1,0))</formula>
    </cfRule>
    <cfRule type="expression" dxfId="19560" priority="202">
      <formula>AND(IF($Q46=2,1,0),IF($X46&lt;30,1,0))</formula>
    </cfRule>
    <cfRule type="expression" dxfId="19559" priority="203">
      <formula>AND(IF($Q46=3,1,0),IF($X46&lt;30,1,0))</formula>
    </cfRule>
    <cfRule type="expression" dxfId="19558" priority="204">
      <formula>AND(IF($Q46=3,1,IF($Q46=4,1,0)),IF($F46&lt;=85,1,0))</formula>
    </cfRule>
  </conditionalFormatting>
  <conditionalFormatting sqref="AV47">
    <cfRule type="expression" dxfId="19557" priority="199">
      <formula>AV47="X"</formula>
    </cfRule>
    <cfRule type="expression" dxfId="19556" priority="200">
      <formula>AV47="후보"</formula>
    </cfRule>
  </conditionalFormatting>
  <conditionalFormatting sqref="AC47">
    <cfRule type="cellIs" dxfId="19555" priority="196" operator="greaterThan">
      <formula>0.9</formula>
    </cfRule>
    <cfRule type="cellIs" dxfId="19554" priority="197" operator="greaterThan">
      <formula>0.85</formula>
    </cfRule>
  </conditionalFormatting>
  <conditionalFormatting sqref="N47">
    <cfRule type="cellIs" dxfId="19553" priority="194" operator="greaterThan">
      <formula>0.9</formula>
    </cfRule>
    <cfRule type="cellIs" dxfId="19552" priority="195" operator="greaterThan">
      <formula>0.85</formula>
    </cfRule>
  </conditionalFormatting>
  <conditionalFormatting sqref="E47">
    <cfRule type="expression" dxfId="19551" priority="190">
      <formula>AND(IF(OR($Q47=1,$Q47=2),1,0),IF($X47&lt;=20,1,0))</formula>
    </cfRule>
    <cfRule type="expression" dxfId="19550" priority="191">
      <formula>AND(IF($Q47=2,1,0),IF($X47&lt;30,1,0))</formula>
    </cfRule>
    <cfRule type="expression" dxfId="19549" priority="192">
      <formula>AND(IF($Q47=3,1,0),IF($X47&lt;30,1,0))</formula>
    </cfRule>
    <cfRule type="expression" dxfId="19548" priority="193">
      <formula>AND(IF($Q47=3,1,IF($Q47=4,1,0)),IF($F47&lt;=85,1,0))</formula>
    </cfRule>
  </conditionalFormatting>
  <conditionalFormatting sqref="X47">
    <cfRule type="expression" dxfId="19547" priority="186">
      <formula>AND(IF(OR($Q47=1,$Q47=2),1,0),IF($X47&lt;=20,1,0))</formula>
    </cfRule>
    <cfRule type="expression" dxfId="19546" priority="187">
      <formula>AND(IF($Q47=2,1,0),IF($X47&lt;30,1,0))</formula>
    </cfRule>
    <cfRule type="expression" dxfId="19545" priority="188">
      <formula>AND(IF($Q47=3,1,0),IF($X47&lt;30,1,0))</formula>
    </cfRule>
    <cfRule type="expression" dxfId="19544" priority="189">
      <formula>AND(IF($Q47=3,1,IF($Q47=4,1,0)),IF($F47&lt;=85,1,0))</formula>
    </cfRule>
  </conditionalFormatting>
  <conditionalFormatting sqref="AI47">
    <cfRule type="expression" dxfId="19543" priority="182">
      <formula>AND(IF(OR($Q47=1,$Q47=2),1,0),IF($X47&lt;=20,1,0))</formula>
    </cfRule>
    <cfRule type="expression" dxfId="19542" priority="183">
      <formula>AND(IF($Q47=2,1,0),IF($X47&lt;30,1,0))</formula>
    </cfRule>
    <cfRule type="expression" dxfId="19541" priority="184">
      <formula>AND(IF($Q47=3,1,0),IF($X47&lt;30,1,0))</formula>
    </cfRule>
    <cfRule type="expression" dxfId="19540" priority="185">
      <formula>AND(IF($Q47=3,1,IF($Q47=4,1,0)),IF($F47&lt;=85,1,0))</formula>
    </cfRule>
  </conditionalFormatting>
  <conditionalFormatting sqref="AV48">
    <cfRule type="expression" dxfId="19539" priority="180">
      <formula>AV48="X"</formula>
    </cfRule>
    <cfRule type="expression" dxfId="19538" priority="181">
      <formula>AV48="후보"</formula>
    </cfRule>
  </conditionalFormatting>
  <conditionalFormatting sqref="AC48">
    <cfRule type="cellIs" dxfId="19537" priority="177" operator="greaterThan">
      <formula>0.9</formula>
    </cfRule>
    <cfRule type="cellIs" dxfId="19536" priority="178" operator="greaterThan">
      <formula>0.85</formula>
    </cfRule>
  </conditionalFormatting>
  <conditionalFormatting sqref="N48">
    <cfRule type="cellIs" dxfId="19535" priority="175" operator="greaterThan">
      <formula>0.9</formula>
    </cfRule>
    <cfRule type="cellIs" dxfId="19534" priority="176" operator="greaterThan">
      <formula>0.85</formula>
    </cfRule>
  </conditionalFormatting>
  <conditionalFormatting sqref="E48">
    <cfRule type="expression" dxfId="19533" priority="171">
      <formula>AND(IF(OR($Q48=1,$Q48=2),1,0),IF($X48&lt;=20,1,0))</formula>
    </cfRule>
    <cfRule type="expression" dxfId="19532" priority="172">
      <formula>AND(IF($Q48=2,1,0),IF($X48&lt;30,1,0))</formula>
    </cfRule>
    <cfRule type="expression" dxfId="19531" priority="173">
      <formula>AND(IF($Q48=3,1,0),IF($X48&lt;30,1,0))</formula>
    </cfRule>
    <cfRule type="expression" dxfId="19530" priority="174">
      <formula>AND(IF($Q48=3,1,IF($Q48=4,1,0)),IF($F48&lt;=85,1,0))</formula>
    </cfRule>
  </conditionalFormatting>
  <conditionalFormatting sqref="X48">
    <cfRule type="expression" dxfId="19529" priority="167">
      <formula>AND(IF(OR($Q48=1,$Q48=2),1,0),IF($X48&lt;=20,1,0))</formula>
    </cfRule>
    <cfRule type="expression" dxfId="19528" priority="168">
      <formula>AND(IF($Q48=2,1,0),IF($X48&lt;30,1,0))</formula>
    </cfRule>
    <cfRule type="expression" dxfId="19527" priority="169">
      <formula>AND(IF($Q48=3,1,0),IF($X48&lt;30,1,0))</formula>
    </cfRule>
    <cfRule type="expression" dxfId="19526" priority="170">
      <formula>AND(IF($Q48=3,1,IF($Q48=4,1,0)),IF($F48&lt;=85,1,0))</formula>
    </cfRule>
  </conditionalFormatting>
  <conditionalFormatting sqref="AI48">
    <cfRule type="expression" dxfId="19525" priority="163">
      <formula>AND(IF(OR($Q48=1,$Q48=2),1,0),IF($X48&lt;=20,1,0))</formula>
    </cfRule>
    <cfRule type="expression" dxfId="19524" priority="164">
      <formula>AND(IF($Q48=2,1,0),IF($X48&lt;30,1,0))</formula>
    </cfRule>
    <cfRule type="expression" dxfId="19523" priority="165">
      <formula>AND(IF($Q48=3,1,0),IF($X48&lt;30,1,0))</formula>
    </cfRule>
    <cfRule type="expression" dxfId="19522" priority="166">
      <formula>AND(IF($Q48=3,1,IF($Q48=4,1,0)),IF($F48&lt;=85,1,0))</formula>
    </cfRule>
  </conditionalFormatting>
  <conditionalFormatting sqref="AV49">
    <cfRule type="expression" dxfId="19521" priority="161">
      <formula>AV49="X"</formula>
    </cfRule>
    <cfRule type="expression" dxfId="19520" priority="162">
      <formula>AV49="후보"</formula>
    </cfRule>
  </conditionalFormatting>
  <conditionalFormatting sqref="AC49 N49">
    <cfRule type="cellIs" dxfId="19519" priority="158" operator="greaterThan">
      <formula>0.9</formula>
    </cfRule>
    <cfRule type="cellIs" dxfId="19518" priority="159" operator="greaterThan">
      <formula>0.85</formula>
    </cfRule>
  </conditionalFormatting>
  <conditionalFormatting sqref="AV50">
    <cfRule type="expression" dxfId="19517" priority="156">
      <formula>AV50="X"</formula>
    </cfRule>
    <cfRule type="expression" dxfId="19516" priority="157">
      <formula>AV50="후보"</formula>
    </cfRule>
  </conditionalFormatting>
  <conditionalFormatting sqref="AC50">
    <cfRule type="cellIs" dxfId="19515" priority="153" operator="greaterThan">
      <formula>0.9</formula>
    </cfRule>
    <cfRule type="cellIs" dxfId="19514" priority="154" operator="greaterThan">
      <formula>0.85</formula>
    </cfRule>
  </conditionalFormatting>
  <conditionalFormatting sqref="N50">
    <cfRule type="cellIs" dxfId="19513" priority="151" operator="greaterThan">
      <formula>0.9</formula>
    </cfRule>
    <cfRule type="cellIs" dxfId="19512" priority="152" operator="greaterThan">
      <formula>0.85</formula>
    </cfRule>
  </conditionalFormatting>
  <conditionalFormatting sqref="E50">
    <cfRule type="expression" dxfId="19511" priority="147">
      <formula>AND(IF(OR($Q50=1,$Q50=2),1,0),IF($X50&lt;=20,1,0))</formula>
    </cfRule>
    <cfRule type="expression" dxfId="19510" priority="148">
      <formula>AND(IF($Q50=2,1,0),IF($X50&lt;30,1,0))</formula>
    </cfRule>
    <cfRule type="expression" dxfId="19509" priority="149">
      <formula>AND(IF($Q50=3,1,0),IF($X50&lt;30,1,0))</formula>
    </cfRule>
    <cfRule type="expression" dxfId="19508" priority="150">
      <formula>AND(IF($Q50=3,1,IF($Q50=4,1,0)),IF($F50&lt;=85,1,0))</formula>
    </cfRule>
  </conditionalFormatting>
  <conditionalFormatting sqref="X50">
    <cfRule type="expression" dxfId="19507" priority="143">
      <formula>AND(IF(OR($Q50=1,$Q50=2),1,0),IF($X50&lt;=20,1,0))</formula>
    </cfRule>
    <cfRule type="expression" dxfId="19506" priority="144">
      <formula>AND(IF($Q50=2,1,0),IF($X50&lt;30,1,0))</formula>
    </cfRule>
    <cfRule type="expression" dxfId="19505" priority="145">
      <formula>AND(IF($Q50=3,1,0),IF($X50&lt;30,1,0))</formula>
    </cfRule>
    <cfRule type="expression" dxfId="19504" priority="146">
      <formula>AND(IF($Q50=3,1,IF($Q50=4,1,0)),IF($F50&lt;=85,1,0))</formula>
    </cfRule>
  </conditionalFormatting>
  <conditionalFormatting sqref="AI50">
    <cfRule type="expression" dxfId="19503" priority="139">
      <formula>AND(IF(OR($Q50=1,$Q50=2),1,0),IF($X50&lt;=20,1,0))</formula>
    </cfRule>
    <cfRule type="expression" dxfId="19502" priority="140">
      <formula>AND(IF($Q50=2,1,0),IF($X50&lt;30,1,0))</formula>
    </cfRule>
    <cfRule type="expression" dxfId="19501" priority="141">
      <formula>AND(IF($Q50=3,1,0),IF($X50&lt;30,1,0))</formula>
    </cfRule>
    <cfRule type="expression" dxfId="19500" priority="142">
      <formula>AND(IF($Q50=3,1,IF($Q50=4,1,0)),IF($F50&lt;=85,1,0))</formula>
    </cfRule>
  </conditionalFormatting>
  <conditionalFormatting sqref="AV51">
    <cfRule type="expression" dxfId="19499" priority="137">
      <formula>AV51="X"</formula>
    </cfRule>
    <cfRule type="expression" dxfId="19498" priority="138">
      <formula>AV51="후보"</formula>
    </cfRule>
  </conditionalFormatting>
  <conditionalFormatting sqref="AC51">
    <cfRule type="cellIs" dxfId="19497" priority="134" operator="greaterThan">
      <formula>0.9</formula>
    </cfRule>
    <cfRule type="cellIs" dxfId="19496" priority="135" operator="greaterThan">
      <formula>0.85</formula>
    </cfRule>
  </conditionalFormatting>
  <conditionalFormatting sqref="N51">
    <cfRule type="cellIs" dxfId="19495" priority="132" operator="greaterThan">
      <formula>0.9</formula>
    </cfRule>
    <cfRule type="cellIs" dxfId="19494" priority="133" operator="greaterThan">
      <formula>0.85</formula>
    </cfRule>
  </conditionalFormatting>
  <conditionalFormatting sqref="E51">
    <cfRule type="expression" dxfId="19493" priority="128">
      <formula>AND(IF(OR($Q51=1,$Q51=2),1,0),IF($X51&lt;=20,1,0))</formula>
    </cfRule>
    <cfRule type="expression" dxfId="19492" priority="129">
      <formula>AND(IF($Q51=2,1,0),IF($X51&lt;30,1,0))</formula>
    </cfRule>
    <cfRule type="expression" dxfId="19491" priority="130">
      <formula>AND(IF($Q51=3,1,0),IF($X51&lt;30,1,0))</formula>
    </cfRule>
    <cfRule type="expression" dxfId="19490" priority="131">
      <formula>AND(IF($Q51=3,1,IF($Q51=4,1,0)),IF($F51&lt;=85,1,0))</formula>
    </cfRule>
  </conditionalFormatting>
  <conditionalFormatting sqref="X51">
    <cfRule type="expression" dxfId="19489" priority="124">
      <formula>AND(IF(OR($Q51=1,$Q51=2),1,0),IF($X51&lt;=20,1,0))</formula>
    </cfRule>
    <cfRule type="expression" dxfId="19488" priority="125">
      <formula>AND(IF($Q51=2,1,0),IF($X51&lt;30,1,0))</formula>
    </cfRule>
    <cfRule type="expression" dxfId="19487" priority="126">
      <formula>AND(IF($Q51=3,1,0),IF($X51&lt;30,1,0))</formula>
    </cfRule>
    <cfRule type="expression" dxfId="19486" priority="127">
      <formula>AND(IF($Q51=3,1,IF($Q51=4,1,0)),IF($F51&lt;=85,1,0))</formula>
    </cfRule>
  </conditionalFormatting>
  <conditionalFormatting sqref="AI51">
    <cfRule type="expression" dxfId="19485" priority="120">
      <formula>AND(IF(OR($Q51=1,$Q51=2),1,0),IF($X51&lt;=20,1,0))</formula>
    </cfRule>
    <cfRule type="expression" dxfId="19484" priority="121">
      <formula>AND(IF($Q51=2,1,0),IF($X51&lt;30,1,0))</formula>
    </cfRule>
    <cfRule type="expression" dxfId="19483" priority="122">
      <formula>AND(IF($Q51=3,1,0),IF($X51&lt;30,1,0))</formula>
    </cfRule>
    <cfRule type="expression" dxfId="19482" priority="123">
      <formula>AND(IF($Q51=3,1,IF($Q51=4,1,0)),IF($F51&lt;=85,1,0))</formula>
    </cfRule>
  </conditionalFormatting>
  <conditionalFormatting sqref="AV52">
    <cfRule type="expression" dxfId="19481" priority="118">
      <formula>AV52="X"</formula>
    </cfRule>
    <cfRule type="expression" dxfId="19480" priority="119">
      <formula>AV52="후보"</formula>
    </cfRule>
  </conditionalFormatting>
  <conditionalFormatting sqref="AC52">
    <cfRule type="cellIs" dxfId="19479" priority="115" operator="greaterThan">
      <formula>0.9</formula>
    </cfRule>
    <cfRule type="cellIs" dxfId="19478" priority="116" operator="greaterThan">
      <formula>0.85</formula>
    </cfRule>
  </conditionalFormatting>
  <conditionalFormatting sqref="N52">
    <cfRule type="cellIs" dxfId="19477" priority="113" operator="greaterThan">
      <formula>0.9</formula>
    </cfRule>
    <cfRule type="cellIs" dxfId="19476" priority="114" operator="greaterThan">
      <formula>0.85</formula>
    </cfRule>
  </conditionalFormatting>
  <conditionalFormatting sqref="E52">
    <cfRule type="expression" dxfId="19475" priority="109">
      <formula>AND(IF(OR($Q52=1,$Q52=2),1,0),IF($X52&lt;=20,1,0))</formula>
    </cfRule>
    <cfRule type="expression" dxfId="19474" priority="110">
      <formula>AND(IF($Q52=2,1,0),IF($X52&lt;30,1,0))</formula>
    </cfRule>
    <cfRule type="expression" dxfId="19473" priority="111">
      <formula>AND(IF($Q52=3,1,0),IF($X52&lt;30,1,0))</formula>
    </cfRule>
    <cfRule type="expression" dxfId="19472" priority="112">
      <formula>AND(IF($Q52=3,1,IF($Q52=4,1,0)),IF($F52&lt;=85,1,0))</formula>
    </cfRule>
  </conditionalFormatting>
  <conditionalFormatting sqref="X52">
    <cfRule type="expression" dxfId="19471" priority="105">
      <formula>AND(IF(OR($Q52=1,$Q52=2),1,0),IF($X52&lt;=20,1,0))</formula>
    </cfRule>
    <cfRule type="expression" dxfId="19470" priority="106">
      <formula>AND(IF($Q52=2,1,0),IF($X52&lt;30,1,0))</formula>
    </cfRule>
    <cfRule type="expression" dxfId="19469" priority="107">
      <formula>AND(IF($Q52=3,1,0),IF($X52&lt;30,1,0))</formula>
    </cfRule>
    <cfRule type="expression" dxfId="19468" priority="108">
      <formula>AND(IF($Q52=3,1,IF($Q52=4,1,0)),IF($F52&lt;=85,1,0))</formula>
    </cfRule>
  </conditionalFormatting>
  <conditionalFormatting sqref="AI52">
    <cfRule type="expression" dxfId="19467" priority="101">
      <formula>AND(IF(OR($Q52=1,$Q52=2),1,0),IF($X52&lt;=20,1,0))</formula>
    </cfRule>
    <cfRule type="expression" dxfId="19466" priority="102">
      <formula>AND(IF($Q52=2,1,0),IF($X52&lt;30,1,0))</formula>
    </cfRule>
    <cfRule type="expression" dxfId="19465" priority="103">
      <formula>AND(IF($Q52=3,1,0),IF($X52&lt;30,1,0))</formula>
    </cfRule>
    <cfRule type="expression" dxfId="19464" priority="104">
      <formula>AND(IF($Q52=3,1,IF($Q52=4,1,0)),IF($F52&lt;=85,1,0))</formula>
    </cfRule>
  </conditionalFormatting>
  <conditionalFormatting sqref="AV53">
    <cfRule type="expression" dxfId="19463" priority="99">
      <formula>AV53="X"</formula>
    </cfRule>
    <cfRule type="expression" dxfId="19462" priority="100">
      <formula>AV53="후보"</formula>
    </cfRule>
  </conditionalFormatting>
  <conditionalFormatting sqref="AC53">
    <cfRule type="cellIs" dxfId="19461" priority="96" operator="greaterThan">
      <formula>0.9</formula>
    </cfRule>
    <cfRule type="cellIs" dxfId="19460" priority="97" operator="greaterThan">
      <formula>0.85</formula>
    </cfRule>
  </conditionalFormatting>
  <conditionalFormatting sqref="N53">
    <cfRule type="cellIs" dxfId="19459" priority="94" operator="greaterThan">
      <formula>0.9</formula>
    </cfRule>
    <cfRule type="cellIs" dxfId="19458" priority="95" operator="greaterThan">
      <formula>0.85</formula>
    </cfRule>
  </conditionalFormatting>
  <conditionalFormatting sqref="E53">
    <cfRule type="expression" dxfId="19457" priority="90">
      <formula>AND(IF(OR($Q53=1,$Q53=2),1,0),IF($X53&lt;=20,1,0))</formula>
    </cfRule>
    <cfRule type="expression" dxfId="19456" priority="91">
      <formula>AND(IF($Q53=2,1,0),IF($X53&lt;30,1,0))</formula>
    </cfRule>
    <cfRule type="expression" dxfId="19455" priority="92">
      <formula>AND(IF($Q53=3,1,0),IF($X53&lt;30,1,0))</formula>
    </cfRule>
    <cfRule type="expression" dxfId="19454" priority="93">
      <formula>AND(IF($Q53=3,1,IF($Q53=4,1,0)),IF($F53&lt;=85,1,0))</formula>
    </cfRule>
  </conditionalFormatting>
  <conditionalFormatting sqref="X53">
    <cfRule type="expression" dxfId="19453" priority="86">
      <formula>AND(IF(OR($Q53=1,$Q53=2),1,0),IF($X53&lt;=20,1,0))</formula>
    </cfRule>
    <cfRule type="expression" dxfId="19452" priority="87">
      <formula>AND(IF($Q53=2,1,0),IF($X53&lt;30,1,0))</formula>
    </cfRule>
    <cfRule type="expression" dxfId="19451" priority="88">
      <formula>AND(IF($Q53=3,1,0),IF($X53&lt;30,1,0))</formula>
    </cfRule>
    <cfRule type="expression" dxfId="19450" priority="89">
      <formula>AND(IF($Q53=3,1,IF($Q53=4,1,0)),IF($F53&lt;=85,1,0))</formula>
    </cfRule>
  </conditionalFormatting>
  <conditionalFormatting sqref="AI53">
    <cfRule type="expression" dxfId="19449" priority="82">
      <formula>AND(IF(OR($Q53=1,$Q53=2),1,0),IF($X53&lt;=20,1,0))</formula>
    </cfRule>
    <cfRule type="expression" dxfId="19448" priority="83">
      <formula>AND(IF($Q53=2,1,0),IF($X53&lt;30,1,0))</formula>
    </cfRule>
    <cfRule type="expression" dxfId="19447" priority="84">
      <formula>AND(IF($Q53=3,1,0),IF($X53&lt;30,1,0))</formula>
    </cfRule>
    <cfRule type="expression" dxfId="19446" priority="85">
      <formula>AND(IF($Q53=3,1,IF($Q53=4,1,0)),IF($F53&lt;=85,1,0))</formula>
    </cfRule>
  </conditionalFormatting>
  <conditionalFormatting sqref="AV54">
    <cfRule type="expression" dxfId="19445" priority="80">
      <formula>AV54="X"</formula>
    </cfRule>
    <cfRule type="expression" dxfId="19444" priority="81">
      <formula>AV54="후보"</formula>
    </cfRule>
  </conditionalFormatting>
  <conditionalFormatting sqref="AC54">
    <cfRule type="cellIs" dxfId="19443" priority="77" operator="greaterThan">
      <formula>0.9</formula>
    </cfRule>
    <cfRule type="cellIs" dxfId="19442" priority="78" operator="greaterThan">
      <formula>0.85</formula>
    </cfRule>
  </conditionalFormatting>
  <conditionalFormatting sqref="N54">
    <cfRule type="cellIs" dxfId="19441" priority="75" operator="greaterThan">
      <formula>0.9</formula>
    </cfRule>
    <cfRule type="cellIs" dxfId="19440" priority="76" operator="greaterThan">
      <formula>0.85</formula>
    </cfRule>
  </conditionalFormatting>
  <conditionalFormatting sqref="E54">
    <cfRule type="expression" dxfId="19439" priority="71">
      <formula>AND(IF(OR($Q54=1,$Q54=2),1,0),IF($X54&lt;=20,1,0))</formula>
    </cfRule>
    <cfRule type="expression" dxfId="19438" priority="72">
      <formula>AND(IF($Q54=2,1,0),IF($X54&lt;30,1,0))</formula>
    </cfRule>
    <cfRule type="expression" dxfId="19437" priority="73">
      <formula>AND(IF($Q54=3,1,0),IF($X54&lt;30,1,0))</formula>
    </cfRule>
    <cfRule type="expression" dxfId="19436" priority="74">
      <formula>AND(IF($Q54=3,1,IF($Q54=4,1,0)),IF($F54&lt;=85,1,0))</formula>
    </cfRule>
  </conditionalFormatting>
  <conditionalFormatting sqref="X54">
    <cfRule type="expression" dxfId="19435" priority="67">
      <formula>AND(IF(OR($Q54=1,$Q54=2),1,0),IF($X54&lt;=20,1,0))</formula>
    </cfRule>
    <cfRule type="expression" dxfId="19434" priority="68">
      <formula>AND(IF($Q54=2,1,0),IF($X54&lt;30,1,0))</formula>
    </cfRule>
    <cfRule type="expression" dxfId="19433" priority="69">
      <formula>AND(IF($Q54=3,1,0),IF($X54&lt;30,1,0))</formula>
    </cfRule>
    <cfRule type="expression" dxfId="19432" priority="70">
      <formula>AND(IF($Q54=3,1,IF($Q54=4,1,0)),IF($F54&lt;=85,1,0))</formula>
    </cfRule>
  </conditionalFormatting>
  <conditionalFormatting sqref="AI54">
    <cfRule type="expression" dxfId="19431" priority="63">
      <formula>AND(IF(OR($Q54=1,$Q54=2),1,0),IF($X54&lt;=20,1,0))</formula>
    </cfRule>
    <cfRule type="expression" dxfId="19430" priority="64">
      <formula>AND(IF($Q54=2,1,0),IF($X54&lt;30,1,0))</formula>
    </cfRule>
    <cfRule type="expression" dxfId="19429" priority="65">
      <formula>AND(IF($Q54=3,1,0),IF($X54&lt;30,1,0))</formula>
    </cfRule>
    <cfRule type="expression" dxfId="19428" priority="66">
      <formula>AND(IF($Q54=3,1,IF($Q54=4,1,0)),IF($F54&lt;=85,1,0))</formula>
    </cfRule>
  </conditionalFormatting>
  <conditionalFormatting sqref="AV55">
    <cfRule type="expression" dxfId="19427" priority="61">
      <formula>AV55="X"</formula>
    </cfRule>
    <cfRule type="expression" dxfId="19426" priority="62">
      <formula>AV55="후보"</formula>
    </cfRule>
  </conditionalFormatting>
  <conditionalFormatting sqref="AC55 N55">
    <cfRule type="cellIs" dxfId="19425" priority="58" operator="greaterThan">
      <formula>0.9</formula>
    </cfRule>
    <cfRule type="cellIs" dxfId="19424" priority="59" operator="greaterThan">
      <formula>0.85</formula>
    </cfRule>
  </conditionalFormatting>
  <conditionalFormatting sqref="AV56">
    <cfRule type="expression" dxfId="19423" priority="56">
      <formula>AV56="X"</formula>
    </cfRule>
    <cfRule type="expression" dxfId="19422" priority="57">
      <formula>AV56="후보"</formula>
    </cfRule>
  </conditionalFormatting>
  <conditionalFormatting sqref="AC56">
    <cfRule type="cellIs" dxfId="19421" priority="53" operator="greaterThan">
      <formula>0.9</formula>
    </cfRule>
    <cfRule type="cellIs" dxfId="19420" priority="54" operator="greaterThan">
      <formula>0.85</formula>
    </cfRule>
  </conditionalFormatting>
  <conditionalFormatting sqref="N56">
    <cfRule type="cellIs" dxfId="19419" priority="51" operator="greaterThan">
      <formula>0.9</formula>
    </cfRule>
    <cfRule type="cellIs" dxfId="19418" priority="52" operator="greaterThan">
      <formula>0.85</formula>
    </cfRule>
  </conditionalFormatting>
  <conditionalFormatting sqref="E56">
    <cfRule type="expression" dxfId="19417" priority="47">
      <formula>AND(IF(OR($Q56=1,$Q56=2),1,0),IF($X56&lt;=20,1,0))</formula>
    </cfRule>
    <cfRule type="expression" dxfId="19416" priority="48">
      <formula>AND(IF($Q56=2,1,0),IF($X56&lt;30,1,0))</formula>
    </cfRule>
    <cfRule type="expression" dxfId="19415" priority="49">
      <formula>AND(IF($Q56=3,1,0),IF($X56&lt;30,1,0))</formula>
    </cfRule>
    <cfRule type="expression" dxfId="19414" priority="50">
      <formula>AND(IF($Q56=3,1,IF($Q56=4,1,0)),IF($F56&lt;=85,1,0))</formula>
    </cfRule>
  </conditionalFormatting>
  <conditionalFormatting sqref="X56">
    <cfRule type="expression" dxfId="19413" priority="43">
      <formula>AND(IF(OR($Q56=1,$Q56=2),1,0),IF($X56&lt;=20,1,0))</formula>
    </cfRule>
    <cfRule type="expression" dxfId="19412" priority="44">
      <formula>AND(IF($Q56=2,1,0),IF($X56&lt;30,1,0))</formula>
    </cfRule>
    <cfRule type="expression" dxfId="19411" priority="45">
      <formula>AND(IF($Q56=3,1,0),IF($X56&lt;30,1,0))</formula>
    </cfRule>
    <cfRule type="expression" dxfId="19410" priority="46">
      <formula>AND(IF($Q56=3,1,IF($Q56=4,1,0)),IF($F56&lt;=85,1,0))</formula>
    </cfRule>
  </conditionalFormatting>
  <conditionalFormatting sqref="AI56">
    <cfRule type="expression" dxfId="19409" priority="39">
      <formula>AND(IF(OR($Q56=1,$Q56=2),1,0),IF($X56&lt;=20,1,0))</formula>
    </cfRule>
    <cfRule type="expression" dxfId="19408" priority="40">
      <formula>AND(IF($Q56=2,1,0),IF($X56&lt;30,1,0))</formula>
    </cfRule>
    <cfRule type="expression" dxfId="19407" priority="41">
      <formula>AND(IF($Q56=3,1,0),IF($X56&lt;30,1,0))</formula>
    </cfRule>
    <cfRule type="expression" dxfId="19406" priority="42">
      <formula>AND(IF($Q56=3,1,IF($Q56=4,1,0)),IF($F56&lt;=85,1,0))</formula>
    </cfRule>
  </conditionalFormatting>
  <conditionalFormatting sqref="AV57">
    <cfRule type="expression" dxfId="19405" priority="37">
      <formula>AV57="X"</formula>
    </cfRule>
    <cfRule type="expression" dxfId="19404" priority="38">
      <formula>AV57="후보"</formula>
    </cfRule>
  </conditionalFormatting>
  <conditionalFormatting sqref="AC57">
    <cfRule type="cellIs" dxfId="19403" priority="34" operator="greaterThan">
      <formula>0.9</formula>
    </cfRule>
    <cfRule type="cellIs" dxfId="19402" priority="35" operator="greaterThan">
      <formula>0.85</formula>
    </cfRule>
  </conditionalFormatting>
  <conditionalFormatting sqref="N57">
    <cfRule type="cellIs" dxfId="19401" priority="32" operator="greaterThan">
      <formula>0.9</formula>
    </cfRule>
    <cfRule type="cellIs" dxfId="19400" priority="33" operator="greaterThan">
      <formula>0.85</formula>
    </cfRule>
  </conditionalFormatting>
  <conditionalFormatting sqref="E57">
    <cfRule type="expression" dxfId="19399" priority="28">
      <formula>AND(IF(OR($Q57=1,$Q57=2),1,0),IF($X57&lt;=20,1,0))</formula>
    </cfRule>
    <cfRule type="expression" dxfId="19398" priority="29">
      <formula>AND(IF($Q57=2,1,0),IF($X57&lt;30,1,0))</formula>
    </cfRule>
    <cfRule type="expression" dxfId="19397" priority="30">
      <formula>AND(IF($Q57=3,1,0),IF($X57&lt;30,1,0))</formula>
    </cfRule>
    <cfRule type="expression" dxfId="19396" priority="31">
      <formula>AND(IF($Q57=3,1,IF($Q57=4,1,0)),IF($F57&lt;=85,1,0))</formula>
    </cfRule>
  </conditionalFormatting>
  <conditionalFormatting sqref="X57">
    <cfRule type="expression" dxfId="19395" priority="24">
      <formula>AND(IF(OR($Q57=1,$Q57=2),1,0),IF($X57&lt;=20,1,0))</formula>
    </cfRule>
    <cfRule type="expression" dxfId="19394" priority="25">
      <formula>AND(IF($Q57=2,1,0),IF($X57&lt;30,1,0))</formula>
    </cfRule>
    <cfRule type="expression" dxfId="19393" priority="26">
      <formula>AND(IF($Q57=3,1,0),IF($X57&lt;30,1,0))</formula>
    </cfRule>
    <cfRule type="expression" dxfId="19392" priority="27">
      <formula>AND(IF($Q57=3,1,IF($Q57=4,1,0)),IF($F57&lt;=85,1,0))</formula>
    </cfRule>
  </conditionalFormatting>
  <conditionalFormatting sqref="AI57">
    <cfRule type="expression" dxfId="19391" priority="20">
      <formula>AND(IF(OR($Q57=1,$Q57=2),1,0),IF($X57&lt;=20,1,0))</formula>
    </cfRule>
    <cfRule type="expression" dxfId="19390" priority="21">
      <formula>AND(IF($Q57=2,1,0),IF($X57&lt;30,1,0))</formula>
    </cfRule>
    <cfRule type="expression" dxfId="19389" priority="22">
      <formula>AND(IF($Q57=3,1,0),IF($X57&lt;30,1,0))</formula>
    </cfRule>
    <cfRule type="expression" dxfId="19388" priority="23">
      <formula>AND(IF($Q57=3,1,IF($Q57=4,1,0)),IF($F57&lt;=85,1,0))</formula>
    </cfRule>
  </conditionalFormatting>
  <conditionalFormatting sqref="AV58">
    <cfRule type="expression" dxfId="19387" priority="18">
      <formula>AV58="X"</formula>
    </cfRule>
    <cfRule type="expression" dxfId="19386" priority="19">
      <formula>AV58="후보"</formula>
    </cfRule>
  </conditionalFormatting>
  <conditionalFormatting sqref="AC58">
    <cfRule type="cellIs" dxfId="19385" priority="15" operator="greaterThan">
      <formula>0.9</formula>
    </cfRule>
    <cfRule type="cellIs" dxfId="19384" priority="16" operator="greaterThan">
      <formula>0.85</formula>
    </cfRule>
  </conditionalFormatting>
  <conditionalFormatting sqref="N58">
    <cfRule type="cellIs" dxfId="19383" priority="13" operator="greaterThan">
      <formula>0.9</formula>
    </cfRule>
    <cfRule type="cellIs" dxfId="19382" priority="14" operator="greaterThan">
      <formula>0.85</formula>
    </cfRule>
  </conditionalFormatting>
  <conditionalFormatting sqref="E58">
    <cfRule type="expression" dxfId="19381" priority="9">
      <formula>AND(IF(OR($Q58=1,$Q58=2),1,0),IF($X58&lt;=20,1,0))</formula>
    </cfRule>
    <cfRule type="expression" dxfId="19380" priority="10">
      <formula>AND(IF($Q58=2,1,0),IF($X58&lt;30,1,0))</formula>
    </cfRule>
    <cfRule type="expression" dxfId="19379" priority="11">
      <formula>AND(IF($Q58=3,1,0),IF($X58&lt;30,1,0))</formula>
    </cfRule>
    <cfRule type="expression" dxfId="19378" priority="12">
      <formula>AND(IF($Q58=3,1,IF($Q58=4,1,0)),IF($F58&lt;=85,1,0))</formula>
    </cfRule>
  </conditionalFormatting>
  <conditionalFormatting sqref="X58">
    <cfRule type="expression" dxfId="19377" priority="5">
      <formula>AND(IF(OR($Q58=1,$Q58=2),1,0),IF($X58&lt;=20,1,0))</formula>
    </cfRule>
    <cfRule type="expression" dxfId="19376" priority="6">
      <formula>AND(IF($Q58=2,1,0),IF($X58&lt;30,1,0))</formula>
    </cfRule>
    <cfRule type="expression" dxfId="19375" priority="7">
      <formula>AND(IF($Q58=3,1,0),IF($X58&lt;30,1,0))</formula>
    </cfRule>
    <cfRule type="expression" dxfId="19374" priority="8">
      <formula>AND(IF($Q58=3,1,IF($Q58=4,1,0)),IF($F58&lt;=85,1,0))</formula>
    </cfRule>
  </conditionalFormatting>
  <conditionalFormatting sqref="AI58">
    <cfRule type="expression" dxfId="19373" priority="1">
      <formula>AND(IF(OR($Q58=1,$Q58=2),1,0),IF($X58&lt;=20,1,0))</formula>
    </cfRule>
    <cfRule type="expression" dxfId="19372" priority="2">
      <formula>AND(IF($Q58=2,1,0),IF($X58&lt;30,1,0))</formula>
    </cfRule>
    <cfRule type="expression" dxfId="19371" priority="3">
      <formula>AND(IF($Q58=3,1,0),IF($X58&lt;30,1,0))</formula>
    </cfRule>
    <cfRule type="expression" dxfId="19370" priority="4">
      <formula>AND(IF($Q58=3,1,IF($Q58=4,1,0)),IF($F58&lt;=85,1,0))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장현동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1379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장현동 장현N플러스빌I('04.09.,252^)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1382</v>
      </c>
      <c r="B6" s="10" t="s">
        <v>2054</v>
      </c>
      <c r="C6" s="101">
        <v>252</v>
      </c>
      <c r="D6" s="98">
        <v>47.9</v>
      </c>
      <c r="E6" s="100">
        <v>14</v>
      </c>
      <c r="F6" s="98">
        <v>35.1</v>
      </c>
      <c r="G6" s="17">
        <v>11</v>
      </c>
      <c r="H6" s="101">
        <v>2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1</v>
      </c>
      <c r="R6" s="74">
        <v>1</v>
      </c>
      <c r="S6" s="74" t="s">
        <v>1936</v>
      </c>
      <c r="T6" s="5">
        <v>47</v>
      </c>
      <c r="U6" s="9"/>
      <c r="W6" s="98">
        <f t="shared" ref="W6:X9" si="2">D6</f>
        <v>47.9</v>
      </c>
      <c r="X6" s="100">
        <f t="shared" si="2"/>
        <v>14</v>
      </c>
      <c r="Y6" s="96">
        <f t="shared" ref="Y6:Z9" si="3">H6</f>
        <v>2</v>
      </c>
      <c r="Z6" s="103">
        <f t="shared" si="3"/>
        <v>0</v>
      </c>
      <c r="AA6" s="103">
        <f>K6</f>
        <v>0</v>
      </c>
      <c r="AB6" s="103">
        <f t="shared" ref="AB6:AD9" si="4">M6</f>
        <v>0</v>
      </c>
      <c r="AC6" s="4" t="str">
        <f t="shared" si="4"/>
        <v/>
      </c>
      <c r="AD6" s="99">
        <f t="shared" si="4"/>
        <v>0</v>
      </c>
      <c r="AE6" s="74" t="str">
        <f>S6</f>
        <v>복</v>
      </c>
      <c r="AF6" s="74" t="str">
        <f>Q6&amp;"/"&amp;R6</f>
        <v>1/1</v>
      </c>
      <c r="AH6" s="20" t="str">
        <f t="shared" si="1"/>
        <v>장현N플러스빌I</v>
      </c>
      <c r="AI6" s="100">
        <f t="shared" si="0"/>
        <v>14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1382</v>
      </c>
      <c r="B7" s="10" t="s">
        <v>2054</v>
      </c>
      <c r="C7" s="101">
        <v>252</v>
      </c>
      <c r="D7" s="98">
        <v>60.9</v>
      </c>
      <c r="E7" s="100">
        <v>18</v>
      </c>
      <c r="F7" s="98">
        <v>44.6</v>
      </c>
      <c r="G7" s="17">
        <v>13</v>
      </c>
      <c r="H7" s="101">
        <v>54</v>
      </c>
      <c r="I7" s="102"/>
      <c r="J7" s="102"/>
      <c r="K7" s="102"/>
      <c r="L7" s="102"/>
      <c r="M7" s="103">
        <f>I7-K7</f>
        <v>0</v>
      </c>
      <c r="N7" s="4" t="str">
        <f>IF(ISERROR(K7/I7),"",K7/I7)</f>
        <v/>
      </c>
      <c r="O7" s="99">
        <f>I7/E7</f>
        <v>0</v>
      </c>
      <c r="P7" s="99">
        <f>K7/E7</f>
        <v>0</v>
      </c>
      <c r="Q7" s="74">
        <v>2</v>
      </c>
      <c r="R7" s="74">
        <v>1</v>
      </c>
      <c r="S7" s="74" t="s">
        <v>1936</v>
      </c>
      <c r="T7" s="5">
        <v>60</v>
      </c>
      <c r="U7" s="9"/>
      <c r="W7" s="98">
        <f t="shared" si="2"/>
        <v>60.9</v>
      </c>
      <c r="X7" s="100">
        <f t="shared" si="2"/>
        <v>18</v>
      </c>
      <c r="Y7" s="96">
        <f t="shared" si="3"/>
        <v>54</v>
      </c>
      <c r="Z7" s="103">
        <f t="shared" si="3"/>
        <v>0</v>
      </c>
      <c r="AA7" s="103">
        <f>K7</f>
        <v>0</v>
      </c>
      <c r="AB7" s="103">
        <f t="shared" si="4"/>
        <v>0</v>
      </c>
      <c r="AC7" s="4" t="str">
        <f t="shared" si="4"/>
        <v/>
      </c>
      <c r="AD7" s="99">
        <f t="shared" si="4"/>
        <v>0</v>
      </c>
      <c r="AE7" s="74" t="str">
        <f>S7</f>
        <v>복</v>
      </c>
      <c r="AF7" s="74" t="str">
        <f>Q7&amp;"/"&amp;R7</f>
        <v>2/1</v>
      </c>
      <c r="AH7" s="20" t="str">
        <f t="shared" si="1"/>
        <v>장현N플러스빌I</v>
      </c>
      <c r="AI7" s="100">
        <f t="shared" si="0"/>
        <v>18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 t="s">
        <v>1382</v>
      </c>
      <c r="B8" s="10" t="s">
        <v>2054</v>
      </c>
      <c r="C8" s="101">
        <v>252</v>
      </c>
      <c r="D8" s="98">
        <v>81</v>
      </c>
      <c r="E8" s="100">
        <v>24</v>
      </c>
      <c r="F8" s="98">
        <v>59.2</v>
      </c>
      <c r="G8" s="17">
        <v>18</v>
      </c>
      <c r="H8" s="101">
        <v>140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1</v>
      </c>
      <c r="S8" s="74" t="s">
        <v>1936</v>
      </c>
      <c r="T8" s="5" t="s">
        <v>786</v>
      </c>
      <c r="U8" s="9"/>
      <c r="W8" s="98">
        <f t="shared" si="2"/>
        <v>81</v>
      </c>
      <c r="X8" s="100">
        <f t="shared" si="2"/>
        <v>24</v>
      </c>
      <c r="Y8" s="96">
        <f t="shared" si="3"/>
        <v>140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복</v>
      </c>
      <c r="AF8" s="74" t="str">
        <f>Q8&amp;"/"&amp;R8</f>
        <v>3/1</v>
      </c>
      <c r="AH8" s="20" t="str">
        <f t="shared" si="1"/>
        <v>장현N플러스빌I</v>
      </c>
      <c r="AI8" s="100">
        <f t="shared" si="0"/>
        <v>24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1382</v>
      </c>
      <c r="B9" s="10" t="s">
        <v>2054</v>
      </c>
      <c r="C9" s="101">
        <v>252</v>
      </c>
      <c r="D9" s="98">
        <v>81.3</v>
      </c>
      <c r="E9" s="100">
        <v>25</v>
      </c>
      <c r="F9" s="98">
        <v>59.5</v>
      </c>
      <c r="G9" s="17">
        <v>18</v>
      </c>
      <c r="H9" s="101">
        <v>56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1</v>
      </c>
      <c r="S9" s="74" t="s">
        <v>1936</v>
      </c>
      <c r="T9" s="5" t="s">
        <v>723</v>
      </c>
      <c r="U9" s="9"/>
      <c r="W9" s="98">
        <f t="shared" si="2"/>
        <v>81.3</v>
      </c>
      <c r="X9" s="100">
        <f t="shared" si="2"/>
        <v>25</v>
      </c>
      <c r="Y9" s="96">
        <f t="shared" si="3"/>
        <v>56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복</v>
      </c>
      <c r="AF9" s="74" t="str">
        <f>Q9&amp;"/"&amp;R9</f>
        <v>3/1</v>
      </c>
      <c r="AH9" s="20" t="str">
        <f t="shared" si="1"/>
        <v>장현N플러스빌I</v>
      </c>
      <c r="AI9" s="100">
        <f t="shared" si="0"/>
        <v>25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장현동 장현N플러스빌II('04.09.,252^)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1387</v>
      </c>
      <c r="B11" s="10" t="s">
        <v>2054</v>
      </c>
      <c r="C11" s="101">
        <v>252</v>
      </c>
      <c r="D11" s="98">
        <v>47.4</v>
      </c>
      <c r="E11" s="100">
        <v>14</v>
      </c>
      <c r="F11" s="98">
        <v>35.1</v>
      </c>
      <c r="G11" s="17">
        <v>11</v>
      </c>
      <c r="H11" s="101">
        <v>10</v>
      </c>
      <c r="I11" s="102"/>
      <c r="J11" s="102"/>
      <c r="K11" s="102"/>
      <c r="L11" s="102"/>
      <c r="M11" s="103">
        <f t="shared" ref="M11:M16" si="5">I11-K11</f>
        <v>0</v>
      </c>
      <c r="N11" s="4" t="str">
        <f t="shared" ref="N11:N16" si="6">IF(ISERROR(K11/I11),"",K11/I11)</f>
        <v/>
      </c>
      <c r="O11" s="99">
        <f t="shared" ref="O11:O16" si="7">I11/E11</f>
        <v>0</v>
      </c>
      <c r="P11" s="99">
        <f t="shared" ref="P11:P16" si="8">K11/E11</f>
        <v>0</v>
      </c>
      <c r="Q11" s="74">
        <v>1</v>
      </c>
      <c r="R11" s="74">
        <v>1</v>
      </c>
      <c r="S11" s="74" t="s">
        <v>1936</v>
      </c>
      <c r="T11" s="5">
        <v>47</v>
      </c>
      <c r="U11" s="9"/>
      <c r="W11" s="98">
        <f t="shared" ref="W11:X16" si="9">D11</f>
        <v>47.4</v>
      </c>
      <c r="X11" s="100">
        <f t="shared" si="9"/>
        <v>14</v>
      </c>
      <c r="Y11" s="96">
        <f t="shared" ref="Y11:Z16" si="10">H11</f>
        <v>10</v>
      </c>
      <c r="Z11" s="103">
        <f t="shared" si="10"/>
        <v>0</v>
      </c>
      <c r="AA11" s="103">
        <f t="shared" ref="AA11:AA16" si="11">K11</f>
        <v>0</v>
      </c>
      <c r="AB11" s="103">
        <f t="shared" ref="AB11:AD16" si="12">M11</f>
        <v>0</v>
      </c>
      <c r="AC11" s="4" t="str">
        <f t="shared" si="12"/>
        <v/>
      </c>
      <c r="AD11" s="99">
        <f t="shared" si="12"/>
        <v>0</v>
      </c>
      <c r="AE11" s="74" t="str">
        <f t="shared" ref="AE11:AE16" si="13">S11</f>
        <v>복</v>
      </c>
      <c r="AF11" s="74" t="str">
        <f t="shared" ref="AF11:AF16" si="14">Q11&amp;"/"&amp;R11</f>
        <v>1/1</v>
      </c>
      <c r="AH11" s="20" t="str">
        <f t="shared" si="1"/>
        <v>장현N플러스빌II</v>
      </c>
      <c r="AI11" s="100">
        <f t="shared" si="0"/>
        <v>14</v>
      </c>
      <c r="AJ11" s="74" t="str">
        <f t="shared" ref="AJ11:AJ16" si="15"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/>
      </c>
      <c r="AP11" s="74" t="str">
        <f t="shared" ref="AP11:AP16" si="18">IF(I11="","",IF(I11&lt;=$AP$1,"O","X"))</f>
        <v/>
      </c>
      <c r="AQ11" s="74" t="str">
        <f t="shared" ref="AQ11:AQ16" si="19">IF(O11="","",IF(O11&lt;=$AQ$1,"O","X"))</f>
        <v>O</v>
      </c>
      <c r="AR11" s="74" t="str">
        <f t="shared" ref="AR11:AR16" si="20">IF(M11="","",IF(M11&lt;=$AR$1,"O","X"))</f>
        <v>O</v>
      </c>
      <c r="AS11" s="74" t="s">
        <v>2</v>
      </c>
      <c r="AT11" s="74" t="str">
        <f t="shared" ref="AT11:AT16" si="21">IF(OR(F11="",AI11=""),"",IF(AND((F11&lt;=85),(AI11&gt;=15)),"O","X"))</f>
        <v>X</v>
      </c>
      <c r="AU11" s="74" t="str">
        <f t="shared" ref="AU11:AU16" si="22">IF(C11="","",IF(C11&gt;=$AU$1,"O","X"))</f>
        <v>X</v>
      </c>
      <c r="AV11" s="74" t="str">
        <f t="shared" ref="AV11:AV16" si="23">IF(AO11="","",IF(AND(AO11="O",AP11="O",AR11="O",AT11="O",AU11="O"),"후보","X"))</f>
        <v/>
      </c>
    </row>
    <row r="12" spans="1:48" x14ac:dyDescent="0.3">
      <c r="A12" s="9" t="s">
        <v>1387</v>
      </c>
      <c r="B12" s="10" t="s">
        <v>2054</v>
      </c>
      <c r="C12" s="101">
        <v>252</v>
      </c>
      <c r="D12" s="98">
        <v>60.2</v>
      </c>
      <c r="E12" s="100">
        <v>18</v>
      </c>
      <c r="F12" s="98">
        <v>44.6</v>
      </c>
      <c r="G12" s="17">
        <v>13</v>
      </c>
      <c r="H12" s="101">
        <v>19</v>
      </c>
      <c r="I12" s="102"/>
      <c r="J12" s="102"/>
      <c r="K12" s="102"/>
      <c r="L12" s="102"/>
      <c r="M12" s="103">
        <f t="shared" si="5"/>
        <v>0</v>
      </c>
      <c r="N12" s="4" t="str">
        <f t="shared" si="6"/>
        <v/>
      </c>
      <c r="O12" s="99">
        <f t="shared" si="7"/>
        <v>0</v>
      </c>
      <c r="P12" s="99">
        <f t="shared" si="8"/>
        <v>0</v>
      </c>
      <c r="Q12" s="74">
        <v>2</v>
      </c>
      <c r="R12" s="74">
        <v>1</v>
      </c>
      <c r="S12" s="74" t="s">
        <v>1936</v>
      </c>
      <c r="T12" s="5">
        <v>60</v>
      </c>
      <c r="U12" s="9"/>
      <c r="W12" s="98">
        <f t="shared" si="9"/>
        <v>60.2</v>
      </c>
      <c r="X12" s="100">
        <f t="shared" si="9"/>
        <v>18</v>
      </c>
      <c r="Y12" s="96">
        <f t="shared" si="10"/>
        <v>19</v>
      </c>
      <c r="Z12" s="103">
        <f t="shared" si="10"/>
        <v>0</v>
      </c>
      <c r="AA12" s="103">
        <f t="shared" si="11"/>
        <v>0</v>
      </c>
      <c r="AB12" s="103">
        <f t="shared" si="12"/>
        <v>0</v>
      </c>
      <c r="AC12" s="4" t="str">
        <f t="shared" si="12"/>
        <v/>
      </c>
      <c r="AD12" s="99">
        <f t="shared" si="12"/>
        <v>0</v>
      </c>
      <c r="AE12" s="74" t="str">
        <f t="shared" si="13"/>
        <v>복</v>
      </c>
      <c r="AF12" s="74" t="str">
        <f t="shared" si="14"/>
        <v>2/1</v>
      </c>
      <c r="AH12" s="20" t="str">
        <f t="shared" si="1"/>
        <v>장현N플러스빌II</v>
      </c>
      <c r="AI12" s="100">
        <f t="shared" si="0"/>
        <v>18</v>
      </c>
      <c r="AJ12" s="74" t="str">
        <f t="shared" si="15"/>
        <v>A-</v>
      </c>
      <c r="AK12" s="74" t="s">
        <v>13</v>
      </c>
      <c r="AL12" s="74" t="s">
        <v>1937</v>
      </c>
      <c r="AM12" s="74" t="s">
        <v>1938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X</v>
      </c>
      <c r="AV12" s="74" t="str">
        <f t="shared" si="23"/>
        <v/>
      </c>
    </row>
    <row r="13" spans="1:48" x14ac:dyDescent="0.3">
      <c r="A13" s="9" t="s">
        <v>1387</v>
      </c>
      <c r="B13" s="10" t="s">
        <v>2054</v>
      </c>
      <c r="C13" s="101">
        <v>252</v>
      </c>
      <c r="D13" s="98">
        <v>65.099999999999994</v>
      </c>
      <c r="E13" s="100">
        <v>20</v>
      </c>
      <c r="F13" s="98">
        <v>48.2</v>
      </c>
      <c r="G13" s="17">
        <v>15</v>
      </c>
      <c r="H13" s="101">
        <v>1</v>
      </c>
      <c r="I13" s="102"/>
      <c r="J13" s="102"/>
      <c r="K13" s="102"/>
      <c r="L13" s="102"/>
      <c r="M13" s="103">
        <f t="shared" si="5"/>
        <v>0</v>
      </c>
      <c r="N13" s="4" t="str">
        <f t="shared" si="6"/>
        <v/>
      </c>
      <c r="O13" s="99">
        <f t="shared" si="7"/>
        <v>0</v>
      </c>
      <c r="P13" s="99">
        <f t="shared" si="8"/>
        <v>0</v>
      </c>
      <c r="Q13" s="74">
        <v>2</v>
      </c>
      <c r="R13" s="74">
        <v>1</v>
      </c>
      <c r="S13" s="74" t="s">
        <v>1936</v>
      </c>
      <c r="T13" s="5">
        <v>65</v>
      </c>
      <c r="U13" s="9"/>
      <c r="W13" s="98">
        <f t="shared" si="9"/>
        <v>65.099999999999994</v>
      </c>
      <c r="X13" s="100">
        <f t="shared" si="9"/>
        <v>20</v>
      </c>
      <c r="Y13" s="96">
        <f t="shared" si="10"/>
        <v>1</v>
      </c>
      <c r="Z13" s="103">
        <f t="shared" si="10"/>
        <v>0</v>
      </c>
      <c r="AA13" s="103">
        <f t="shared" si="11"/>
        <v>0</v>
      </c>
      <c r="AB13" s="103">
        <f t="shared" si="12"/>
        <v>0</v>
      </c>
      <c r="AC13" s="4" t="str">
        <f t="shared" si="12"/>
        <v/>
      </c>
      <c r="AD13" s="99">
        <f t="shared" si="12"/>
        <v>0</v>
      </c>
      <c r="AE13" s="74" t="str">
        <f t="shared" si="13"/>
        <v>복</v>
      </c>
      <c r="AF13" s="74" t="str">
        <f t="shared" si="14"/>
        <v>2/1</v>
      </c>
      <c r="AH13" s="20" t="str">
        <f t="shared" si="1"/>
        <v>장현N플러스빌II</v>
      </c>
      <c r="AI13" s="100">
        <f t="shared" si="0"/>
        <v>20</v>
      </c>
      <c r="AJ13" s="74" t="str">
        <f t="shared" si="15"/>
        <v>A-</v>
      </c>
      <c r="AK13" s="74" t="s">
        <v>13</v>
      </c>
      <c r="AL13" s="74" t="s">
        <v>1937</v>
      </c>
      <c r="AM13" s="74" t="s">
        <v>1938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X</v>
      </c>
      <c r="AV13" s="74" t="str">
        <f t="shared" si="23"/>
        <v/>
      </c>
    </row>
    <row r="14" spans="1:48" x14ac:dyDescent="0.3">
      <c r="A14" s="9" t="s">
        <v>1387</v>
      </c>
      <c r="B14" s="10" t="s">
        <v>2054</v>
      </c>
      <c r="C14" s="101">
        <v>252</v>
      </c>
      <c r="D14" s="98">
        <v>79.099999999999994</v>
      </c>
      <c r="E14" s="100">
        <v>24</v>
      </c>
      <c r="F14" s="98">
        <v>58.6</v>
      </c>
      <c r="G14" s="17">
        <v>18</v>
      </c>
      <c r="H14" s="101">
        <v>13</v>
      </c>
      <c r="I14" s="102"/>
      <c r="J14" s="102"/>
      <c r="K14" s="102"/>
      <c r="L14" s="102"/>
      <c r="M14" s="103">
        <f t="shared" si="5"/>
        <v>0</v>
      </c>
      <c r="N14" s="4" t="str">
        <f t="shared" si="6"/>
        <v/>
      </c>
      <c r="O14" s="99">
        <f t="shared" si="7"/>
        <v>0</v>
      </c>
      <c r="P14" s="99">
        <f t="shared" si="8"/>
        <v>0</v>
      </c>
      <c r="Q14" s="74">
        <v>3</v>
      </c>
      <c r="R14" s="74">
        <v>1</v>
      </c>
      <c r="S14" s="74" t="s">
        <v>1936</v>
      </c>
      <c r="T14" s="5">
        <v>79</v>
      </c>
      <c r="U14" s="9"/>
      <c r="W14" s="98">
        <f t="shared" si="9"/>
        <v>79.099999999999994</v>
      </c>
      <c r="X14" s="100">
        <f t="shared" si="9"/>
        <v>24</v>
      </c>
      <c r="Y14" s="96">
        <f t="shared" si="10"/>
        <v>13</v>
      </c>
      <c r="Z14" s="103">
        <f t="shared" si="10"/>
        <v>0</v>
      </c>
      <c r="AA14" s="103">
        <f t="shared" si="11"/>
        <v>0</v>
      </c>
      <c r="AB14" s="103">
        <f t="shared" si="12"/>
        <v>0</v>
      </c>
      <c r="AC14" s="4" t="str">
        <f t="shared" si="12"/>
        <v/>
      </c>
      <c r="AD14" s="99">
        <f t="shared" si="12"/>
        <v>0</v>
      </c>
      <c r="AE14" s="74" t="str">
        <f t="shared" si="13"/>
        <v>복</v>
      </c>
      <c r="AF14" s="74" t="str">
        <f t="shared" si="14"/>
        <v>3/1</v>
      </c>
      <c r="AH14" s="20" t="str">
        <f t="shared" si="1"/>
        <v>장현N플러스빌II</v>
      </c>
      <c r="AI14" s="100">
        <f t="shared" si="0"/>
        <v>24</v>
      </c>
      <c r="AJ14" s="74" t="str">
        <f t="shared" si="15"/>
        <v>A-</v>
      </c>
      <c r="AK14" s="74" t="s">
        <v>13</v>
      </c>
      <c r="AL14" s="74" t="s">
        <v>1937</v>
      </c>
      <c r="AM14" s="74" t="s">
        <v>1938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X</v>
      </c>
      <c r="AV14" s="74" t="str">
        <f t="shared" si="23"/>
        <v/>
      </c>
    </row>
    <row r="15" spans="1:48" x14ac:dyDescent="0.3">
      <c r="A15" s="9" t="s">
        <v>1387</v>
      </c>
      <c r="B15" s="10" t="s">
        <v>2054</v>
      </c>
      <c r="C15" s="101">
        <v>252</v>
      </c>
      <c r="D15" s="98">
        <v>80</v>
      </c>
      <c r="E15" s="100">
        <v>24</v>
      </c>
      <c r="F15" s="98">
        <v>59.2</v>
      </c>
      <c r="G15" s="17">
        <v>18</v>
      </c>
      <c r="H15" s="101">
        <v>153</v>
      </c>
      <c r="I15" s="102"/>
      <c r="J15" s="102"/>
      <c r="K15" s="102"/>
      <c r="L15" s="102"/>
      <c r="M15" s="103">
        <f t="shared" si="5"/>
        <v>0</v>
      </c>
      <c r="N15" s="4" t="str">
        <f t="shared" si="6"/>
        <v/>
      </c>
      <c r="O15" s="99">
        <f t="shared" si="7"/>
        <v>0</v>
      </c>
      <c r="P15" s="99">
        <f t="shared" si="8"/>
        <v>0</v>
      </c>
      <c r="Q15" s="74">
        <v>3</v>
      </c>
      <c r="R15" s="74">
        <v>1</v>
      </c>
      <c r="S15" s="74" t="s">
        <v>1936</v>
      </c>
      <c r="T15" s="5" t="s">
        <v>786</v>
      </c>
      <c r="U15" s="9"/>
      <c r="W15" s="98">
        <f t="shared" si="9"/>
        <v>80</v>
      </c>
      <c r="X15" s="100">
        <f t="shared" si="9"/>
        <v>24</v>
      </c>
      <c r="Y15" s="96">
        <f t="shared" si="10"/>
        <v>153</v>
      </c>
      <c r="Z15" s="103">
        <f t="shared" si="10"/>
        <v>0</v>
      </c>
      <c r="AA15" s="103">
        <f t="shared" si="11"/>
        <v>0</v>
      </c>
      <c r="AB15" s="103">
        <f t="shared" si="12"/>
        <v>0</v>
      </c>
      <c r="AC15" s="4" t="str">
        <f t="shared" si="12"/>
        <v/>
      </c>
      <c r="AD15" s="99">
        <f t="shared" si="12"/>
        <v>0</v>
      </c>
      <c r="AE15" s="74" t="str">
        <f t="shared" si="13"/>
        <v>복</v>
      </c>
      <c r="AF15" s="74" t="str">
        <f t="shared" si="14"/>
        <v>3/1</v>
      </c>
      <c r="AH15" s="20" t="str">
        <f t="shared" si="1"/>
        <v>장현N플러스빌II</v>
      </c>
      <c r="AI15" s="100">
        <f t="shared" si="0"/>
        <v>24</v>
      </c>
      <c r="AJ15" s="74" t="str">
        <f t="shared" si="15"/>
        <v>A-</v>
      </c>
      <c r="AK15" s="74" t="s">
        <v>13</v>
      </c>
      <c r="AL15" s="74" t="s">
        <v>1937</v>
      </c>
      <c r="AM15" s="74" t="s">
        <v>1938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X</v>
      </c>
      <c r="AV15" s="74" t="str">
        <f t="shared" si="23"/>
        <v/>
      </c>
    </row>
    <row r="16" spans="1:48" x14ac:dyDescent="0.3">
      <c r="A16" s="9" t="s">
        <v>1387</v>
      </c>
      <c r="B16" s="10" t="s">
        <v>2054</v>
      </c>
      <c r="C16" s="101">
        <v>252</v>
      </c>
      <c r="D16" s="98">
        <v>80.3</v>
      </c>
      <c r="E16" s="100">
        <v>24</v>
      </c>
      <c r="F16" s="98">
        <v>59.5</v>
      </c>
      <c r="G16" s="17">
        <v>18</v>
      </c>
      <c r="H16" s="101">
        <v>56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3</v>
      </c>
      <c r="R16" s="74">
        <v>1</v>
      </c>
      <c r="S16" s="74" t="s">
        <v>1941</v>
      </c>
      <c r="T16" s="5" t="s">
        <v>482</v>
      </c>
      <c r="U16" s="9"/>
      <c r="W16" s="98">
        <f t="shared" si="9"/>
        <v>80.3</v>
      </c>
      <c r="X16" s="100">
        <f t="shared" si="9"/>
        <v>24</v>
      </c>
      <c r="Y16" s="96">
        <f t="shared" si="10"/>
        <v>56</v>
      </c>
      <c r="Z16" s="103">
        <f t="shared" si="10"/>
        <v>0</v>
      </c>
      <c r="AA16" s="103">
        <f t="shared" si="11"/>
        <v>0</v>
      </c>
      <c r="AB16" s="103">
        <f t="shared" si="12"/>
        <v>0</v>
      </c>
      <c r="AC16" s="4" t="str">
        <f t="shared" si="12"/>
        <v/>
      </c>
      <c r="AD16" s="99">
        <f t="shared" si="12"/>
        <v>0</v>
      </c>
      <c r="AE16" s="74" t="str">
        <f t="shared" si="13"/>
        <v>계</v>
      </c>
      <c r="AF16" s="74" t="str">
        <f t="shared" si="14"/>
        <v>3/1</v>
      </c>
      <c r="AH16" s="20" t="str">
        <f t="shared" si="1"/>
        <v>장현N플러스빌II</v>
      </c>
      <c r="AI16" s="100">
        <f t="shared" si="0"/>
        <v>24</v>
      </c>
      <c r="AJ16" s="74" t="str">
        <f t="shared" si="15"/>
        <v>A-</v>
      </c>
      <c r="AK16" s="74" t="s">
        <v>13</v>
      </c>
      <c r="AL16" s="74" t="s">
        <v>1937</v>
      </c>
      <c r="AM16" s="74" t="s">
        <v>1938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O</v>
      </c>
      <c r="AU16" s="74" t="str">
        <f t="shared" si="22"/>
        <v>X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장현동 시흥능곡역장현리슈빌퍼스트클래스('20.07.,891^)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1391</v>
      </c>
      <c r="B18" s="10" t="s">
        <v>1994</v>
      </c>
      <c r="C18" s="101">
        <v>891</v>
      </c>
      <c r="D18" s="98">
        <v>94.6</v>
      </c>
      <c r="E18" s="100">
        <v>29</v>
      </c>
      <c r="F18" s="98">
        <v>70</v>
      </c>
      <c r="G18" s="17">
        <v>21</v>
      </c>
      <c r="H18" s="101">
        <v>90</v>
      </c>
      <c r="I18" s="102">
        <v>72000</v>
      </c>
      <c r="J18" s="102" t="s">
        <v>1947</v>
      </c>
      <c r="K18" s="102">
        <v>40000</v>
      </c>
      <c r="L18" s="102" t="s">
        <v>2012</v>
      </c>
      <c r="M18" s="103">
        <f t="shared" ref="M18:M24" si="24">I18-K18</f>
        <v>32000</v>
      </c>
      <c r="N18" s="4">
        <f t="shared" ref="N18:N24" si="25">IF(ISERROR(K18/I18),"",K18/I18)</f>
        <v>0.55555555555555558</v>
      </c>
      <c r="O18" s="99">
        <f t="shared" ref="O18:O24" si="26">I18/E18</f>
        <v>2482.7586206896553</v>
      </c>
      <c r="P18" s="99">
        <f t="shared" ref="P18:P24" si="27">K18/E18</f>
        <v>1379.3103448275863</v>
      </c>
      <c r="Q18" s="74">
        <v>3</v>
      </c>
      <c r="R18" s="74">
        <v>2</v>
      </c>
      <c r="S18" s="74" t="s">
        <v>1941</v>
      </c>
      <c r="T18" s="5">
        <v>94</v>
      </c>
      <c r="U18" s="9"/>
      <c r="W18" s="98">
        <f t="shared" ref="W18:X24" si="28">D18</f>
        <v>94.6</v>
      </c>
      <c r="X18" s="100">
        <f t="shared" si="28"/>
        <v>29</v>
      </c>
      <c r="Y18" s="96">
        <f t="shared" ref="Y18:Z24" si="29">H18</f>
        <v>90</v>
      </c>
      <c r="Z18" s="103">
        <f t="shared" si="29"/>
        <v>72000</v>
      </c>
      <c r="AA18" s="103">
        <f t="shared" ref="AA18:AA24" si="30">K18</f>
        <v>40000</v>
      </c>
      <c r="AB18" s="103">
        <f t="shared" ref="AB18:AD24" si="31">M18</f>
        <v>32000</v>
      </c>
      <c r="AC18" s="4">
        <f t="shared" si="31"/>
        <v>0.55555555555555558</v>
      </c>
      <c r="AD18" s="99">
        <f t="shared" si="31"/>
        <v>2482.7586206896553</v>
      </c>
      <c r="AE18" s="74" t="str">
        <f t="shared" ref="AE18:AE24" si="32">S18</f>
        <v>계</v>
      </c>
      <c r="AF18" s="74" t="str">
        <f t="shared" ref="AF18:AF24" si="33">Q18&amp;"/"&amp;R18</f>
        <v>3/2</v>
      </c>
      <c r="AH18" s="20" t="str">
        <f t="shared" si="1"/>
        <v>시흥능곡역장현리슈빌퍼스트클래스</v>
      </c>
      <c r="AI18" s="100">
        <f t="shared" si="0"/>
        <v>29</v>
      </c>
      <c r="AJ18" s="74" t="str">
        <f t="shared" ref="AJ18:AJ24" si="34"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 t="shared" ref="AN18:AN24" si="35">IF(AI18="","",$AN$2)</f>
        <v>C</v>
      </c>
      <c r="AO18" s="74" t="str">
        <f t="shared" ref="AO18:AO24" si="36">IF(N18="","",IF(N18&gt;=$AO$1/100,"O","X"))</f>
        <v>X</v>
      </c>
      <c r="AP18" s="74" t="str">
        <f t="shared" ref="AP18:AP24" si="37">IF(I18="","",IF(I18&lt;=$AP$1,"O","X"))</f>
        <v>X</v>
      </c>
      <c r="AQ18" s="74" t="str">
        <f t="shared" ref="AQ18:AQ24" si="38">IF(O18="","",IF(O18&lt;=$AQ$1,"O","X"))</f>
        <v>X</v>
      </c>
      <c r="AR18" s="74" t="str">
        <f t="shared" ref="AR18:AR24" si="39">IF(M18="","",IF(M18&lt;=$AR$1,"O","X"))</f>
        <v>X</v>
      </c>
      <c r="AS18" s="74" t="s">
        <v>2</v>
      </c>
      <c r="AT18" s="74" t="str">
        <f t="shared" ref="AT18:AT24" si="40">IF(OR(F18="",AI18=""),"",IF(AND((F18&lt;=85),(AI18&gt;=15)),"O","X"))</f>
        <v>O</v>
      </c>
      <c r="AU18" s="74" t="str">
        <f t="shared" ref="AU18:AU24" si="41">IF(C18="","",IF(C18&gt;=$AU$1,"O","X"))</f>
        <v>O</v>
      </c>
      <c r="AV18" s="74" t="str">
        <f t="shared" ref="AV18:AV24" si="42">IF(AO18="","",IF(AND(AO18="O",AP18="O",AR18="O",AT18="O",AU18="O"),"후보","X"))</f>
        <v>X</v>
      </c>
    </row>
    <row r="19" spans="1:48" x14ac:dyDescent="0.3">
      <c r="A19" s="9" t="s">
        <v>1391</v>
      </c>
      <c r="B19" s="10" t="s">
        <v>1994</v>
      </c>
      <c r="C19" s="101">
        <v>891</v>
      </c>
      <c r="D19" s="98">
        <v>102.9</v>
      </c>
      <c r="E19" s="100">
        <v>31</v>
      </c>
      <c r="F19" s="98">
        <v>76.3</v>
      </c>
      <c r="G19" s="17">
        <v>23</v>
      </c>
      <c r="H19" s="101">
        <v>3</v>
      </c>
      <c r="I19" s="102"/>
      <c r="J19" s="102"/>
      <c r="K19" s="102"/>
      <c r="L19" s="102"/>
      <c r="M19" s="103">
        <f t="shared" si="24"/>
        <v>0</v>
      </c>
      <c r="N19" s="4" t="str">
        <f t="shared" si="25"/>
        <v/>
      </c>
      <c r="O19" s="99">
        <f t="shared" si="26"/>
        <v>0</v>
      </c>
      <c r="P19" s="99">
        <f t="shared" si="27"/>
        <v>0</v>
      </c>
      <c r="Q19" s="74">
        <v>3</v>
      </c>
      <c r="R19" s="74">
        <v>2</v>
      </c>
      <c r="S19" s="74" t="s">
        <v>1941</v>
      </c>
      <c r="T19" s="5">
        <v>102</v>
      </c>
      <c r="U19" s="9"/>
      <c r="W19" s="98">
        <f t="shared" si="28"/>
        <v>102.9</v>
      </c>
      <c r="X19" s="100">
        <f t="shared" si="28"/>
        <v>31</v>
      </c>
      <c r="Y19" s="96">
        <f t="shared" si="29"/>
        <v>3</v>
      </c>
      <c r="Z19" s="103">
        <f t="shared" si="29"/>
        <v>0</v>
      </c>
      <c r="AA19" s="103">
        <f t="shared" si="30"/>
        <v>0</v>
      </c>
      <c r="AB19" s="103">
        <f t="shared" si="31"/>
        <v>0</v>
      </c>
      <c r="AC19" s="4" t="str">
        <f t="shared" si="31"/>
        <v/>
      </c>
      <c r="AD19" s="99">
        <f t="shared" si="31"/>
        <v>0</v>
      </c>
      <c r="AE19" s="74" t="str">
        <f t="shared" si="32"/>
        <v>계</v>
      </c>
      <c r="AF19" s="74" t="str">
        <f t="shared" si="33"/>
        <v>3/2</v>
      </c>
      <c r="AH19" s="20" t="str">
        <f t="shared" si="1"/>
        <v>시흥능곡역장현리슈빌퍼스트클래스</v>
      </c>
      <c r="AI19" s="100">
        <f t="shared" si="0"/>
        <v>31</v>
      </c>
      <c r="AJ19" s="74" t="str">
        <f t="shared" si="34"/>
        <v>A-</v>
      </c>
      <c r="AK19" s="74" t="s">
        <v>13</v>
      </c>
      <c r="AL19" s="74" t="s">
        <v>1937</v>
      </c>
      <c r="AM19" s="74" t="s">
        <v>1938</v>
      </c>
      <c r="AN19" s="74" t="str">
        <f t="shared" si="35"/>
        <v>C</v>
      </c>
      <c r="AO19" s="74" t="str">
        <f t="shared" si="36"/>
        <v/>
      </c>
      <c r="AP19" s="74" t="str">
        <f t="shared" si="37"/>
        <v/>
      </c>
      <c r="AQ19" s="74" t="str">
        <f t="shared" si="38"/>
        <v>O</v>
      </c>
      <c r="AR19" s="74" t="str">
        <f t="shared" si="39"/>
        <v>O</v>
      </c>
      <c r="AS19" s="74" t="s">
        <v>2</v>
      </c>
      <c r="AT19" s="74" t="str">
        <f t="shared" si="40"/>
        <v>O</v>
      </c>
      <c r="AU19" s="74" t="str">
        <f t="shared" si="41"/>
        <v>O</v>
      </c>
      <c r="AV19" s="74" t="str">
        <f t="shared" si="42"/>
        <v/>
      </c>
    </row>
    <row r="20" spans="1:48" x14ac:dyDescent="0.3">
      <c r="A20" s="9" t="s">
        <v>1391</v>
      </c>
      <c r="B20" s="10" t="s">
        <v>1994</v>
      </c>
      <c r="C20" s="101">
        <v>891</v>
      </c>
      <c r="D20" s="98">
        <v>110.4</v>
      </c>
      <c r="E20" s="100">
        <v>33</v>
      </c>
      <c r="F20" s="98">
        <v>84.9</v>
      </c>
      <c r="G20" s="17">
        <v>26</v>
      </c>
      <c r="H20" s="101">
        <v>282</v>
      </c>
      <c r="I20" s="102">
        <v>90000</v>
      </c>
      <c r="J20" s="102" t="s">
        <v>1995</v>
      </c>
      <c r="K20" s="102"/>
      <c r="L20" s="102"/>
      <c r="M20" s="103">
        <f t="shared" si="24"/>
        <v>90000</v>
      </c>
      <c r="N20" s="4">
        <f t="shared" si="25"/>
        <v>0</v>
      </c>
      <c r="O20" s="99">
        <f t="shared" si="26"/>
        <v>2727.2727272727275</v>
      </c>
      <c r="P20" s="99">
        <f t="shared" si="27"/>
        <v>0</v>
      </c>
      <c r="Q20" s="74">
        <v>3</v>
      </c>
      <c r="R20" s="74">
        <v>2</v>
      </c>
      <c r="S20" s="74" t="s">
        <v>1941</v>
      </c>
      <c r="T20" s="5" t="s">
        <v>231</v>
      </c>
      <c r="U20" s="9"/>
      <c r="W20" s="98">
        <f t="shared" si="28"/>
        <v>110.4</v>
      </c>
      <c r="X20" s="100">
        <f t="shared" si="28"/>
        <v>33</v>
      </c>
      <c r="Y20" s="96">
        <f t="shared" si="29"/>
        <v>282</v>
      </c>
      <c r="Z20" s="103">
        <f t="shared" si="29"/>
        <v>90000</v>
      </c>
      <c r="AA20" s="103">
        <f t="shared" si="30"/>
        <v>0</v>
      </c>
      <c r="AB20" s="103">
        <f t="shared" si="31"/>
        <v>90000</v>
      </c>
      <c r="AC20" s="4">
        <f t="shared" si="31"/>
        <v>0</v>
      </c>
      <c r="AD20" s="99">
        <f t="shared" si="31"/>
        <v>2727.2727272727275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시흥능곡역장현리슈빌퍼스트클래스</v>
      </c>
      <c r="AI20" s="100">
        <f t="shared" si="0"/>
        <v>33</v>
      </c>
      <c r="AJ20" s="74" t="str">
        <f t="shared" si="34"/>
        <v>A-</v>
      </c>
      <c r="AK20" s="74" t="s">
        <v>13</v>
      </c>
      <c r="AL20" s="74" t="s">
        <v>1937</v>
      </c>
      <c r="AM20" s="74" t="s">
        <v>1938</v>
      </c>
      <c r="AN20" s="74" t="str">
        <f t="shared" si="35"/>
        <v>C</v>
      </c>
      <c r="AO20" s="74" t="str">
        <f t="shared" si="36"/>
        <v>X</v>
      </c>
      <c r="AP20" s="74" t="str">
        <f t="shared" si="37"/>
        <v>X</v>
      </c>
      <c r="AQ20" s="74" t="str">
        <f t="shared" si="38"/>
        <v>X</v>
      </c>
      <c r="AR20" s="74" t="str">
        <f t="shared" si="39"/>
        <v>X</v>
      </c>
      <c r="AS20" s="74" t="s">
        <v>2</v>
      </c>
      <c r="AT20" s="74" t="str">
        <f t="shared" si="40"/>
        <v>O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1391</v>
      </c>
      <c r="B21" s="10" t="s">
        <v>1994</v>
      </c>
      <c r="C21" s="101">
        <v>891</v>
      </c>
      <c r="D21" s="98">
        <v>110.8</v>
      </c>
      <c r="E21" s="100">
        <v>34</v>
      </c>
      <c r="F21" s="98">
        <v>85</v>
      </c>
      <c r="G21" s="17">
        <v>26</v>
      </c>
      <c r="H21" s="101">
        <v>140</v>
      </c>
      <c r="I21" s="102"/>
      <c r="J21" s="102"/>
      <c r="K21" s="102">
        <v>42000</v>
      </c>
      <c r="L21" s="102" t="s">
        <v>1947</v>
      </c>
      <c r="M21" s="103">
        <f t="shared" si="24"/>
        <v>-42000</v>
      </c>
      <c r="N21" s="4" t="str">
        <f t="shared" si="25"/>
        <v/>
      </c>
      <c r="O21" s="99">
        <f t="shared" si="26"/>
        <v>0</v>
      </c>
      <c r="P21" s="99">
        <f t="shared" si="27"/>
        <v>1235.2941176470588</v>
      </c>
      <c r="Q21" s="74">
        <v>3</v>
      </c>
      <c r="R21" s="74">
        <v>2</v>
      </c>
      <c r="S21" s="74" t="s">
        <v>1941</v>
      </c>
      <c r="T21" s="5" t="s">
        <v>232</v>
      </c>
      <c r="U21" s="9"/>
      <c r="W21" s="98">
        <f t="shared" si="28"/>
        <v>110.8</v>
      </c>
      <c r="X21" s="100">
        <f t="shared" si="28"/>
        <v>34</v>
      </c>
      <c r="Y21" s="96">
        <f t="shared" si="29"/>
        <v>140</v>
      </c>
      <c r="Z21" s="103">
        <f t="shared" si="29"/>
        <v>0</v>
      </c>
      <c r="AA21" s="103">
        <f t="shared" si="30"/>
        <v>42000</v>
      </c>
      <c r="AB21" s="103">
        <f t="shared" si="31"/>
        <v>-42000</v>
      </c>
      <c r="AC21" s="4" t="str">
        <f t="shared" si="31"/>
        <v/>
      </c>
      <c r="AD21" s="99">
        <f t="shared" si="31"/>
        <v>0</v>
      </c>
      <c r="AE21" s="74" t="str">
        <f t="shared" si="32"/>
        <v>계</v>
      </c>
      <c r="AF21" s="74" t="str">
        <f t="shared" si="33"/>
        <v>3/2</v>
      </c>
      <c r="AH21" s="20" t="str">
        <f t="shared" si="1"/>
        <v>시흥능곡역장현리슈빌퍼스트클래스</v>
      </c>
      <c r="AI21" s="100">
        <f t="shared" si="0"/>
        <v>34</v>
      </c>
      <c r="AJ21" s="74" t="str">
        <f t="shared" si="34"/>
        <v>A-</v>
      </c>
      <c r="AK21" s="74" t="s">
        <v>13</v>
      </c>
      <c r="AL21" s="74" t="s">
        <v>1937</v>
      </c>
      <c r="AM21" s="74" t="s">
        <v>1938</v>
      </c>
      <c r="AN21" s="74" t="str">
        <f t="shared" si="35"/>
        <v>C</v>
      </c>
      <c r="AO21" s="74" t="str">
        <f t="shared" si="36"/>
        <v/>
      </c>
      <c r="AP21" s="74" t="str">
        <f t="shared" si="37"/>
        <v/>
      </c>
      <c r="AQ21" s="74" t="str">
        <f t="shared" si="38"/>
        <v>O</v>
      </c>
      <c r="AR21" s="74" t="str">
        <f t="shared" si="39"/>
        <v>O</v>
      </c>
      <c r="AS21" s="74" t="s">
        <v>2</v>
      </c>
      <c r="AT21" s="74" t="str">
        <f t="shared" si="40"/>
        <v>O</v>
      </c>
      <c r="AU21" s="74" t="str">
        <f t="shared" si="41"/>
        <v>O</v>
      </c>
      <c r="AV21" s="74" t="str">
        <f t="shared" si="42"/>
        <v/>
      </c>
    </row>
    <row r="22" spans="1:48" x14ac:dyDescent="0.3">
      <c r="A22" s="9" t="s">
        <v>1391</v>
      </c>
      <c r="B22" s="10" t="s">
        <v>1994</v>
      </c>
      <c r="C22" s="101">
        <v>891</v>
      </c>
      <c r="D22" s="98">
        <v>111.2</v>
      </c>
      <c r="E22" s="100">
        <v>34</v>
      </c>
      <c r="F22" s="98">
        <v>84.9</v>
      </c>
      <c r="G22" s="17">
        <v>26</v>
      </c>
      <c r="H22" s="101">
        <v>143</v>
      </c>
      <c r="I22" s="102"/>
      <c r="J22" s="102"/>
      <c r="K22" s="102">
        <v>44000</v>
      </c>
      <c r="L22" s="102" t="s">
        <v>1947</v>
      </c>
      <c r="M22" s="103">
        <f t="shared" si="24"/>
        <v>-44000</v>
      </c>
      <c r="N22" s="4" t="str">
        <f t="shared" si="25"/>
        <v/>
      </c>
      <c r="O22" s="99">
        <f t="shared" si="26"/>
        <v>0</v>
      </c>
      <c r="P22" s="99">
        <f t="shared" si="27"/>
        <v>1294.1176470588234</v>
      </c>
      <c r="Q22" s="74">
        <v>3</v>
      </c>
      <c r="R22" s="74">
        <v>2</v>
      </c>
      <c r="S22" s="74" t="s">
        <v>1941</v>
      </c>
      <c r="T22" s="5" t="s">
        <v>162</v>
      </c>
      <c r="U22" s="9"/>
      <c r="W22" s="98">
        <f t="shared" si="28"/>
        <v>111.2</v>
      </c>
      <c r="X22" s="100">
        <f t="shared" si="28"/>
        <v>34</v>
      </c>
      <c r="Y22" s="96">
        <f t="shared" si="29"/>
        <v>143</v>
      </c>
      <c r="Z22" s="103">
        <f t="shared" si="29"/>
        <v>0</v>
      </c>
      <c r="AA22" s="103">
        <f t="shared" si="30"/>
        <v>44000</v>
      </c>
      <c r="AB22" s="103">
        <f t="shared" si="31"/>
        <v>-44000</v>
      </c>
      <c r="AC22" s="4" t="str">
        <f t="shared" si="31"/>
        <v/>
      </c>
      <c r="AD22" s="99">
        <f t="shared" si="31"/>
        <v>0</v>
      </c>
      <c r="AE22" s="74" t="str">
        <f t="shared" si="32"/>
        <v>계</v>
      </c>
      <c r="AF22" s="74" t="str">
        <f t="shared" si="33"/>
        <v>3/2</v>
      </c>
      <c r="AH22" s="20" t="str">
        <f t="shared" si="1"/>
        <v>시흥능곡역장현리슈빌퍼스트클래스</v>
      </c>
      <c r="AI22" s="100">
        <f t="shared" si="0"/>
        <v>34</v>
      </c>
      <c r="AJ22" s="74" t="str">
        <f t="shared" si="34"/>
        <v>A-</v>
      </c>
      <c r="AK22" s="74" t="s">
        <v>13</v>
      </c>
      <c r="AL22" s="74" t="s">
        <v>1937</v>
      </c>
      <c r="AM22" s="74" t="s">
        <v>1938</v>
      </c>
      <c r="AN22" s="74" t="str">
        <f t="shared" si="35"/>
        <v>C</v>
      </c>
      <c r="AO22" s="74" t="str">
        <f t="shared" si="36"/>
        <v/>
      </c>
      <c r="AP22" s="74" t="str">
        <f t="shared" si="37"/>
        <v/>
      </c>
      <c r="AQ22" s="74" t="str">
        <f t="shared" si="38"/>
        <v>O</v>
      </c>
      <c r="AR22" s="74" t="str">
        <f t="shared" si="39"/>
        <v>O</v>
      </c>
      <c r="AS22" s="74" t="s">
        <v>2</v>
      </c>
      <c r="AT22" s="74" t="str">
        <f t="shared" si="40"/>
        <v>O</v>
      </c>
      <c r="AU22" s="74" t="str">
        <f t="shared" si="41"/>
        <v>O</v>
      </c>
      <c r="AV22" s="74" t="str">
        <f t="shared" si="42"/>
        <v/>
      </c>
    </row>
    <row r="23" spans="1:48" x14ac:dyDescent="0.3">
      <c r="A23" s="9" t="s">
        <v>1391</v>
      </c>
      <c r="B23" s="10" t="s">
        <v>1994</v>
      </c>
      <c r="C23" s="101">
        <v>891</v>
      </c>
      <c r="D23" s="98">
        <v>138.80000000000001</v>
      </c>
      <c r="E23" s="100">
        <v>42</v>
      </c>
      <c r="F23" s="98">
        <v>112</v>
      </c>
      <c r="G23" s="17">
        <v>34</v>
      </c>
      <c r="H23" s="101">
        <v>224</v>
      </c>
      <c r="I23" s="102">
        <v>115000</v>
      </c>
      <c r="J23" s="102" t="s">
        <v>1947</v>
      </c>
      <c r="K23" s="102">
        <v>55000</v>
      </c>
      <c r="L23" s="102" t="s">
        <v>1978</v>
      </c>
      <c r="M23" s="103">
        <f t="shared" si="24"/>
        <v>60000</v>
      </c>
      <c r="N23" s="4">
        <f t="shared" si="25"/>
        <v>0.47826086956521741</v>
      </c>
      <c r="O23" s="99">
        <f t="shared" si="26"/>
        <v>2738.0952380952381</v>
      </c>
      <c r="P23" s="99">
        <f t="shared" si="27"/>
        <v>1309.5238095238096</v>
      </c>
      <c r="Q23" s="74">
        <v>3</v>
      </c>
      <c r="R23" s="74">
        <v>2</v>
      </c>
      <c r="S23" s="74" t="s">
        <v>1941</v>
      </c>
      <c r="T23" s="5">
        <v>138</v>
      </c>
      <c r="U23" s="9"/>
      <c r="W23" s="98">
        <f t="shared" si="28"/>
        <v>138.80000000000001</v>
      </c>
      <c r="X23" s="100">
        <f t="shared" si="28"/>
        <v>42</v>
      </c>
      <c r="Y23" s="96">
        <f t="shared" si="29"/>
        <v>224</v>
      </c>
      <c r="Z23" s="103">
        <f t="shared" si="29"/>
        <v>115000</v>
      </c>
      <c r="AA23" s="103">
        <f t="shared" si="30"/>
        <v>55000</v>
      </c>
      <c r="AB23" s="103">
        <f t="shared" si="31"/>
        <v>60000</v>
      </c>
      <c r="AC23" s="4">
        <f t="shared" si="31"/>
        <v>0.47826086956521741</v>
      </c>
      <c r="AD23" s="99">
        <f t="shared" si="31"/>
        <v>2738.0952380952381</v>
      </c>
      <c r="AE23" s="74" t="str">
        <f t="shared" si="32"/>
        <v>계</v>
      </c>
      <c r="AF23" s="74" t="str">
        <f t="shared" si="33"/>
        <v>3/2</v>
      </c>
      <c r="AH23" s="20" t="str">
        <f t="shared" si="1"/>
        <v>시흥능곡역장현리슈빌퍼스트클래스</v>
      </c>
      <c r="AI23" s="100">
        <f t="shared" si="0"/>
        <v>42</v>
      </c>
      <c r="AJ23" s="74" t="str">
        <f t="shared" si="34"/>
        <v>A-</v>
      </c>
      <c r="AK23" s="74" t="s">
        <v>13</v>
      </c>
      <c r="AL23" s="74" t="s">
        <v>1937</v>
      </c>
      <c r="AM23" s="74" t="s">
        <v>1938</v>
      </c>
      <c r="AN23" s="74" t="str">
        <f t="shared" si="35"/>
        <v>C</v>
      </c>
      <c r="AO23" s="74" t="str">
        <f t="shared" si="36"/>
        <v>X</v>
      </c>
      <c r="AP23" s="74" t="str">
        <f t="shared" si="37"/>
        <v>X</v>
      </c>
      <c r="AQ23" s="74" t="str">
        <f t="shared" si="38"/>
        <v>X</v>
      </c>
      <c r="AR23" s="74" t="str">
        <f t="shared" si="39"/>
        <v>X</v>
      </c>
      <c r="AS23" s="74" t="s">
        <v>2</v>
      </c>
      <c r="AT23" s="74" t="str">
        <f t="shared" si="40"/>
        <v>X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 t="s">
        <v>1391</v>
      </c>
      <c r="B24" s="10" t="s">
        <v>1994</v>
      </c>
      <c r="C24" s="101">
        <v>891</v>
      </c>
      <c r="D24" s="98">
        <v>147.5</v>
      </c>
      <c r="E24" s="100">
        <v>45</v>
      </c>
      <c r="F24" s="98">
        <v>119.2</v>
      </c>
      <c r="G24" s="17">
        <v>36</v>
      </c>
      <c r="H24" s="101">
        <v>9</v>
      </c>
      <c r="I24" s="102"/>
      <c r="J24" s="102"/>
      <c r="K24" s="102"/>
      <c r="L24" s="102"/>
      <c r="M24" s="103">
        <f t="shared" si="24"/>
        <v>0</v>
      </c>
      <c r="N24" s="4" t="str">
        <f t="shared" si="25"/>
        <v/>
      </c>
      <c r="O24" s="99">
        <f t="shared" si="26"/>
        <v>0</v>
      </c>
      <c r="P24" s="99">
        <f t="shared" si="27"/>
        <v>0</v>
      </c>
      <c r="Q24" s="74">
        <v>3</v>
      </c>
      <c r="R24" s="74">
        <v>2</v>
      </c>
      <c r="S24" s="74" t="s">
        <v>1941</v>
      </c>
      <c r="T24" s="5">
        <v>147</v>
      </c>
      <c r="U24" s="9"/>
      <c r="W24" s="98">
        <f t="shared" si="28"/>
        <v>147.5</v>
      </c>
      <c r="X24" s="100">
        <f t="shared" si="28"/>
        <v>45</v>
      </c>
      <c r="Y24" s="96">
        <f t="shared" si="29"/>
        <v>9</v>
      </c>
      <c r="Z24" s="103">
        <f t="shared" si="29"/>
        <v>0</v>
      </c>
      <c r="AA24" s="103">
        <f t="shared" si="30"/>
        <v>0</v>
      </c>
      <c r="AB24" s="103">
        <f t="shared" si="31"/>
        <v>0</v>
      </c>
      <c r="AC24" s="4" t="str">
        <f t="shared" si="31"/>
        <v/>
      </c>
      <c r="AD24" s="99">
        <f t="shared" si="31"/>
        <v>0</v>
      </c>
      <c r="AE24" s="74" t="str">
        <f t="shared" si="32"/>
        <v>계</v>
      </c>
      <c r="AF24" s="74" t="str">
        <f t="shared" si="33"/>
        <v>3/2</v>
      </c>
      <c r="AH24" s="20" t="str">
        <f t="shared" si="1"/>
        <v>시흥능곡역장현리슈빌퍼스트클래스</v>
      </c>
      <c r="AI24" s="100">
        <f t="shared" si="0"/>
        <v>45</v>
      </c>
      <c r="AJ24" s="74" t="str">
        <f t="shared" si="34"/>
        <v>A-</v>
      </c>
      <c r="AK24" s="74" t="s">
        <v>13</v>
      </c>
      <c r="AL24" s="74" t="s">
        <v>1937</v>
      </c>
      <c r="AM24" s="74" t="s">
        <v>1938</v>
      </c>
      <c r="AN24" s="74" t="str">
        <f t="shared" si="35"/>
        <v>C</v>
      </c>
      <c r="AO24" s="74" t="str">
        <f t="shared" si="36"/>
        <v/>
      </c>
      <c r="AP24" s="74" t="str">
        <f t="shared" si="37"/>
        <v/>
      </c>
      <c r="AQ24" s="74" t="str">
        <f t="shared" si="38"/>
        <v>O</v>
      </c>
      <c r="AR24" s="74" t="str">
        <f t="shared" si="39"/>
        <v>O</v>
      </c>
      <c r="AS24" s="74" t="s">
        <v>2</v>
      </c>
      <c r="AT24" s="74" t="str">
        <f t="shared" si="40"/>
        <v>X</v>
      </c>
      <c r="AU24" s="74" t="str">
        <f t="shared" si="41"/>
        <v>O</v>
      </c>
      <c r="AV24" s="74" t="str">
        <f t="shared" si="42"/>
        <v/>
      </c>
    </row>
    <row r="25" spans="1:48" x14ac:dyDescent="0.3">
      <c r="A25" s="9"/>
      <c r="B25" s="74"/>
      <c r="C25" s="6"/>
      <c r="D25" s="9"/>
      <c r="E25" s="14"/>
      <c r="F25" s="98"/>
      <c r="G25" s="9"/>
      <c r="H25" s="9"/>
      <c r="I25" s="9"/>
      <c r="J25" s="9"/>
      <c r="K25" s="9"/>
      <c r="L25" s="9"/>
      <c r="M25" s="9"/>
      <c r="N25" s="9"/>
      <c r="O25" s="99"/>
      <c r="P25" s="99"/>
      <c r="Q25" s="100"/>
      <c r="R25" s="100"/>
      <c r="S25" s="9"/>
      <c r="T25" s="48"/>
      <c r="U25" s="9"/>
      <c r="W25" s="69" t="str">
        <f>$A$4&amp;" "&amp;A26&amp;"("&amp;B26&amp;","&amp;C26&amp;"^)"</f>
        <v>장현동 시흥장현 A-12블록 신혼희망타운('22.12.,413^)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7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1401</v>
      </c>
      <c r="B26" s="10" t="s">
        <v>2046</v>
      </c>
      <c r="C26" s="101">
        <v>413</v>
      </c>
      <c r="D26" s="98">
        <v>78</v>
      </c>
      <c r="E26" s="100">
        <v>24</v>
      </c>
      <c r="F26" s="98">
        <v>55.6</v>
      </c>
      <c r="G26" s="17">
        <v>17</v>
      </c>
      <c r="H26" s="101">
        <v>97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2</v>
      </c>
      <c r="R26" s="74">
        <v>2</v>
      </c>
      <c r="S26" s="74" t="s">
        <v>1941</v>
      </c>
      <c r="T26" s="5" t="s">
        <v>354</v>
      </c>
      <c r="U26" s="9"/>
      <c r="W26" s="98">
        <f t="shared" ref="W26:X28" si="43">D26</f>
        <v>78</v>
      </c>
      <c r="X26" s="100">
        <f t="shared" si="43"/>
        <v>24</v>
      </c>
      <c r="Y26" s="96">
        <f t="shared" ref="Y26:Z28" si="44">H26</f>
        <v>97</v>
      </c>
      <c r="Z26" s="103">
        <f t="shared" si="44"/>
        <v>0</v>
      </c>
      <c r="AA26" s="103">
        <f>K26</f>
        <v>0</v>
      </c>
      <c r="AB26" s="103">
        <f t="shared" ref="AB26:AD28" si="45">M26</f>
        <v>0</v>
      </c>
      <c r="AC26" s="4" t="str">
        <f t="shared" si="45"/>
        <v/>
      </c>
      <c r="AD26" s="99">
        <f t="shared" si="45"/>
        <v>0</v>
      </c>
      <c r="AE26" s="74" t="str">
        <f>S26</f>
        <v>계</v>
      </c>
      <c r="AF26" s="74" t="str">
        <f>Q26&amp;"/"&amp;R26</f>
        <v>2/2</v>
      </c>
      <c r="AH26" s="20" t="str">
        <f t="shared" si="1"/>
        <v>시흥장현 A-12블록 신혼희망타운</v>
      </c>
      <c r="AI26" s="100">
        <f t="shared" si="0"/>
        <v>24</v>
      </c>
      <c r="AJ26" s="74" t="str">
        <f>IF(AI26="","",$AJ$2)</f>
        <v>A-</v>
      </c>
      <c r="AK26" s="74" t="s">
        <v>13</v>
      </c>
      <c r="AL26" s="74" t="s">
        <v>1937</v>
      </c>
      <c r="AM26" s="74" t="s">
        <v>1938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1401</v>
      </c>
      <c r="B27" s="10" t="s">
        <v>2046</v>
      </c>
      <c r="C27" s="101">
        <v>413</v>
      </c>
      <c r="D27" s="98">
        <v>77.7</v>
      </c>
      <c r="E27" s="100">
        <v>23</v>
      </c>
      <c r="F27" s="98">
        <v>55.4</v>
      </c>
      <c r="G27" s="17">
        <v>17</v>
      </c>
      <c r="H27" s="101">
        <v>43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2</v>
      </c>
      <c r="R27" s="74">
        <v>2</v>
      </c>
      <c r="S27" s="74" t="s">
        <v>1941</v>
      </c>
      <c r="T27" s="5" t="s">
        <v>1404</v>
      </c>
      <c r="U27" s="9"/>
      <c r="W27" s="98">
        <f t="shared" si="43"/>
        <v>77.7</v>
      </c>
      <c r="X27" s="100">
        <f t="shared" si="43"/>
        <v>23</v>
      </c>
      <c r="Y27" s="96">
        <f t="shared" si="44"/>
        <v>43</v>
      </c>
      <c r="Z27" s="103">
        <f t="shared" si="44"/>
        <v>0</v>
      </c>
      <c r="AA27" s="103">
        <f>K27</f>
        <v>0</v>
      </c>
      <c r="AB27" s="103">
        <f t="shared" si="45"/>
        <v>0</v>
      </c>
      <c r="AC27" s="4" t="str">
        <f t="shared" si="45"/>
        <v/>
      </c>
      <c r="AD27" s="99">
        <f t="shared" si="45"/>
        <v>0</v>
      </c>
      <c r="AE27" s="74" t="str">
        <f>S27</f>
        <v>계</v>
      </c>
      <c r="AF27" s="74" t="str">
        <f>Q27&amp;"/"&amp;R27</f>
        <v>2/2</v>
      </c>
      <c r="AH27" s="20" t="str">
        <f t="shared" si="1"/>
        <v>시흥장현 A-12블록 신혼희망타운</v>
      </c>
      <c r="AI27" s="100">
        <f t="shared" si="0"/>
        <v>23</v>
      </c>
      <c r="AJ27" s="74" t="str">
        <f>IF(AI27="","",$AJ$2)</f>
        <v>A-</v>
      </c>
      <c r="AK27" s="74" t="s">
        <v>13</v>
      </c>
      <c r="AL27" s="74" t="s">
        <v>1937</v>
      </c>
      <c r="AM27" s="74" t="s">
        <v>1938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1401</v>
      </c>
      <c r="B28" s="10" t="s">
        <v>2046</v>
      </c>
      <c r="C28" s="101">
        <v>413</v>
      </c>
      <c r="D28" s="98">
        <v>78.400000000000006</v>
      </c>
      <c r="E28" s="100">
        <v>24</v>
      </c>
      <c r="F28" s="98">
        <v>55.9</v>
      </c>
      <c r="G28" s="17">
        <v>17</v>
      </c>
      <c r="H28" s="101">
        <v>136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2</v>
      </c>
      <c r="R28" s="74">
        <v>2</v>
      </c>
      <c r="S28" s="74" t="s">
        <v>1941</v>
      </c>
      <c r="T28" s="5" t="s">
        <v>1405</v>
      </c>
      <c r="U28" s="9"/>
      <c r="W28" s="98">
        <f t="shared" si="43"/>
        <v>78.400000000000006</v>
      </c>
      <c r="X28" s="100">
        <f t="shared" si="43"/>
        <v>24</v>
      </c>
      <c r="Y28" s="96">
        <f t="shared" si="44"/>
        <v>136</v>
      </c>
      <c r="Z28" s="103">
        <f t="shared" si="44"/>
        <v>0</v>
      </c>
      <c r="AA28" s="103">
        <f>K28</f>
        <v>0</v>
      </c>
      <c r="AB28" s="103">
        <f t="shared" si="45"/>
        <v>0</v>
      </c>
      <c r="AC28" s="4" t="str">
        <f t="shared" si="45"/>
        <v/>
      </c>
      <c r="AD28" s="99">
        <f t="shared" si="45"/>
        <v>0</v>
      </c>
      <c r="AE28" s="74" t="str">
        <f>S28</f>
        <v>계</v>
      </c>
      <c r="AF28" s="74" t="str">
        <f>Q28&amp;"/"&amp;R28</f>
        <v>2/2</v>
      </c>
      <c r="AH28" s="20" t="str">
        <f t="shared" si="1"/>
        <v>시흥장현 A-12블록 신혼희망타운</v>
      </c>
      <c r="AI28" s="100">
        <f t="shared" si="0"/>
        <v>24</v>
      </c>
      <c r="AJ28" s="74" t="str">
        <f>IF(AI28="","",$AJ$2)</f>
        <v>A-</v>
      </c>
      <c r="AK28" s="74" t="s">
        <v>13</v>
      </c>
      <c r="AL28" s="74" t="s">
        <v>1937</v>
      </c>
      <c r="AM28" s="74" t="s">
        <v>1938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장현동 시흥장현 A-8블록 신혼희망타운('22.04.,546^)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1406</v>
      </c>
      <c r="B30" s="10" t="s">
        <v>2055</v>
      </c>
      <c r="C30" s="101">
        <v>546</v>
      </c>
      <c r="D30" s="98">
        <v>79.900000000000006</v>
      </c>
      <c r="E30" s="100">
        <v>24</v>
      </c>
      <c r="F30" s="98">
        <v>55.9</v>
      </c>
      <c r="G30" s="17">
        <v>17</v>
      </c>
      <c r="H30" s="101">
        <v>228</v>
      </c>
      <c r="I30" s="102"/>
      <c r="J30" s="102"/>
      <c r="K30" s="102"/>
      <c r="L30" s="102"/>
      <c r="M30" s="103">
        <f>I30-K30</f>
        <v>0</v>
      </c>
      <c r="N30" s="4" t="str">
        <f>IF(ISERROR(K30/I30),"",K30/I30)</f>
        <v/>
      </c>
      <c r="O30" s="99">
        <f>I30/E30</f>
        <v>0</v>
      </c>
      <c r="P30" s="99">
        <f>K30/E30</f>
        <v>0</v>
      </c>
      <c r="Q30" s="74">
        <v>2</v>
      </c>
      <c r="R30" s="74">
        <v>2</v>
      </c>
      <c r="S30" s="74" t="s">
        <v>1941</v>
      </c>
      <c r="T30" s="5" t="s">
        <v>134</v>
      </c>
      <c r="U30" s="9"/>
      <c r="W30" s="98">
        <f>D30</f>
        <v>79.900000000000006</v>
      </c>
      <c r="X30" s="100">
        <f>E30</f>
        <v>24</v>
      </c>
      <c r="Y30" s="96">
        <f>H30</f>
        <v>228</v>
      </c>
      <c r="Z30" s="103">
        <f>I30</f>
        <v>0</v>
      </c>
      <c r="AA30" s="103">
        <f>K30</f>
        <v>0</v>
      </c>
      <c r="AB30" s="103">
        <f t="shared" ref="AB30:AD31" si="46">M30</f>
        <v>0</v>
      </c>
      <c r="AC30" s="4" t="str">
        <f t="shared" si="46"/>
        <v/>
      </c>
      <c r="AD30" s="99">
        <f t="shared" si="46"/>
        <v>0</v>
      </c>
      <c r="AE30" s="74" t="str">
        <f>S30</f>
        <v>계</v>
      </c>
      <c r="AF30" s="74" t="str">
        <f>Q30&amp;"/"&amp;R30</f>
        <v>2/2</v>
      </c>
      <c r="AH30" s="20" t="str">
        <f t="shared" si="1"/>
        <v>시흥장현 A-8블록 신혼희망타운</v>
      </c>
      <c r="AI30" s="100">
        <f t="shared" si="0"/>
        <v>24</v>
      </c>
      <c r="AJ30" s="74" t="str">
        <f>IF(AI30="","",$AJ$2)</f>
        <v>A-</v>
      </c>
      <c r="AK30" s="74" t="s">
        <v>13</v>
      </c>
      <c r="AL30" s="74" t="s">
        <v>1937</v>
      </c>
      <c r="AM30" s="74" t="s">
        <v>1938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 t="s">
        <v>1406</v>
      </c>
      <c r="B31" s="10" t="s">
        <v>2055</v>
      </c>
      <c r="C31" s="101">
        <v>546</v>
      </c>
      <c r="D31" s="98">
        <v>80</v>
      </c>
      <c r="E31" s="100">
        <v>24</v>
      </c>
      <c r="F31" s="98">
        <v>56</v>
      </c>
      <c r="G31" s="17">
        <v>17</v>
      </c>
      <c r="H31" s="101">
        <v>121</v>
      </c>
      <c r="I31" s="102"/>
      <c r="J31" s="102"/>
      <c r="K31" s="102"/>
      <c r="L31" s="102"/>
      <c r="M31" s="103">
        <f>I31-K31</f>
        <v>0</v>
      </c>
      <c r="N31" s="4" t="str">
        <f>IF(ISERROR(K31/I31),"",K31/I31)</f>
        <v/>
      </c>
      <c r="O31" s="99">
        <f>I31/E31</f>
        <v>0</v>
      </c>
      <c r="P31" s="99">
        <f>K31/E31</f>
        <v>0</v>
      </c>
      <c r="Q31" s="74">
        <v>2</v>
      </c>
      <c r="R31" s="74">
        <v>2</v>
      </c>
      <c r="S31" s="74" t="s">
        <v>1941</v>
      </c>
      <c r="T31" s="5" t="s">
        <v>138</v>
      </c>
      <c r="U31" s="9"/>
      <c r="W31" s="98">
        <f>D31</f>
        <v>80</v>
      </c>
      <c r="X31" s="100">
        <f>E31</f>
        <v>24</v>
      </c>
      <c r="Y31" s="96">
        <f>H31</f>
        <v>121</v>
      </c>
      <c r="Z31" s="103">
        <f>I31</f>
        <v>0</v>
      </c>
      <c r="AA31" s="103">
        <f>K31</f>
        <v>0</v>
      </c>
      <c r="AB31" s="103">
        <f t="shared" si="46"/>
        <v>0</v>
      </c>
      <c r="AC31" s="4" t="str">
        <f t="shared" si="46"/>
        <v/>
      </c>
      <c r="AD31" s="99">
        <f t="shared" si="46"/>
        <v>0</v>
      </c>
      <c r="AE31" s="74" t="str">
        <f>S31</f>
        <v>계</v>
      </c>
      <c r="AF31" s="74" t="str">
        <f>Q31&amp;"/"&amp;R31</f>
        <v>2/2</v>
      </c>
      <c r="AH31" s="20" t="str">
        <f t="shared" si="1"/>
        <v>시흥장현 A-8블록 신혼희망타운</v>
      </c>
      <c r="AI31" s="100">
        <f t="shared" si="0"/>
        <v>24</v>
      </c>
      <c r="AJ31" s="74" t="str">
        <f>IF(AI31="","",$AJ$2)</f>
        <v>A-</v>
      </c>
      <c r="AK31" s="74" t="s">
        <v>13</v>
      </c>
      <c r="AL31" s="74" t="s">
        <v>1937</v>
      </c>
      <c r="AM31" s="74" t="s">
        <v>1938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장현동 장현호반써밋('20.07.,712^)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1418</v>
      </c>
      <c r="B33" s="10" t="s">
        <v>1994</v>
      </c>
      <c r="C33" s="101">
        <v>712</v>
      </c>
      <c r="D33" s="98">
        <v>97.4</v>
      </c>
      <c r="E33" s="100">
        <v>29</v>
      </c>
      <c r="F33" s="98">
        <v>73.8</v>
      </c>
      <c r="G33" s="17">
        <v>22</v>
      </c>
      <c r="H33" s="101">
        <v>144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2</v>
      </c>
      <c r="S33" s="74" t="s">
        <v>1941</v>
      </c>
      <c r="T33" s="5">
        <v>97</v>
      </c>
      <c r="U33" s="9"/>
      <c r="W33" s="98">
        <f>D33</f>
        <v>97.4</v>
      </c>
      <c r="X33" s="100">
        <f>E33</f>
        <v>29</v>
      </c>
      <c r="Y33" s="96">
        <f>H33</f>
        <v>144</v>
      </c>
      <c r="Z33" s="103">
        <f>I33</f>
        <v>0</v>
      </c>
      <c r="AA33" s="103">
        <f>K33</f>
        <v>0</v>
      </c>
      <c r="AB33" s="103">
        <f t="shared" ref="AB33:AD34" si="47">M33</f>
        <v>0</v>
      </c>
      <c r="AC33" s="4" t="str">
        <f t="shared" si="47"/>
        <v/>
      </c>
      <c r="AD33" s="99">
        <f t="shared" si="47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장현호반써밋</v>
      </c>
      <c r="AI33" s="100">
        <f t="shared" si="0"/>
        <v>29</v>
      </c>
      <c r="AJ33" s="74" t="str">
        <f>IF(AI33="","",$AJ$2)</f>
        <v>A-</v>
      </c>
      <c r="AK33" s="74" t="s">
        <v>13</v>
      </c>
      <c r="AL33" s="74" t="s">
        <v>1937</v>
      </c>
      <c r="AM33" s="74" t="s">
        <v>1938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1418</v>
      </c>
      <c r="B34" s="10" t="s">
        <v>1994</v>
      </c>
      <c r="C34" s="101">
        <v>712</v>
      </c>
      <c r="D34" s="98">
        <v>111.6</v>
      </c>
      <c r="E34" s="100">
        <v>34</v>
      </c>
      <c r="F34" s="98">
        <v>85</v>
      </c>
      <c r="G34" s="17">
        <v>26</v>
      </c>
      <c r="H34" s="101">
        <v>568</v>
      </c>
      <c r="I34" s="102">
        <v>95000</v>
      </c>
      <c r="J34" s="102" t="s">
        <v>1952</v>
      </c>
      <c r="K34" s="102">
        <v>45000</v>
      </c>
      <c r="L34" s="102" t="s">
        <v>1940</v>
      </c>
      <c r="M34" s="103">
        <f>I34-K34</f>
        <v>50000</v>
      </c>
      <c r="N34" s="4">
        <f>IF(ISERROR(K34/I34),"",K34/I34)</f>
        <v>0.47368421052631576</v>
      </c>
      <c r="O34" s="99">
        <f>I34/E34</f>
        <v>2794.1176470588234</v>
      </c>
      <c r="P34" s="99">
        <f>K34/E34</f>
        <v>1323.5294117647059</v>
      </c>
      <c r="Q34" s="74">
        <v>4</v>
      </c>
      <c r="R34" s="74">
        <v>2</v>
      </c>
      <c r="S34" s="74" t="s">
        <v>1941</v>
      </c>
      <c r="T34" s="5">
        <v>111</v>
      </c>
      <c r="U34" s="9"/>
      <c r="W34" s="98">
        <f>D34</f>
        <v>111.6</v>
      </c>
      <c r="X34" s="100">
        <f>E34</f>
        <v>34</v>
      </c>
      <c r="Y34" s="96">
        <f>H34</f>
        <v>568</v>
      </c>
      <c r="Z34" s="103">
        <f>I34</f>
        <v>95000</v>
      </c>
      <c r="AA34" s="103">
        <f>K34</f>
        <v>45000</v>
      </c>
      <c r="AB34" s="103">
        <f t="shared" si="47"/>
        <v>50000</v>
      </c>
      <c r="AC34" s="4">
        <f t="shared" si="47"/>
        <v>0.47368421052631576</v>
      </c>
      <c r="AD34" s="99">
        <f t="shared" si="47"/>
        <v>2794.1176470588234</v>
      </c>
      <c r="AE34" s="74" t="str">
        <f>S34</f>
        <v>계</v>
      </c>
      <c r="AF34" s="74" t="str">
        <f>Q34&amp;"/"&amp;R34</f>
        <v>4/2</v>
      </c>
      <c r="AH34" s="20" t="str">
        <f t="shared" si="1"/>
        <v>장현호반써밋</v>
      </c>
      <c r="AI34" s="100">
        <f t="shared" si="0"/>
        <v>34</v>
      </c>
      <c r="AJ34" s="74" t="str">
        <f>IF(AI34="","",$AJ$2)</f>
        <v>A-</v>
      </c>
      <c r="AK34" s="74" t="s">
        <v>13</v>
      </c>
      <c r="AL34" s="74" t="s">
        <v>1937</v>
      </c>
      <c r="AM34" s="74" t="s">
        <v>1938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장현동 시흥능곡역제일풍경채에듀('20.08.,489^)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ref="AI35:AI54" si="48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1427</v>
      </c>
      <c r="B36" s="10" t="s">
        <v>2056</v>
      </c>
      <c r="C36" s="101">
        <v>489</v>
      </c>
      <c r="D36" s="98">
        <v>98.1</v>
      </c>
      <c r="E36" s="100">
        <v>30</v>
      </c>
      <c r="F36" s="98">
        <v>75.099999999999994</v>
      </c>
      <c r="G36" s="17">
        <v>23</v>
      </c>
      <c r="H36" s="101">
        <v>148</v>
      </c>
      <c r="I36" s="102"/>
      <c r="J36" s="102"/>
      <c r="K36" s="102">
        <v>42000</v>
      </c>
      <c r="L36" s="102" t="s">
        <v>1940</v>
      </c>
      <c r="M36" s="103">
        <f>I36-K36</f>
        <v>-42000</v>
      </c>
      <c r="N36" s="4" t="str">
        <f>IF(ISERROR(K36/I36),"",K36/I36)</f>
        <v/>
      </c>
      <c r="O36" s="99">
        <f>I36/E36</f>
        <v>0</v>
      </c>
      <c r="P36" s="99">
        <f>K36/E36</f>
        <v>1400</v>
      </c>
      <c r="Q36" s="74">
        <v>3</v>
      </c>
      <c r="R36" s="74">
        <v>2</v>
      </c>
      <c r="S36" s="74" t="s">
        <v>1941</v>
      </c>
      <c r="T36" s="5">
        <v>98</v>
      </c>
      <c r="U36" s="9"/>
      <c r="W36" s="98">
        <f>D36</f>
        <v>98.1</v>
      </c>
      <c r="X36" s="100">
        <f>E36</f>
        <v>30</v>
      </c>
      <c r="Y36" s="96">
        <f>H36</f>
        <v>148</v>
      </c>
      <c r="Z36" s="103">
        <f>I36</f>
        <v>0</v>
      </c>
      <c r="AA36" s="103">
        <f>K36</f>
        <v>42000</v>
      </c>
      <c r="AB36" s="103">
        <f t="shared" ref="AB36:AD37" si="49">M36</f>
        <v>-42000</v>
      </c>
      <c r="AC36" s="4" t="str">
        <f t="shared" si="49"/>
        <v/>
      </c>
      <c r="AD36" s="99">
        <f t="shared" si="49"/>
        <v>0</v>
      </c>
      <c r="AE36" s="74" t="str">
        <f>S36</f>
        <v>계</v>
      </c>
      <c r="AF36" s="74" t="str">
        <f>Q36&amp;"/"&amp;R36</f>
        <v>3/2</v>
      </c>
      <c r="AH36" s="20" t="str">
        <f t="shared" si="1"/>
        <v>시흥능곡역제일풍경채에듀</v>
      </c>
      <c r="AI36" s="100">
        <f t="shared" si="48"/>
        <v>30</v>
      </c>
      <c r="AJ36" s="74" t="str">
        <f>IF(AI36="","",$AJ$2)</f>
        <v>A-</v>
      </c>
      <c r="AK36" s="74" t="s">
        <v>13</v>
      </c>
      <c r="AL36" s="74" t="s">
        <v>1937</v>
      </c>
      <c r="AM36" s="74" t="s">
        <v>1938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1427</v>
      </c>
      <c r="B37" s="10" t="s">
        <v>2056</v>
      </c>
      <c r="C37" s="101">
        <v>489</v>
      </c>
      <c r="D37" s="98">
        <v>110.5</v>
      </c>
      <c r="E37" s="100">
        <v>33</v>
      </c>
      <c r="F37" s="98">
        <v>84.9</v>
      </c>
      <c r="G37" s="17">
        <v>26</v>
      </c>
      <c r="H37" s="101">
        <v>341</v>
      </c>
      <c r="I37" s="102">
        <v>95000</v>
      </c>
      <c r="J37" s="102" t="s">
        <v>1947</v>
      </c>
      <c r="K37" s="102">
        <v>43500</v>
      </c>
      <c r="L37" s="102" t="s">
        <v>2002</v>
      </c>
      <c r="M37" s="103">
        <f>I37-K37</f>
        <v>51500</v>
      </c>
      <c r="N37" s="4">
        <f>IF(ISERROR(K37/I37),"",K37/I37)</f>
        <v>0.45789473684210524</v>
      </c>
      <c r="O37" s="99">
        <f>I37/E37</f>
        <v>2878.787878787879</v>
      </c>
      <c r="P37" s="99">
        <f>K37/E37</f>
        <v>1318.1818181818182</v>
      </c>
      <c r="Q37" s="74">
        <v>3</v>
      </c>
      <c r="R37" s="74">
        <v>2</v>
      </c>
      <c r="S37" s="74" t="s">
        <v>1941</v>
      </c>
      <c r="T37" s="5">
        <v>110</v>
      </c>
      <c r="U37" s="9"/>
      <c r="W37" s="98">
        <f>D37</f>
        <v>110.5</v>
      </c>
      <c r="X37" s="100">
        <f>E37</f>
        <v>33</v>
      </c>
      <c r="Y37" s="96">
        <f>H37</f>
        <v>341</v>
      </c>
      <c r="Z37" s="103">
        <f>I37</f>
        <v>95000</v>
      </c>
      <c r="AA37" s="103">
        <f>K37</f>
        <v>43500</v>
      </c>
      <c r="AB37" s="103">
        <f t="shared" si="49"/>
        <v>51500</v>
      </c>
      <c r="AC37" s="4">
        <f t="shared" si="49"/>
        <v>0.45789473684210524</v>
      </c>
      <c r="AD37" s="99">
        <f t="shared" si="49"/>
        <v>2878.787878787879</v>
      </c>
      <c r="AE37" s="74" t="str">
        <f>S37</f>
        <v>계</v>
      </c>
      <c r="AF37" s="74" t="str">
        <f>Q37&amp;"/"&amp;R37</f>
        <v>3/2</v>
      </c>
      <c r="AH37" s="20" t="str">
        <f t="shared" ref="AH37:AH54" si="50">IF(A37="","",A37)</f>
        <v>시흥능곡역제일풍경채에듀</v>
      </c>
      <c r="AI37" s="100">
        <f t="shared" si="48"/>
        <v>33</v>
      </c>
      <c r="AJ37" s="74" t="str">
        <f>IF(AI37="","",$AJ$2)</f>
        <v>A-</v>
      </c>
      <c r="AK37" s="74" t="s">
        <v>13</v>
      </c>
      <c r="AL37" s="74" t="s">
        <v>1937</v>
      </c>
      <c r="AM37" s="74" t="s">
        <v>1938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장현동 새재마을대동,청구('99.08.,958^)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0"/>
        <v/>
      </c>
      <c r="AI38" s="97" t="str">
        <f t="shared" si="48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1432</v>
      </c>
      <c r="B39" s="10" t="s">
        <v>2051</v>
      </c>
      <c r="C39" s="101">
        <v>958</v>
      </c>
      <c r="D39" s="98">
        <v>78.400000000000006</v>
      </c>
      <c r="E39" s="100">
        <v>24</v>
      </c>
      <c r="F39" s="98">
        <v>59.9</v>
      </c>
      <c r="G39" s="17">
        <v>18</v>
      </c>
      <c r="H39" s="101">
        <v>120</v>
      </c>
      <c r="I39" s="102">
        <v>50000</v>
      </c>
      <c r="J39" s="102" t="s">
        <v>1940</v>
      </c>
      <c r="K39" s="102">
        <v>27500</v>
      </c>
      <c r="L39" s="102" t="s">
        <v>1947</v>
      </c>
      <c r="M39" s="103">
        <f t="shared" ref="M39:M50" si="51">I39-K39</f>
        <v>22500</v>
      </c>
      <c r="N39" s="4">
        <f t="shared" ref="N39:N50" si="52">IF(ISERROR(K39/I39),"",K39/I39)</f>
        <v>0.55000000000000004</v>
      </c>
      <c r="O39" s="99">
        <f t="shared" ref="O39:O50" si="53">I39/E39</f>
        <v>2083.3333333333335</v>
      </c>
      <c r="P39" s="99">
        <f t="shared" ref="P39:P50" si="54">K39/E39</f>
        <v>1145.8333333333333</v>
      </c>
      <c r="Q39" s="74">
        <v>3</v>
      </c>
      <c r="R39" s="74">
        <v>2</v>
      </c>
      <c r="S39" s="74" t="s">
        <v>1941</v>
      </c>
      <c r="T39" s="5" t="s">
        <v>507</v>
      </c>
      <c r="U39" s="9"/>
      <c r="W39" s="98">
        <f t="shared" ref="W39:W50" si="55">D39</f>
        <v>78.400000000000006</v>
      </c>
      <c r="X39" s="100">
        <f t="shared" ref="X39:X50" si="56">E39</f>
        <v>24</v>
      </c>
      <c r="Y39" s="96">
        <f t="shared" ref="Y39:Y50" si="57">H39</f>
        <v>120</v>
      </c>
      <c r="Z39" s="103">
        <f t="shared" ref="Z39:Z50" si="58">I39</f>
        <v>50000</v>
      </c>
      <c r="AA39" s="103">
        <f t="shared" ref="AA39:AA50" si="59">K39</f>
        <v>27500</v>
      </c>
      <c r="AB39" s="103">
        <f t="shared" ref="AB39:AB50" si="60">M39</f>
        <v>22500</v>
      </c>
      <c r="AC39" s="4">
        <f t="shared" ref="AC39:AC50" si="61">N39</f>
        <v>0.55000000000000004</v>
      </c>
      <c r="AD39" s="99">
        <f t="shared" ref="AD39:AD50" si="62">O39</f>
        <v>2083.3333333333335</v>
      </c>
      <c r="AE39" s="74" t="str">
        <f t="shared" ref="AE39:AE50" si="63">S39</f>
        <v>계</v>
      </c>
      <c r="AF39" s="74" t="str">
        <f t="shared" ref="AF39:AF50" si="64">Q39&amp;"/"&amp;R39</f>
        <v>3/2</v>
      </c>
      <c r="AH39" s="20" t="str">
        <f t="shared" si="50"/>
        <v>새재마을대동,청구</v>
      </c>
      <c r="AI39" s="100">
        <f t="shared" si="48"/>
        <v>24</v>
      </c>
      <c r="AJ39" s="74" t="str">
        <f t="shared" ref="AJ39:AJ50" si="65">IF(AI39="","",$AJ$2)</f>
        <v>A-</v>
      </c>
      <c r="AK39" s="74" t="s">
        <v>13</v>
      </c>
      <c r="AL39" s="74" t="s">
        <v>1937</v>
      </c>
      <c r="AM39" s="74" t="s">
        <v>1938</v>
      </c>
      <c r="AN39" s="74" t="str">
        <f t="shared" ref="AN39:AN50" si="66">IF(AI39="","",$AN$2)</f>
        <v>C</v>
      </c>
      <c r="AO39" s="74" t="str">
        <f t="shared" ref="AO39:AO50" si="67">IF(N39="","",IF(N39&gt;=$AO$1/100,"O","X"))</f>
        <v>X</v>
      </c>
      <c r="AP39" s="74" t="str">
        <f t="shared" ref="AP39:AP50" si="68">IF(I39="","",IF(I39&lt;=$AP$1,"O","X"))</f>
        <v>X</v>
      </c>
      <c r="AQ39" s="74" t="str">
        <f t="shared" ref="AQ39:AQ50" si="69">IF(O39="","",IF(O39&lt;=$AQ$1,"O","X"))</f>
        <v>X</v>
      </c>
      <c r="AR39" s="74" t="str">
        <f t="shared" ref="AR39:AR50" si="70">IF(M39="","",IF(M39&lt;=$AR$1,"O","X"))</f>
        <v>X</v>
      </c>
      <c r="AS39" s="74" t="s">
        <v>2</v>
      </c>
      <c r="AT39" s="74" t="str">
        <f t="shared" ref="AT39:AT50" si="71">IF(OR(F39="",AI39=""),"",IF(AND((F39&lt;=85),(AI39&gt;=15)),"O","X"))</f>
        <v>O</v>
      </c>
      <c r="AU39" s="74" t="str">
        <f t="shared" ref="AU39:AU50" si="72">IF(C39="","",IF(C39&gt;=$AU$1,"O","X"))</f>
        <v>O</v>
      </c>
      <c r="AV39" s="74" t="str">
        <f t="shared" ref="AV39:AV50" si="73">IF(AO39="","",IF(AND(AO39="O",AP39="O",AR39="O",AT39="O",AU39="O"),"후보","X"))</f>
        <v>X</v>
      </c>
    </row>
    <row r="40" spans="1:48" x14ac:dyDescent="0.3">
      <c r="A40" s="9" t="s">
        <v>1432</v>
      </c>
      <c r="B40" s="10" t="s">
        <v>2051</v>
      </c>
      <c r="C40" s="101">
        <v>958</v>
      </c>
      <c r="D40" s="98">
        <v>78.400000000000006</v>
      </c>
      <c r="E40" s="100">
        <v>24</v>
      </c>
      <c r="F40" s="98">
        <v>60</v>
      </c>
      <c r="G40" s="17">
        <v>18</v>
      </c>
      <c r="H40" s="101">
        <v>118</v>
      </c>
      <c r="I40" s="102">
        <v>50000</v>
      </c>
      <c r="J40" s="102" t="s">
        <v>1947</v>
      </c>
      <c r="K40" s="102">
        <v>30000</v>
      </c>
      <c r="L40" s="102" t="s">
        <v>1940</v>
      </c>
      <c r="M40" s="103">
        <f t="shared" si="51"/>
        <v>20000</v>
      </c>
      <c r="N40" s="4">
        <f t="shared" si="52"/>
        <v>0.6</v>
      </c>
      <c r="O40" s="99">
        <f t="shared" si="53"/>
        <v>2083.3333333333335</v>
      </c>
      <c r="P40" s="99">
        <f t="shared" si="54"/>
        <v>1250</v>
      </c>
      <c r="Q40" s="74">
        <v>2</v>
      </c>
      <c r="R40" s="74">
        <v>1</v>
      </c>
      <c r="S40" s="74" t="s">
        <v>1941</v>
      </c>
      <c r="T40" s="5" t="s">
        <v>1043</v>
      </c>
      <c r="U40" s="9"/>
      <c r="W40" s="98">
        <f t="shared" si="55"/>
        <v>78.400000000000006</v>
      </c>
      <c r="X40" s="100">
        <f t="shared" si="56"/>
        <v>24</v>
      </c>
      <c r="Y40" s="96">
        <f t="shared" si="57"/>
        <v>118</v>
      </c>
      <c r="Z40" s="103">
        <f t="shared" si="58"/>
        <v>50000</v>
      </c>
      <c r="AA40" s="103">
        <f t="shared" si="59"/>
        <v>30000</v>
      </c>
      <c r="AB40" s="103">
        <f t="shared" si="60"/>
        <v>20000</v>
      </c>
      <c r="AC40" s="4">
        <f t="shared" si="61"/>
        <v>0.6</v>
      </c>
      <c r="AD40" s="99">
        <f t="shared" si="62"/>
        <v>2083.3333333333335</v>
      </c>
      <c r="AE40" s="74" t="str">
        <f t="shared" si="63"/>
        <v>계</v>
      </c>
      <c r="AF40" s="74" t="str">
        <f t="shared" si="64"/>
        <v>2/1</v>
      </c>
      <c r="AH40" s="20" t="str">
        <f t="shared" si="50"/>
        <v>새재마을대동,청구</v>
      </c>
      <c r="AI40" s="100">
        <f t="shared" si="48"/>
        <v>24</v>
      </c>
      <c r="AJ40" s="74" t="str">
        <f t="shared" si="65"/>
        <v>A-</v>
      </c>
      <c r="AK40" s="74" t="s">
        <v>13</v>
      </c>
      <c r="AL40" s="74" t="s">
        <v>1937</v>
      </c>
      <c r="AM40" s="74" t="s">
        <v>1938</v>
      </c>
      <c r="AN40" s="74" t="str">
        <f t="shared" si="66"/>
        <v>C</v>
      </c>
      <c r="AO40" s="74" t="str">
        <f t="shared" si="67"/>
        <v>X</v>
      </c>
      <c r="AP40" s="74" t="str">
        <f t="shared" si="68"/>
        <v>X</v>
      </c>
      <c r="AQ40" s="74" t="str">
        <f t="shared" si="69"/>
        <v>X</v>
      </c>
      <c r="AR40" s="74" t="str">
        <f t="shared" si="70"/>
        <v>X</v>
      </c>
      <c r="AS40" s="74" t="s">
        <v>2</v>
      </c>
      <c r="AT40" s="74" t="str">
        <f t="shared" si="71"/>
        <v>O</v>
      </c>
      <c r="AU40" s="74" t="str">
        <f t="shared" si="72"/>
        <v>O</v>
      </c>
      <c r="AV40" s="74" t="str">
        <f t="shared" si="73"/>
        <v>X</v>
      </c>
    </row>
    <row r="41" spans="1:48" x14ac:dyDescent="0.3">
      <c r="A41" s="9" t="s">
        <v>1432</v>
      </c>
      <c r="B41" s="10" t="s">
        <v>2051</v>
      </c>
      <c r="C41" s="101">
        <v>958</v>
      </c>
      <c r="D41" s="98">
        <v>81.400000000000006</v>
      </c>
      <c r="E41" s="100">
        <v>25</v>
      </c>
      <c r="F41" s="98">
        <v>59.9</v>
      </c>
      <c r="G41" s="17">
        <v>18</v>
      </c>
      <c r="H41" s="101">
        <v>120</v>
      </c>
      <c r="I41" s="102">
        <v>50000</v>
      </c>
      <c r="J41" s="102" t="s">
        <v>1940</v>
      </c>
      <c r="K41" s="102">
        <v>30000</v>
      </c>
      <c r="L41" s="102" t="s">
        <v>1940</v>
      </c>
      <c r="M41" s="103">
        <f t="shared" si="51"/>
        <v>20000</v>
      </c>
      <c r="N41" s="4">
        <f t="shared" si="52"/>
        <v>0.6</v>
      </c>
      <c r="O41" s="99">
        <f t="shared" si="53"/>
        <v>2000</v>
      </c>
      <c r="P41" s="99">
        <f t="shared" si="54"/>
        <v>1200</v>
      </c>
      <c r="Q41" s="74">
        <v>3</v>
      </c>
      <c r="R41" s="74">
        <v>2</v>
      </c>
      <c r="S41" s="74" t="s">
        <v>1941</v>
      </c>
      <c r="T41" s="5" t="s">
        <v>723</v>
      </c>
      <c r="U41" s="9"/>
      <c r="W41" s="98">
        <f t="shared" si="55"/>
        <v>81.400000000000006</v>
      </c>
      <c r="X41" s="100">
        <f t="shared" si="56"/>
        <v>25</v>
      </c>
      <c r="Y41" s="96">
        <f t="shared" si="57"/>
        <v>120</v>
      </c>
      <c r="Z41" s="103">
        <f t="shared" si="58"/>
        <v>50000</v>
      </c>
      <c r="AA41" s="103">
        <f t="shared" si="59"/>
        <v>30000</v>
      </c>
      <c r="AB41" s="103">
        <f t="shared" si="60"/>
        <v>20000</v>
      </c>
      <c r="AC41" s="4">
        <f t="shared" si="61"/>
        <v>0.6</v>
      </c>
      <c r="AD41" s="99">
        <f t="shared" si="62"/>
        <v>2000</v>
      </c>
      <c r="AE41" s="74" t="str">
        <f t="shared" si="63"/>
        <v>계</v>
      </c>
      <c r="AF41" s="74" t="str">
        <f t="shared" si="64"/>
        <v>3/2</v>
      </c>
      <c r="AH41" s="20" t="str">
        <f t="shared" si="50"/>
        <v>새재마을대동,청구</v>
      </c>
      <c r="AI41" s="100">
        <f t="shared" si="48"/>
        <v>25</v>
      </c>
      <c r="AJ41" s="74" t="str">
        <f t="shared" si="65"/>
        <v>A-</v>
      </c>
      <c r="AK41" s="74" t="s">
        <v>13</v>
      </c>
      <c r="AL41" s="74" t="s">
        <v>1937</v>
      </c>
      <c r="AM41" s="74" t="s">
        <v>1938</v>
      </c>
      <c r="AN41" s="74" t="str">
        <f t="shared" si="66"/>
        <v>C</v>
      </c>
      <c r="AO41" s="74" t="str">
        <f t="shared" si="67"/>
        <v>X</v>
      </c>
      <c r="AP41" s="74" t="str">
        <f t="shared" si="68"/>
        <v>X</v>
      </c>
      <c r="AQ41" s="74" t="str">
        <f t="shared" si="69"/>
        <v>X</v>
      </c>
      <c r="AR41" s="74" t="str">
        <f t="shared" si="70"/>
        <v>X</v>
      </c>
      <c r="AS41" s="74" t="s">
        <v>2</v>
      </c>
      <c r="AT41" s="74" t="str">
        <f t="shared" si="71"/>
        <v>O</v>
      </c>
      <c r="AU41" s="74" t="str">
        <f t="shared" si="72"/>
        <v>O</v>
      </c>
      <c r="AV41" s="74" t="str">
        <f t="shared" si="73"/>
        <v>X</v>
      </c>
    </row>
    <row r="42" spans="1:48" x14ac:dyDescent="0.3">
      <c r="A42" s="9" t="s">
        <v>1432</v>
      </c>
      <c r="B42" s="10" t="s">
        <v>2051</v>
      </c>
      <c r="C42" s="101">
        <v>958</v>
      </c>
      <c r="D42" s="98">
        <v>82.6</v>
      </c>
      <c r="E42" s="100">
        <v>25</v>
      </c>
      <c r="F42" s="98">
        <v>60</v>
      </c>
      <c r="G42" s="17">
        <v>18</v>
      </c>
      <c r="H42" s="101">
        <v>120</v>
      </c>
      <c r="I42" s="102">
        <v>50000</v>
      </c>
      <c r="J42" s="102" t="s">
        <v>1940</v>
      </c>
      <c r="K42" s="102">
        <v>29000</v>
      </c>
      <c r="L42" s="102" t="s">
        <v>1940</v>
      </c>
      <c r="M42" s="103">
        <f t="shared" si="51"/>
        <v>21000</v>
      </c>
      <c r="N42" s="4">
        <f t="shared" si="52"/>
        <v>0.57999999999999996</v>
      </c>
      <c r="O42" s="99">
        <f t="shared" si="53"/>
        <v>2000</v>
      </c>
      <c r="P42" s="99">
        <f t="shared" si="54"/>
        <v>1160</v>
      </c>
      <c r="Q42" s="74">
        <v>2</v>
      </c>
      <c r="R42" s="74">
        <v>2</v>
      </c>
      <c r="S42" s="74" t="s">
        <v>1941</v>
      </c>
      <c r="T42" s="5" t="s">
        <v>1436</v>
      </c>
      <c r="U42" s="9"/>
      <c r="W42" s="98">
        <f t="shared" si="55"/>
        <v>82.6</v>
      </c>
      <c r="X42" s="100">
        <f t="shared" si="56"/>
        <v>25</v>
      </c>
      <c r="Y42" s="96">
        <f t="shared" si="57"/>
        <v>120</v>
      </c>
      <c r="Z42" s="103">
        <f t="shared" si="58"/>
        <v>50000</v>
      </c>
      <c r="AA42" s="103">
        <f t="shared" si="59"/>
        <v>29000</v>
      </c>
      <c r="AB42" s="103">
        <f t="shared" si="60"/>
        <v>21000</v>
      </c>
      <c r="AC42" s="4">
        <f t="shared" si="61"/>
        <v>0.57999999999999996</v>
      </c>
      <c r="AD42" s="99">
        <f t="shared" si="62"/>
        <v>2000</v>
      </c>
      <c r="AE42" s="74" t="str">
        <f t="shared" si="63"/>
        <v>계</v>
      </c>
      <c r="AF42" s="74" t="str">
        <f t="shared" si="64"/>
        <v>2/2</v>
      </c>
      <c r="AH42" s="20" t="str">
        <f t="shared" si="50"/>
        <v>새재마을대동,청구</v>
      </c>
      <c r="AI42" s="100">
        <f t="shared" si="48"/>
        <v>25</v>
      </c>
      <c r="AJ42" s="74" t="str">
        <f t="shared" si="65"/>
        <v>A-</v>
      </c>
      <c r="AK42" s="74" t="s">
        <v>13</v>
      </c>
      <c r="AL42" s="74" t="s">
        <v>1937</v>
      </c>
      <c r="AM42" s="74" t="s">
        <v>1938</v>
      </c>
      <c r="AN42" s="74" t="str">
        <f t="shared" si="66"/>
        <v>C</v>
      </c>
      <c r="AO42" s="74" t="str">
        <f t="shared" si="67"/>
        <v>X</v>
      </c>
      <c r="AP42" s="74" t="str">
        <f t="shared" si="68"/>
        <v>X</v>
      </c>
      <c r="AQ42" s="74" t="str">
        <f t="shared" si="69"/>
        <v>X</v>
      </c>
      <c r="AR42" s="74" t="str">
        <f t="shared" si="70"/>
        <v>X</v>
      </c>
      <c r="AS42" s="74" t="s">
        <v>2</v>
      </c>
      <c r="AT42" s="74" t="str">
        <f t="shared" si="71"/>
        <v>O</v>
      </c>
      <c r="AU42" s="74" t="str">
        <f t="shared" si="72"/>
        <v>O</v>
      </c>
      <c r="AV42" s="74" t="str">
        <f t="shared" si="73"/>
        <v>X</v>
      </c>
    </row>
    <row r="43" spans="1:48" x14ac:dyDescent="0.3">
      <c r="A43" s="9" t="s">
        <v>1432</v>
      </c>
      <c r="B43" s="10" t="s">
        <v>2051</v>
      </c>
      <c r="C43" s="101">
        <v>958</v>
      </c>
      <c r="D43" s="98">
        <v>94.5</v>
      </c>
      <c r="E43" s="100">
        <v>29</v>
      </c>
      <c r="F43" s="98">
        <v>75.099999999999994</v>
      </c>
      <c r="G43" s="17">
        <v>23</v>
      </c>
      <c r="H43" s="101">
        <v>40</v>
      </c>
      <c r="I43" s="102">
        <v>65000</v>
      </c>
      <c r="J43" s="102" t="s">
        <v>1947</v>
      </c>
      <c r="K43" s="102"/>
      <c r="L43" s="102"/>
      <c r="M43" s="103">
        <f t="shared" si="51"/>
        <v>65000</v>
      </c>
      <c r="N43" s="4">
        <f t="shared" si="52"/>
        <v>0</v>
      </c>
      <c r="O43" s="99">
        <f t="shared" si="53"/>
        <v>2241.3793103448274</v>
      </c>
      <c r="P43" s="99">
        <f t="shared" si="54"/>
        <v>0</v>
      </c>
      <c r="Q43" s="74">
        <v>3</v>
      </c>
      <c r="R43" s="74">
        <v>2</v>
      </c>
      <c r="S43" s="74" t="s">
        <v>1941</v>
      </c>
      <c r="T43" s="5">
        <v>94</v>
      </c>
      <c r="U43" s="9"/>
      <c r="W43" s="98">
        <f t="shared" si="55"/>
        <v>94.5</v>
      </c>
      <c r="X43" s="100">
        <f t="shared" si="56"/>
        <v>29</v>
      </c>
      <c r="Y43" s="96">
        <f t="shared" si="57"/>
        <v>40</v>
      </c>
      <c r="Z43" s="103">
        <f t="shared" si="58"/>
        <v>65000</v>
      </c>
      <c r="AA43" s="103">
        <f t="shared" si="59"/>
        <v>0</v>
      </c>
      <c r="AB43" s="103">
        <f t="shared" si="60"/>
        <v>65000</v>
      </c>
      <c r="AC43" s="4">
        <f t="shared" si="61"/>
        <v>0</v>
      </c>
      <c r="AD43" s="99">
        <f t="shared" si="62"/>
        <v>2241.3793103448274</v>
      </c>
      <c r="AE43" s="74" t="str">
        <f t="shared" si="63"/>
        <v>계</v>
      </c>
      <c r="AF43" s="74" t="str">
        <f t="shared" si="64"/>
        <v>3/2</v>
      </c>
      <c r="AH43" s="20" t="str">
        <f t="shared" si="50"/>
        <v>새재마을대동,청구</v>
      </c>
      <c r="AI43" s="100">
        <f t="shared" si="48"/>
        <v>29</v>
      </c>
      <c r="AJ43" s="74" t="str">
        <f t="shared" si="65"/>
        <v>A-</v>
      </c>
      <c r="AK43" s="74" t="s">
        <v>13</v>
      </c>
      <c r="AL43" s="74" t="s">
        <v>1937</v>
      </c>
      <c r="AM43" s="74" t="s">
        <v>1938</v>
      </c>
      <c r="AN43" s="74" t="str">
        <f t="shared" si="66"/>
        <v>C</v>
      </c>
      <c r="AO43" s="74" t="str">
        <f t="shared" si="67"/>
        <v>X</v>
      </c>
      <c r="AP43" s="74" t="str">
        <f t="shared" si="68"/>
        <v>X</v>
      </c>
      <c r="AQ43" s="74" t="str">
        <f t="shared" si="69"/>
        <v>X</v>
      </c>
      <c r="AR43" s="74" t="str">
        <f t="shared" si="70"/>
        <v>X</v>
      </c>
      <c r="AS43" s="74" t="s">
        <v>2</v>
      </c>
      <c r="AT43" s="74" t="str">
        <f t="shared" si="71"/>
        <v>O</v>
      </c>
      <c r="AU43" s="74" t="str">
        <f t="shared" si="72"/>
        <v>O</v>
      </c>
      <c r="AV43" s="74" t="str">
        <f t="shared" si="73"/>
        <v>X</v>
      </c>
    </row>
    <row r="44" spans="1:48" x14ac:dyDescent="0.3">
      <c r="A44" s="9" t="s">
        <v>1432</v>
      </c>
      <c r="B44" s="10" t="s">
        <v>2051</v>
      </c>
      <c r="C44" s="101">
        <v>958</v>
      </c>
      <c r="D44" s="98">
        <v>98.9</v>
      </c>
      <c r="E44" s="100">
        <v>30</v>
      </c>
      <c r="F44" s="98">
        <v>75.400000000000006</v>
      </c>
      <c r="G44" s="17">
        <v>23</v>
      </c>
      <c r="H44" s="101">
        <v>40</v>
      </c>
      <c r="I44" s="102"/>
      <c r="J44" s="102"/>
      <c r="K44" s="102"/>
      <c r="L44" s="102"/>
      <c r="M44" s="103">
        <f t="shared" si="51"/>
        <v>0</v>
      </c>
      <c r="N44" s="4" t="str">
        <f t="shared" si="52"/>
        <v/>
      </c>
      <c r="O44" s="99">
        <f t="shared" si="53"/>
        <v>0</v>
      </c>
      <c r="P44" s="99">
        <f t="shared" si="54"/>
        <v>0</v>
      </c>
      <c r="Q44" s="74">
        <v>3</v>
      </c>
      <c r="R44" s="74">
        <v>2</v>
      </c>
      <c r="S44" s="74" t="s">
        <v>1941</v>
      </c>
      <c r="T44" s="5">
        <v>98</v>
      </c>
      <c r="U44" s="9"/>
      <c r="W44" s="98">
        <f t="shared" si="55"/>
        <v>98.9</v>
      </c>
      <c r="X44" s="100">
        <f t="shared" si="56"/>
        <v>30</v>
      </c>
      <c r="Y44" s="96">
        <f t="shared" si="57"/>
        <v>40</v>
      </c>
      <c r="Z44" s="103">
        <f t="shared" si="58"/>
        <v>0</v>
      </c>
      <c r="AA44" s="103">
        <f t="shared" si="59"/>
        <v>0</v>
      </c>
      <c r="AB44" s="103">
        <f t="shared" si="60"/>
        <v>0</v>
      </c>
      <c r="AC44" s="4" t="str">
        <f t="shared" si="61"/>
        <v/>
      </c>
      <c r="AD44" s="99">
        <f t="shared" si="62"/>
        <v>0</v>
      </c>
      <c r="AE44" s="74" t="str">
        <f t="shared" si="63"/>
        <v>계</v>
      </c>
      <c r="AF44" s="74" t="str">
        <f t="shared" si="64"/>
        <v>3/2</v>
      </c>
      <c r="AH44" s="20" t="str">
        <f t="shared" si="50"/>
        <v>새재마을대동,청구</v>
      </c>
      <c r="AI44" s="100">
        <f t="shared" si="48"/>
        <v>30</v>
      </c>
      <c r="AJ44" s="74" t="str">
        <f t="shared" si="65"/>
        <v>A-</v>
      </c>
      <c r="AK44" s="74" t="s">
        <v>13</v>
      </c>
      <c r="AL44" s="74" t="s">
        <v>1937</v>
      </c>
      <c r="AM44" s="74" t="s">
        <v>1938</v>
      </c>
      <c r="AN44" s="74" t="str">
        <f t="shared" si="66"/>
        <v>C</v>
      </c>
      <c r="AO44" s="74" t="str">
        <f t="shared" si="67"/>
        <v/>
      </c>
      <c r="AP44" s="74" t="str">
        <f t="shared" si="68"/>
        <v/>
      </c>
      <c r="AQ44" s="74" t="str">
        <f t="shared" si="69"/>
        <v>O</v>
      </c>
      <c r="AR44" s="74" t="str">
        <f t="shared" si="70"/>
        <v>O</v>
      </c>
      <c r="AS44" s="74" t="s">
        <v>2</v>
      </c>
      <c r="AT44" s="74" t="str">
        <f t="shared" si="71"/>
        <v>O</v>
      </c>
      <c r="AU44" s="74" t="str">
        <f t="shared" si="72"/>
        <v>O</v>
      </c>
      <c r="AV44" s="74" t="str">
        <f t="shared" si="73"/>
        <v/>
      </c>
    </row>
    <row r="45" spans="1:48" x14ac:dyDescent="0.3">
      <c r="A45" s="9" t="s">
        <v>1432</v>
      </c>
      <c r="B45" s="10" t="s">
        <v>2051</v>
      </c>
      <c r="C45" s="101">
        <v>958</v>
      </c>
      <c r="D45" s="98">
        <v>106.8</v>
      </c>
      <c r="E45" s="100">
        <v>32</v>
      </c>
      <c r="F45" s="98">
        <v>85</v>
      </c>
      <c r="G45" s="17">
        <v>26</v>
      </c>
      <c r="H45" s="101">
        <v>40</v>
      </c>
      <c r="I45" s="102"/>
      <c r="J45" s="102"/>
      <c r="K45" s="102">
        <v>42000</v>
      </c>
      <c r="L45" s="102" t="s">
        <v>1940</v>
      </c>
      <c r="M45" s="103">
        <f t="shared" si="51"/>
        <v>-42000</v>
      </c>
      <c r="N45" s="4" t="str">
        <f t="shared" si="52"/>
        <v/>
      </c>
      <c r="O45" s="99">
        <f t="shared" si="53"/>
        <v>0</v>
      </c>
      <c r="P45" s="99">
        <f t="shared" si="54"/>
        <v>1312.5</v>
      </c>
      <c r="Q45" s="74">
        <v>3</v>
      </c>
      <c r="R45" s="74">
        <v>2</v>
      </c>
      <c r="S45" s="74" t="s">
        <v>1941</v>
      </c>
      <c r="T45" s="5" t="s">
        <v>1437</v>
      </c>
      <c r="U45" s="9"/>
      <c r="W45" s="98">
        <f t="shared" si="55"/>
        <v>106.8</v>
      </c>
      <c r="X45" s="100">
        <f t="shared" si="56"/>
        <v>32</v>
      </c>
      <c r="Y45" s="96">
        <f t="shared" si="57"/>
        <v>40</v>
      </c>
      <c r="Z45" s="103">
        <f t="shared" si="58"/>
        <v>0</v>
      </c>
      <c r="AA45" s="103">
        <f t="shared" si="59"/>
        <v>42000</v>
      </c>
      <c r="AB45" s="103">
        <f t="shared" si="60"/>
        <v>-42000</v>
      </c>
      <c r="AC45" s="4" t="str">
        <f t="shared" si="61"/>
        <v/>
      </c>
      <c r="AD45" s="99">
        <f t="shared" si="62"/>
        <v>0</v>
      </c>
      <c r="AE45" s="74" t="str">
        <f t="shared" si="63"/>
        <v>계</v>
      </c>
      <c r="AF45" s="74" t="str">
        <f t="shared" si="64"/>
        <v>3/2</v>
      </c>
      <c r="AH45" s="20" t="str">
        <f t="shared" si="50"/>
        <v>새재마을대동,청구</v>
      </c>
      <c r="AI45" s="100">
        <f t="shared" si="48"/>
        <v>32</v>
      </c>
      <c r="AJ45" s="74" t="str">
        <f t="shared" si="65"/>
        <v>A-</v>
      </c>
      <c r="AK45" s="74" t="s">
        <v>13</v>
      </c>
      <c r="AL45" s="74" t="s">
        <v>1937</v>
      </c>
      <c r="AM45" s="74" t="s">
        <v>1938</v>
      </c>
      <c r="AN45" s="74" t="str">
        <f t="shared" si="66"/>
        <v>C</v>
      </c>
      <c r="AO45" s="74" t="str">
        <f t="shared" si="67"/>
        <v/>
      </c>
      <c r="AP45" s="74" t="str">
        <f t="shared" si="68"/>
        <v/>
      </c>
      <c r="AQ45" s="74" t="str">
        <f t="shared" si="69"/>
        <v>O</v>
      </c>
      <c r="AR45" s="74" t="str">
        <f t="shared" si="70"/>
        <v>O</v>
      </c>
      <c r="AS45" s="74" t="s">
        <v>2</v>
      </c>
      <c r="AT45" s="74" t="str">
        <f t="shared" si="71"/>
        <v>O</v>
      </c>
      <c r="AU45" s="74" t="str">
        <f t="shared" si="72"/>
        <v>O</v>
      </c>
      <c r="AV45" s="74" t="str">
        <f t="shared" si="73"/>
        <v/>
      </c>
    </row>
    <row r="46" spans="1:48" x14ac:dyDescent="0.3">
      <c r="A46" s="9" t="s">
        <v>1432</v>
      </c>
      <c r="B46" s="10" t="s">
        <v>2051</v>
      </c>
      <c r="C46" s="101">
        <v>958</v>
      </c>
      <c r="D46" s="98">
        <v>107.2</v>
      </c>
      <c r="E46" s="100">
        <v>32</v>
      </c>
      <c r="F46" s="98">
        <v>84.7</v>
      </c>
      <c r="G46" s="17">
        <v>26</v>
      </c>
      <c r="H46" s="101">
        <v>80</v>
      </c>
      <c r="I46" s="102">
        <v>70000</v>
      </c>
      <c r="J46" s="102" t="s">
        <v>1947</v>
      </c>
      <c r="K46" s="102">
        <v>35000</v>
      </c>
      <c r="L46" s="102" t="s">
        <v>1940</v>
      </c>
      <c r="M46" s="103">
        <f t="shared" si="51"/>
        <v>35000</v>
      </c>
      <c r="N46" s="4">
        <f t="shared" si="52"/>
        <v>0.5</v>
      </c>
      <c r="O46" s="99">
        <f t="shared" si="53"/>
        <v>2187.5</v>
      </c>
      <c r="P46" s="99">
        <f t="shared" si="54"/>
        <v>1093.75</v>
      </c>
      <c r="Q46" s="74">
        <v>3</v>
      </c>
      <c r="R46" s="74">
        <v>2</v>
      </c>
      <c r="S46" s="74" t="s">
        <v>1941</v>
      </c>
      <c r="T46" s="5" t="s">
        <v>495</v>
      </c>
      <c r="U46" s="9"/>
      <c r="W46" s="98">
        <f t="shared" si="55"/>
        <v>107.2</v>
      </c>
      <c r="X46" s="100">
        <f t="shared" si="56"/>
        <v>32</v>
      </c>
      <c r="Y46" s="96">
        <f t="shared" si="57"/>
        <v>80</v>
      </c>
      <c r="Z46" s="103">
        <f t="shared" si="58"/>
        <v>70000</v>
      </c>
      <c r="AA46" s="103">
        <f t="shared" si="59"/>
        <v>35000</v>
      </c>
      <c r="AB46" s="103">
        <f t="shared" si="60"/>
        <v>35000</v>
      </c>
      <c r="AC46" s="4">
        <f t="shared" si="61"/>
        <v>0.5</v>
      </c>
      <c r="AD46" s="99">
        <f t="shared" si="62"/>
        <v>2187.5</v>
      </c>
      <c r="AE46" s="74" t="str">
        <f t="shared" si="63"/>
        <v>계</v>
      </c>
      <c r="AF46" s="74" t="str">
        <f t="shared" si="64"/>
        <v>3/2</v>
      </c>
      <c r="AH46" s="20" t="str">
        <f t="shared" si="50"/>
        <v>새재마을대동,청구</v>
      </c>
      <c r="AI46" s="100">
        <f t="shared" si="48"/>
        <v>32</v>
      </c>
      <c r="AJ46" s="74" t="str">
        <f t="shared" si="65"/>
        <v>A-</v>
      </c>
      <c r="AK46" s="74" t="s">
        <v>13</v>
      </c>
      <c r="AL46" s="74" t="s">
        <v>1937</v>
      </c>
      <c r="AM46" s="74" t="s">
        <v>1938</v>
      </c>
      <c r="AN46" s="74" t="str">
        <f t="shared" si="66"/>
        <v>C</v>
      </c>
      <c r="AO46" s="74" t="str">
        <f t="shared" si="67"/>
        <v>X</v>
      </c>
      <c r="AP46" s="74" t="str">
        <f t="shared" si="68"/>
        <v>X</v>
      </c>
      <c r="AQ46" s="74" t="str">
        <f t="shared" si="69"/>
        <v>X</v>
      </c>
      <c r="AR46" s="74" t="str">
        <f t="shared" si="70"/>
        <v>X</v>
      </c>
      <c r="AS46" s="74" t="s">
        <v>2</v>
      </c>
      <c r="AT46" s="74" t="str">
        <f t="shared" si="71"/>
        <v>O</v>
      </c>
      <c r="AU46" s="74" t="str">
        <f t="shared" si="72"/>
        <v>O</v>
      </c>
      <c r="AV46" s="74" t="str">
        <f t="shared" si="73"/>
        <v>X</v>
      </c>
    </row>
    <row r="47" spans="1:48" x14ac:dyDescent="0.3">
      <c r="A47" s="9" t="s">
        <v>1432</v>
      </c>
      <c r="B47" s="10" t="s">
        <v>2051</v>
      </c>
      <c r="C47" s="101">
        <v>958</v>
      </c>
      <c r="D47" s="98">
        <v>107.4</v>
      </c>
      <c r="E47" s="100">
        <v>32</v>
      </c>
      <c r="F47" s="98">
        <v>84.9</v>
      </c>
      <c r="G47" s="17">
        <v>26</v>
      </c>
      <c r="H47" s="101">
        <v>40</v>
      </c>
      <c r="I47" s="102">
        <v>75000</v>
      </c>
      <c r="J47" s="102" t="s">
        <v>1940</v>
      </c>
      <c r="K47" s="102"/>
      <c r="L47" s="102"/>
      <c r="M47" s="103">
        <f t="shared" si="51"/>
        <v>75000</v>
      </c>
      <c r="N47" s="4">
        <f t="shared" si="52"/>
        <v>0</v>
      </c>
      <c r="O47" s="99">
        <f t="shared" si="53"/>
        <v>2343.75</v>
      </c>
      <c r="P47" s="99">
        <f t="shared" si="54"/>
        <v>0</v>
      </c>
      <c r="Q47" s="74">
        <v>3</v>
      </c>
      <c r="R47" s="74">
        <v>2</v>
      </c>
      <c r="S47" s="74" t="s">
        <v>1941</v>
      </c>
      <c r="T47" s="5" t="s">
        <v>1415</v>
      </c>
      <c r="U47" s="9"/>
      <c r="W47" s="98">
        <f t="shared" si="55"/>
        <v>107.4</v>
      </c>
      <c r="X47" s="100">
        <f t="shared" si="56"/>
        <v>32</v>
      </c>
      <c r="Y47" s="96">
        <f t="shared" si="57"/>
        <v>40</v>
      </c>
      <c r="Z47" s="103">
        <f t="shared" si="58"/>
        <v>75000</v>
      </c>
      <c r="AA47" s="103">
        <f t="shared" si="59"/>
        <v>0</v>
      </c>
      <c r="AB47" s="103">
        <f t="shared" si="60"/>
        <v>75000</v>
      </c>
      <c r="AC47" s="4">
        <f t="shared" si="61"/>
        <v>0</v>
      </c>
      <c r="AD47" s="99">
        <f t="shared" si="62"/>
        <v>2343.75</v>
      </c>
      <c r="AE47" s="74" t="str">
        <f t="shared" si="63"/>
        <v>계</v>
      </c>
      <c r="AF47" s="74" t="str">
        <f t="shared" si="64"/>
        <v>3/2</v>
      </c>
      <c r="AH47" s="20" t="str">
        <f t="shared" si="50"/>
        <v>새재마을대동,청구</v>
      </c>
      <c r="AI47" s="100">
        <f t="shared" si="48"/>
        <v>32</v>
      </c>
      <c r="AJ47" s="74" t="str">
        <f t="shared" si="65"/>
        <v>A-</v>
      </c>
      <c r="AK47" s="74" t="s">
        <v>13</v>
      </c>
      <c r="AL47" s="74" t="s">
        <v>1937</v>
      </c>
      <c r="AM47" s="74" t="s">
        <v>1938</v>
      </c>
      <c r="AN47" s="74" t="str">
        <f t="shared" si="66"/>
        <v>C</v>
      </c>
      <c r="AO47" s="74" t="str">
        <f t="shared" si="67"/>
        <v>X</v>
      </c>
      <c r="AP47" s="74" t="str">
        <f t="shared" si="68"/>
        <v>X</v>
      </c>
      <c r="AQ47" s="74" t="str">
        <f t="shared" si="69"/>
        <v>X</v>
      </c>
      <c r="AR47" s="74" t="str">
        <f t="shared" si="70"/>
        <v>X</v>
      </c>
      <c r="AS47" s="74" t="s">
        <v>2</v>
      </c>
      <c r="AT47" s="74" t="str">
        <f t="shared" si="71"/>
        <v>O</v>
      </c>
      <c r="AU47" s="74" t="str">
        <f t="shared" si="72"/>
        <v>O</v>
      </c>
      <c r="AV47" s="74" t="str">
        <f t="shared" si="73"/>
        <v>X</v>
      </c>
    </row>
    <row r="48" spans="1:48" x14ac:dyDescent="0.3">
      <c r="A48" s="9" t="s">
        <v>1432</v>
      </c>
      <c r="B48" s="10" t="s">
        <v>2051</v>
      </c>
      <c r="C48" s="101">
        <v>958</v>
      </c>
      <c r="D48" s="98">
        <v>108.1</v>
      </c>
      <c r="E48" s="100">
        <v>33</v>
      </c>
      <c r="F48" s="98">
        <v>84.9</v>
      </c>
      <c r="G48" s="17">
        <v>26</v>
      </c>
      <c r="H48" s="101">
        <v>160</v>
      </c>
      <c r="I48" s="102">
        <v>67000</v>
      </c>
      <c r="J48" s="102" t="s">
        <v>1947</v>
      </c>
      <c r="K48" s="102">
        <v>30000</v>
      </c>
      <c r="L48" s="102" t="s">
        <v>1940</v>
      </c>
      <c r="M48" s="103">
        <f t="shared" si="51"/>
        <v>37000</v>
      </c>
      <c r="N48" s="4">
        <f t="shared" si="52"/>
        <v>0.44776119402985076</v>
      </c>
      <c r="O48" s="99">
        <f t="shared" si="53"/>
        <v>2030.3030303030303</v>
      </c>
      <c r="P48" s="99">
        <f t="shared" si="54"/>
        <v>909.09090909090912</v>
      </c>
      <c r="Q48" s="74">
        <v>3</v>
      </c>
      <c r="R48" s="74">
        <v>2</v>
      </c>
      <c r="S48" s="74" t="s">
        <v>1941</v>
      </c>
      <c r="T48" s="5">
        <v>108</v>
      </c>
      <c r="U48" s="9"/>
      <c r="W48" s="98">
        <f t="shared" si="55"/>
        <v>108.1</v>
      </c>
      <c r="X48" s="100">
        <f t="shared" si="56"/>
        <v>33</v>
      </c>
      <c r="Y48" s="96">
        <f t="shared" si="57"/>
        <v>160</v>
      </c>
      <c r="Z48" s="103">
        <f t="shared" si="58"/>
        <v>67000</v>
      </c>
      <c r="AA48" s="103">
        <f t="shared" si="59"/>
        <v>30000</v>
      </c>
      <c r="AB48" s="103">
        <f t="shared" si="60"/>
        <v>37000</v>
      </c>
      <c r="AC48" s="4">
        <f t="shared" si="61"/>
        <v>0.44776119402985076</v>
      </c>
      <c r="AD48" s="99">
        <f t="shared" si="62"/>
        <v>2030.3030303030303</v>
      </c>
      <c r="AE48" s="74" t="str">
        <f t="shared" si="63"/>
        <v>계</v>
      </c>
      <c r="AF48" s="74" t="str">
        <f t="shared" si="64"/>
        <v>3/2</v>
      </c>
      <c r="AH48" s="20" t="str">
        <f t="shared" si="50"/>
        <v>새재마을대동,청구</v>
      </c>
      <c r="AI48" s="100">
        <f t="shared" si="48"/>
        <v>33</v>
      </c>
      <c r="AJ48" s="74" t="str">
        <f t="shared" si="65"/>
        <v>A-</v>
      </c>
      <c r="AK48" s="74" t="s">
        <v>13</v>
      </c>
      <c r="AL48" s="74" t="s">
        <v>1937</v>
      </c>
      <c r="AM48" s="74" t="s">
        <v>1938</v>
      </c>
      <c r="AN48" s="74" t="str">
        <f t="shared" si="66"/>
        <v>C</v>
      </c>
      <c r="AO48" s="74" t="str">
        <f t="shared" si="67"/>
        <v>X</v>
      </c>
      <c r="AP48" s="74" t="str">
        <f t="shared" si="68"/>
        <v>X</v>
      </c>
      <c r="AQ48" s="74" t="str">
        <f t="shared" si="69"/>
        <v>X</v>
      </c>
      <c r="AR48" s="74" t="str">
        <f t="shared" si="70"/>
        <v>X</v>
      </c>
      <c r="AS48" s="74" t="s">
        <v>2</v>
      </c>
      <c r="AT48" s="74" t="str">
        <f t="shared" si="71"/>
        <v>O</v>
      </c>
      <c r="AU48" s="74" t="str">
        <f t="shared" si="72"/>
        <v>O</v>
      </c>
      <c r="AV48" s="74" t="str">
        <f t="shared" si="73"/>
        <v>X</v>
      </c>
    </row>
    <row r="49" spans="1:48" x14ac:dyDescent="0.3">
      <c r="A49" s="9" t="s">
        <v>1432</v>
      </c>
      <c r="B49" s="10" t="s">
        <v>2051</v>
      </c>
      <c r="C49" s="101">
        <v>958</v>
      </c>
      <c r="D49" s="98">
        <v>136.4</v>
      </c>
      <c r="E49" s="100">
        <v>41</v>
      </c>
      <c r="F49" s="98">
        <v>115</v>
      </c>
      <c r="G49" s="17">
        <v>35</v>
      </c>
      <c r="H49" s="101">
        <v>40</v>
      </c>
      <c r="I49" s="102"/>
      <c r="J49" s="102"/>
      <c r="K49" s="102"/>
      <c r="L49" s="102"/>
      <c r="M49" s="103">
        <f t="shared" si="51"/>
        <v>0</v>
      </c>
      <c r="N49" s="4" t="str">
        <f t="shared" si="52"/>
        <v/>
      </c>
      <c r="O49" s="99">
        <f t="shared" si="53"/>
        <v>0</v>
      </c>
      <c r="P49" s="99">
        <f t="shared" si="54"/>
        <v>0</v>
      </c>
      <c r="Q49" s="74">
        <v>3</v>
      </c>
      <c r="R49" s="74">
        <v>2</v>
      </c>
      <c r="S49" s="74" t="s">
        <v>1941</v>
      </c>
      <c r="T49" s="5">
        <v>136</v>
      </c>
      <c r="U49" s="9"/>
      <c r="W49" s="98">
        <f t="shared" si="55"/>
        <v>136.4</v>
      </c>
      <c r="X49" s="100">
        <f t="shared" si="56"/>
        <v>41</v>
      </c>
      <c r="Y49" s="96">
        <f t="shared" si="57"/>
        <v>40</v>
      </c>
      <c r="Z49" s="103">
        <f t="shared" si="58"/>
        <v>0</v>
      </c>
      <c r="AA49" s="103">
        <f t="shared" si="59"/>
        <v>0</v>
      </c>
      <c r="AB49" s="103">
        <f t="shared" si="60"/>
        <v>0</v>
      </c>
      <c r="AC49" s="4" t="str">
        <f t="shared" si="61"/>
        <v/>
      </c>
      <c r="AD49" s="99">
        <f t="shared" si="62"/>
        <v>0</v>
      </c>
      <c r="AE49" s="74" t="str">
        <f t="shared" si="63"/>
        <v>계</v>
      </c>
      <c r="AF49" s="74" t="str">
        <f t="shared" si="64"/>
        <v>3/2</v>
      </c>
      <c r="AH49" s="20" t="str">
        <f t="shared" si="50"/>
        <v>새재마을대동,청구</v>
      </c>
      <c r="AI49" s="100">
        <f t="shared" si="48"/>
        <v>41</v>
      </c>
      <c r="AJ49" s="74" t="str">
        <f t="shared" si="65"/>
        <v>A-</v>
      </c>
      <c r="AK49" s="74" t="s">
        <v>13</v>
      </c>
      <c r="AL49" s="74" t="s">
        <v>1937</v>
      </c>
      <c r="AM49" s="74" t="s">
        <v>1938</v>
      </c>
      <c r="AN49" s="74" t="str">
        <f t="shared" si="66"/>
        <v>C</v>
      </c>
      <c r="AO49" s="74" t="str">
        <f t="shared" si="67"/>
        <v/>
      </c>
      <c r="AP49" s="74" t="str">
        <f t="shared" si="68"/>
        <v/>
      </c>
      <c r="AQ49" s="74" t="str">
        <f t="shared" si="69"/>
        <v>O</v>
      </c>
      <c r="AR49" s="74" t="str">
        <f t="shared" si="70"/>
        <v>O</v>
      </c>
      <c r="AS49" s="74" t="s">
        <v>2</v>
      </c>
      <c r="AT49" s="74" t="str">
        <f t="shared" si="71"/>
        <v>X</v>
      </c>
      <c r="AU49" s="74" t="str">
        <f t="shared" si="72"/>
        <v>O</v>
      </c>
      <c r="AV49" s="74" t="str">
        <f t="shared" si="73"/>
        <v/>
      </c>
    </row>
    <row r="50" spans="1:48" x14ac:dyDescent="0.3">
      <c r="A50" s="9" t="s">
        <v>1432</v>
      </c>
      <c r="B50" s="10" t="s">
        <v>2051</v>
      </c>
      <c r="C50" s="101">
        <v>958</v>
      </c>
      <c r="D50" s="98">
        <v>140.69999999999999</v>
      </c>
      <c r="E50" s="100">
        <v>43</v>
      </c>
      <c r="F50" s="98">
        <v>114.6</v>
      </c>
      <c r="G50" s="17">
        <v>35</v>
      </c>
      <c r="H50" s="101">
        <v>40</v>
      </c>
      <c r="I50" s="102"/>
      <c r="J50" s="102"/>
      <c r="K50" s="102"/>
      <c r="L50" s="102"/>
      <c r="M50" s="103">
        <f t="shared" si="51"/>
        <v>0</v>
      </c>
      <c r="N50" s="4" t="str">
        <f t="shared" si="52"/>
        <v/>
      </c>
      <c r="O50" s="99">
        <f t="shared" si="53"/>
        <v>0</v>
      </c>
      <c r="P50" s="99">
        <f t="shared" si="54"/>
        <v>0</v>
      </c>
      <c r="Q50" s="74">
        <v>3</v>
      </c>
      <c r="R50" s="74">
        <v>2</v>
      </c>
      <c r="S50" s="74" t="s">
        <v>1941</v>
      </c>
      <c r="T50" s="5">
        <v>140</v>
      </c>
      <c r="U50" s="9"/>
      <c r="W50" s="98">
        <f t="shared" si="55"/>
        <v>140.69999999999999</v>
      </c>
      <c r="X50" s="100">
        <f t="shared" si="56"/>
        <v>43</v>
      </c>
      <c r="Y50" s="96">
        <f t="shared" si="57"/>
        <v>40</v>
      </c>
      <c r="Z50" s="103">
        <f t="shared" si="58"/>
        <v>0</v>
      </c>
      <c r="AA50" s="103">
        <f t="shared" si="59"/>
        <v>0</v>
      </c>
      <c r="AB50" s="103">
        <f t="shared" si="60"/>
        <v>0</v>
      </c>
      <c r="AC50" s="4" t="str">
        <f t="shared" si="61"/>
        <v/>
      </c>
      <c r="AD50" s="99">
        <f t="shared" si="62"/>
        <v>0</v>
      </c>
      <c r="AE50" s="74" t="str">
        <f t="shared" si="63"/>
        <v>계</v>
      </c>
      <c r="AF50" s="74" t="str">
        <f t="shared" si="64"/>
        <v>3/2</v>
      </c>
      <c r="AH50" s="20" t="str">
        <f t="shared" si="50"/>
        <v>새재마을대동,청구</v>
      </c>
      <c r="AI50" s="100">
        <f t="shared" si="48"/>
        <v>43</v>
      </c>
      <c r="AJ50" s="74" t="str">
        <f t="shared" si="65"/>
        <v>A-</v>
      </c>
      <c r="AK50" s="74" t="s">
        <v>13</v>
      </c>
      <c r="AL50" s="74" t="s">
        <v>1937</v>
      </c>
      <c r="AM50" s="74" t="s">
        <v>1938</v>
      </c>
      <c r="AN50" s="74" t="str">
        <f t="shared" si="66"/>
        <v>C</v>
      </c>
      <c r="AO50" s="74" t="str">
        <f t="shared" si="67"/>
        <v/>
      </c>
      <c r="AP50" s="74" t="str">
        <f t="shared" si="68"/>
        <v/>
      </c>
      <c r="AQ50" s="74" t="str">
        <f t="shared" si="69"/>
        <v>O</v>
      </c>
      <c r="AR50" s="74" t="str">
        <f t="shared" si="70"/>
        <v>O</v>
      </c>
      <c r="AS50" s="74" t="s">
        <v>2</v>
      </c>
      <c r="AT50" s="74" t="str">
        <f t="shared" si="71"/>
        <v>X</v>
      </c>
      <c r="AU50" s="74" t="str">
        <f t="shared" si="72"/>
        <v>O</v>
      </c>
      <c r="AV50" s="74" t="str">
        <f t="shared" si="73"/>
        <v/>
      </c>
    </row>
    <row r="51" spans="1:48" x14ac:dyDescent="0.3">
      <c r="A51" s="9"/>
      <c r="B51" s="74"/>
      <c r="C51" s="6"/>
      <c r="D51" s="9"/>
      <c r="E51" s="14"/>
      <c r="F51" s="98"/>
      <c r="G51" s="9"/>
      <c r="H51" s="9"/>
      <c r="I51" s="9"/>
      <c r="J51" s="9"/>
      <c r="K51" s="9"/>
      <c r="L51" s="9"/>
      <c r="M51" s="9"/>
      <c r="N51" s="9"/>
      <c r="O51" s="99"/>
      <c r="P51" s="99"/>
      <c r="Q51" s="100"/>
      <c r="R51" s="100"/>
      <c r="S51" s="9"/>
      <c r="T51" s="48"/>
      <c r="U51" s="9"/>
      <c r="W51" s="69" t="str">
        <f>$A$4&amp;" "&amp;A52&amp;"("&amp;B52&amp;","&amp;C52&amp;"^)"</f>
        <v>장현동 시흥능곡역모아미래도에듀포레('20.07.,928^)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0"/>
        <v/>
      </c>
      <c r="AI51" s="97" t="str">
        <f t="shared" si="48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1438</v>
      </c>
      <c r="B52" s="10" t="s">
        <v>1994</v>
      </c>
      <c r="C52" s="101">
        <v>928</v>
      </c>
      <c r="D52" s="98">
        <v>109.5</v>
      </c>
      <c r="E52" s="100">
        <v>33</v>
      </c>
      <c r="F52" s="98">
        <v>85</v>
      </c>
      <c r="G52" s="17">
        <v>26</v>
      </c>
      <c r="H52" s="101">
        <v>620</v>
      </c>
      <c r="I52" s="102">
        <v>90000</v>
      </c>
      <c r="J52" s="102" t="s">
        <v>1947</v>
      </c>
      <c r="K52" s="102">
        <v>43000</v>
      </c>
      <c r="L52" s="102" t="s">
        <v>1960</v>
      </c>
      <c r="M52" s="103">
        <f>I52-K52</f>
        <v>47000</v>
      </c>
      <c r="N52" s="4">
        <f>IF(ISERROR(K52/I52),"",K52/I52)</f>
        <v>0.4777777777777778</v>
      </c>
      <c r="O52" s="99">
        <f>I52/E52</f>
        <v>2727.2727272727275</v>
      </c>
      <c r="P52" s="99">
        <f>K52/E52</f>
        <v>1303.030303030303</v>
      </c>
      <c r="Q52" s="74">
        <v>4</v>
      </c>
      <c r="R52" s="74">
        <v>2</v>
      </c>
      <c r="S52" s="74" t="s">
        <v>1941</v>
      </c>
      <c r="T52" s="5" t="s">
        <v>159</v>
      </c>
      <c r="U52" s="9"/>
      <c r="W52" s="98">
        <f t="shared" ref="W52:X54" si="74">D52</f>
        <v>109.5</v>
      </c>
      <c r="X52" s="100">
        <f t="shared" si="74"/>
        <v>33</v>
      </c>
      <c r="Y52" s="96">
        <f t="shared" ref="Y52:Z54" si="75">H52</f>
        <v>620</v>
      </c>
      <c r="Z52" s="103">
        <f t="shared" si="75"/>
        <v>90000</v>
      </c>
      <c r="AA52" s="103">
        <f>K52</f>
        <v>43000</v>
      </c>
      <c r="AB52" s="103">
        <f t="shared" ref="AB52:AD54" si="76">M52</f>
        <v>47000</v>
      </c>
      <c r="AC52" s="4">
        <f t="shared" si="76"/>
        <v>0.4777777777777778</v>
      </c>
      <c r="AD52" s="99">
        <f t="shared" si="76"/>
        <v>2727.2727272727275</v>
      </c>
      <c r="AE52" s="74" t="str">
        <f>S52</f>
        <v>계</v>
      </c>
      <c r="AF52" s="74" t="str">
        <f>Q52&amp;"/"&amp;R52</f>
        <v>4/2</v>
      </c>
      <c r="AH52" s="20" t="str">
        <f t="shared" si="50"/>
        <v>시흥능곡역모아미래도에듀포레</v>
      </c>
      <c r="AI52" s="100">
        <f t="shared" si="48"/>
        <v>33</v>
      </c>
      <c r="AJ52" s="74" t="str">
        <f>IF(AI52="","",$AJ$2)</f>
        <v>A-</v>
      </c>
      <c r="AK52" s="74" t="s">
        <v>13</v>
      </c>
      <c r="AL52" s="74" t="s">
        <v>1937</v>
      </c>
      <c r="AM52" s="74" t="s">
        <v>1938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1438</v>
      </c>
      <c r="B53" s="10" t="s">
        <v>1994</v>
      </c>
      <c r="C53" s="101">
        <v>928</v>
      </c>
      <c r="D53" s="98">
        <v>109.9</v>
      </c>
      <c r="E53" s="100">
        <v>33</v>
      </c>
      <c r="F53" s="98">
        <v>85</v>
      </c>
      <c r="G53" s="17">
        <v>26</v>
      </c>
      <c r="H53" s="101">
        <v>65</v>
      </c>
      <c r="I53" s="102"/>
      <c r="J53" s="102"/>
      <c r="K53" s="102"/>
      <c r="L53" s="102"/>
      <c r="M53" s="103">
        <f>I53-K53</f>
        <v>0</v>
      </c>
      <c r="N53" s="4" t="str">
        <f>IF(ISERROR(K53/I53),"",K53/I53)</f>
        <v/>
      </c>
      <c r="O53" s="99">
        <f>I53/E53</f>
        <v>0</v>
      </c>
      <c r="P53" s="99">
        <f>K53/E53</f>
        <v>0</v>
      </c>
      <c r="Q53" s="74">
        <v>4</v>
      </c>
      <c r="R53" s="74">
        <v>2</v>
      </c>
      <c r="S53" s="74" t="s">
        <v>1941</v>
      </c>
      <c r="T53" s="5" t="s">
        <v>242</v>
      </c>
      <c r="U53" s="9"/>
      <c r="W53" s="98">
        <f t="shared" si="74"/>
        <v>109.9</v>
      </c>
      <c r="X53" s="100">
        <f t="shared" si="74"/>
        <v>33</v>
      </c>
      <c r="Y53" s="96">
        <f t="shared" si="75"/>
        <v>65</v>
      </c>
      <c r="Z53" s="103">
        <f t="shared" si="75"/>
        <v>0</v>
      </c>
      <c r="AA53" s="103">
        <f>K53</f>
        <v>0</v>
      </c>
      <c r="AB53" s="103">
        <f t="shared" si="76"/>
        <v>0</v>
      </c>
      <c r="AC53" s="4" t="str">
        <f t="shared" si="76"/>
        <v/>
      </c>
      <c r="AD53" s="99">
        <f t="shared" si="76"/>
        <v>0</v>
      </c>
      <c r="AE53" s="74" t="str">
        <f>S53</f>
        <v>계</v>
      </c>
      <c r="AF53" s="74" t="str">
        <f>Q53&amp;"/"&amp;R53</f>
        <v>4/2</v>
      </c>
      <c r="AH53" s="20" t="str">
        <f t="shared" si="50"/>
        <v>시흥능곡역모아미래도에듀포레</v>
      </c>
      <c r="AI53" s="100">
        <f t="shared" si="48"/>
        <v>33</v>
      </c>
      <c r="AJ53" s="74" t="str">
        <f>IF(AI53="","",$AJ$2)</f>
        <v>A-</v>
      </c>
      <c r="AK53" s="74" t="s">
        <v>13</v>
      </c>
      <c r="AL53" s="74" t="s">
        <v>1937</v>
      </c>
      <c r="AM53" s="74" t="s">
        <v>1938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 t="s">
        <v>1438</v>
      </c>
      <c r="B54" s="10" t="s">
        <v>1994</v>
      </c>
      <c r="C54" s="101">
        <v>928</v>
      </c>
      <c r="D54" s="98">
        <v>132.1</v>
      </c>
      <c r="E54" s="100">
        <v>40</v>
      </c>
      <c r="F54" s="98">
        <v>106</v>
      </c>
      <c r="G54" s="17">
        <v>32</v>
      </c>
      <c r="H54" s="101">
        <v>243</v>
      </c>
      <c r="I54" s="102">
        <v>120000</v>
      </c>
      <c r="J54" s="102" t="s">
        <v>1951</v>
      </c>
      <c r="K54" s="102">
        <v>55000</v>
      </c>
      <c r="L54" s="102" t="s">
        <v>1947</v>
      </c>
      <c r="M54" s="103">
        <f>I54-K54</f>
        <v>65000</v>
      </c>
      <c r="N54" s="4">
        <f>IF(ISERROR(K54/I54),"",K54/I54)</f>
        <v>0.45833333333333331</v>
      </c>
      <c r="O54" s="99">
        <f>I54/E54</f>
        <v>3000</v>
      </c>
      <c r="P54" s="99">
        <f>K54/E54</f>
        <v>1375</v>
      </c>
      <c r="Q54" s="74">
        <v>4</v>
      </c>
      <c r="R54" s="74">
        <v>2</v>
      </c>
      <c r="S54" s="74" t="s">
        <v>1941</v>
      </c>
      <c r="T54" s="5">
        <v>132</v>
      </c>
      <c r="U54" s="9"/>
      <c r="W54" s="98">
        <f t="shared" si="74"/>
        <v>132.1</v>
      </c>
      <c r="X54" s="100">
        <f t="shared" si="74"/>
        <v>40</v>
      </c>
      <c r="Y54" s="96">
        <f t="shared" si="75"/>
        <v>243</v>
      </c>
      <c r="Z54" s="103">
        <f t="shared" si="75"/>
        <v>120000</v>
      </c>
      <c r="AA54" s="103">
        <f>K54</f>
        <v>55000</v>
      </c>
      <c r="AB54" s="103">
        <f t="shared" si="76"/>
        <v>65000</v>
      </c>
      <c r="AC54" s="4">
        <f t="shared" si="76"/>
        <v>0.45833333333333331</v>
      </c>
      <c r="AD54" s="99">
        <f t="shared" si="76"/>
        <v>3000</v>
      </c>
      <c r="AE54" s="74" t="str">
        <f>S54</f>
        <v>계</v>
      </c>
      <c r="AF54" s="74" t="str">
        <f>Q54&amp;"/"&amp;R54</f>
        <v>4/2</v>
      </c>
      <c r="AH54" s="20" t="str">
        <f t="shared" si="50"/>
        <v>시흥능곡역모아미래도에듀포레</v>
      </c>
      <c r="AI54" s="100">
        <f t="shared" si="48"/>
        <v>40</v>
      </c>
      <c r="AJ54" s="74" t="str">
        <f>IF(AI54="","",$AJ$2)</f>
        <v>A-</v>
      </c>
      <c r="AK54" s="74" t="s">
        <v>13</v>
      </c>
      <c r="AL54" s="74" t="s">
        <v>1937</v>
      </c>
      <c r="AM54" s="74" t="s">
        <v>1938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</sheetData>
  <mergeCells count="1">
    <mergeCell ref="AJ1:AN1"/>
  </mergeCells>
  <phoneticPr fontId="2" type="noConversion"/>
  <conditionalFormatting sqref="AV4:AV6">
    <cfRule type="expression" dxfId="19369" priority="820">
      <formula>AV4="X"</formula>
    </cfRule>
    <cfRule type="expression" dxfId="19368" priority="821">
      <formula>AV4="후보"</formula>
    </cfRule>
  </conditionalFormatting>
  <conditionalFormatting sqref="AC1:AC2 AC4:AC6 N4:N5">
    <cfRule type="cellIs" dxfId="19367" priority="817" operator="greaterThan">
      <formula>0.9</formula>
    </cfRule>
    <cfRule type="cellIs" dxfId="19366" priority="818" operator="greaterThan">
      <formula>0.85</formula>
    </cfRule>
  </conditionalFormatting>
  <conditionalFormatting sqref="N1:N2">
    <cfRule type="cellIs" dxfId="19365" priority="815" operator="greaterThan">
      <formula>0.9</formula>
    </cfRule>
    <cfRule type="cellIs" dxfId="19364" priority="816" operator="greaterThan">
      <formula>0.85</formula>
    </cfRule>
  </conditionalFormatting>
  <conditionalFormatting sqref="N6">
    <cfRule type="cellIs" dxfId="19363" priority="813" operator="greaterThan">
      <formula>0.9</formula>
    </cfRule>
    <cfRule type="cellIs" dxfId="19362" priority="814" operator="greaterThan">
      <formula>0.85</formula>
    </cfRule>
  </conditionalFormatting>
  <conditionalFormatting sqref="E6">
    <cfRule type="expression" dxfId="19361" priority="809">
      <formula>AND(IF(OR($Q6=1,$Q6=2),1,0),IF($X6&lt;=20,1,0))</formula>
    </cfRule>
    <cfRule type="expression" dxfId="19360" priority="810">
      <formula>AND(IF($Q6=2,1,0),IF($X6&lt;30,1,0))</formula>
    </cfRule>
    <cfRule type="expression" dxfId="19359" priority="811">
      <formula>AND(IF($Q6=3,1,0),IF($X6&lt;30,1,0))</formula>
    </cfRule>
    <cfRule type="expression" dxfId="19358" priority="812">
      <formula>AND(IF($Q6=3,1,IF($Q6=4,1,0)),IF($F6&lt;=85,1,0))</formula>
    </cfRule>
  </conditionalFormatting>
  <conditionalFormatting sqref="X6">
    <cfRule type="expression" dxfId="19357" priority="805">
      <formula>AND(IF(OR($Q6=1,$Q6=2),1,0),IF($X6&lt;=20,1,0))</formula>
    </cfRule>
    <cfRule type="expression" dxfId="19356" priority="806">
      <formula>AND(IF($Q6=2,1,0),IF($X6&lt;30,1,0))</formula>
    </cfRule>
    <cfRule type="expression" dxfId="19355" priority="807">
      <formula>AND(IF($Q6=3,1,0),IF($X6&lt;30,1,0))</formula>
    </cfRule>
    <cfRule type="expression" dxfId="19354" priority="808">
      <formula>AND(IF($Q6=3,1,IF($Q6=4,1,0)),IF($F6&lt;=85,1,0))</formula>
    </cfRule>
  </conditionalFormatting>
  <conditionalFormatting sqref="AI6">
    <cfRule type="expression" dxfId="19353" priority="801">
      <formula>AND(IF(OR($Q6=1,$Q6=2),1,0),IF($X6&lt;=20,1,0))</formula>
    </cfRule>
    <cfRule type="expression" dxfId="19352" priority="802">
      <formula>AND(IF($Q6=2,1,0),IF($X6&lt;30,1,0))</formula>
    </cfRule>
    <cfRule type="expression" dxfId="19351" priority="803">
      <formula>AND(IF($Q6=3,1,0),IF($X6&lt;30,1,0))</formula>
    </cfRule>
    <cfRule type="expression" dxfId="19350" priority="804">
      <formula>AND(IF($Q6=3,1,IF($Q6=4,1,0)),IF($F6&lt;=85,1,0))</formula>
    </cfRule>
  </conditionalFormatting>
  <conditionalFormatting sqref="AV7">
    <cfRule type="expression" dxfId="19349" priority="799">
      <formula>AV7="X"</formula>
    </cfRule>
    <cfRule type="expression" dxfId="19348" priority="800">
      <formula>AV7="후보"</formula>
    </cfRule>
  </conditionalFormatting>
  <conditionalFormatting sqref="AC7">
    <cfRule type="cellIs" dxfId="19347" priority="796" operator="greaterThan">
      <formula>0.9</formula>
    </cfRule>
    <cfRule type="cellIs" dxfId="19346" priority="797" operator="greaterThan">
      <formula>0.85</formula>
    </cfRule>
  </conditionalFormatting>
  <conditionalFormatting sqref="N7">
    <cfRule type="cellIs" dxfId="19345" priority="794" operator="greaterThan">
      <formula>0.9</formula>
    </cfRule>
    <cfRule type="cellIs" dxfId="19344" priority="795" operator="greaterThan">
      <formula>0.85</formula>
    </cfRule>
  </conditionalFormatting>
  <conditionalFormatting sqref="E7">
    <cfRule type="expression" dxfId="19343" priority="790">
      <formula>AND(IF(OR($Q7=1,$Q7=2),1,0),IF($X7&lt;=20,1,0))</formula>
    </cfRule>
    <cfRule type="expression" dxfId="19342" priority="791">
      <formula>AND(IF($Q7=2,1,0),IF($X7&lt;30,1,0))</formula>
    </cfRule>
    <cfRule type="expression" dxfId="19341" priority="792">
      <formula>AND(IF($Q7=3,1,0),IF($X7&lt;30,1,0))</formula>
    </cfRule>
    <cfRule type="expression" dxfId="19340" priority="793">
      <formula>AND(IF($Q7=3,1,IF($Q7=4,1,0)),IF($F7&lt;=85,1,0))</formula>
    </cfRule>
  </conditionalFormatting>
  <conditionalFormatting sqref="X7">
    <cfRule type="expression" dxfId="19339" priority="786">
      <formula>AND(IF(OR($Q7=1,$Q7=2),1,0),IF($X7&lt;=20,1,0))</formula>
    </cfRule>
    <cfRule type="expression" dxfId="19338" priority="787">
      <formula>AND(IF($Q7=2,1,0),IF($X7&lt;30,1,0))</formula>
    </cfRule>
    <cfRule type="expression" dxfId="19337" priority="788">
      <formula>AND(IF($Q7=3,1,0),IF($X7&lt;30,1,0))</formula>
    </cfRule>
    <cfRule type="expression" dxfId="19336" priority="789">
      <formula>AND(IF($Q7=3,1,IF($Q7=4,1,0)),IF($F7&lt;=85,1,0))</formula>
    </cfRule>
  </conditionalFormatting>
  <conditionalFormatting sqref="AI7">
    <cfRule type="expression" dxfId="19335" priority="782">
      <formula>AND(IF(OR($Q7=1,$Q7=2),1,0),IF($X7&lt;=20,1,0))</formula>
    </cfRule>
    <cfRule type="expression" dxfId="19334" priority="783">
      <formula>AND(IF($Q7=2,1,0),IF($X7&lt;30,1,0))</formula>
    </cfRule>
    <cfRule type="expression" dxfId="19333" priority="784">
      <formula>AND(IF($Q7=3,1,0),IF($X7&lt;30,1,0))</formula>
    </cfRule>
    <cfRule type="expression" dxfId="19332" priority="785">
      <formula>AND(IF($Q7=3,1,IF($Q7=4,1,0)),IF($F7&lt;=85,1,0))</formula>
    </cfRule>
  </conditionalFormatting>
  <conditionalFormatting sqref="AV8">
    <cfRule type="expression" dxfId="19331" priority="780">
      <formula>AV8="X"</formula>
    </cfRule>
    <cfRule type="expression" dxfId="19330" priority="781">
      <formula>AV8="후보"</formula>
    </cfRule>
  </conditionalFormatting>
  <conditionalFormatting sqref="AC8">
    <cfRule type="cellIs" dxfId="19329" priority="777" operator="greaterThan">
      <formula>0.9</formula>
    </cfRule>
    <cfRule type="cellIs" dxfId="19328" priority="778" operator="greaterThan">
      <formula>0.85</formula>
    </cfRule>
  </conditionalFormatting>
  <conditionalFormatting sqref="N8">
    <cfRule type="cellIs" dxfId="19327" priority="775" operator="greaterThan">
      <formula>0.9</formula>
    </cfRule>
    <cfRule type="cellIs" dxfId="19326" priority="776" operator="greaterThan">
      <formula>0.85</formula>
    </cfRule>
  </conditionalFormatting>
  <conditionalFormatting sqref="E8">
    <cfRule type="expression" dxfId="19325" priority="771">
      <formula>AND(IF(OR($Q8=1,$Q8=2),1,0),IF($X8&lt;=20,1,0))</formula>
    </cfRule>
    <cfRule type="expression" dxfId="19324" priority="772">
      <formula>AND(IF($Q8=2,1,0),IF($X8&lt;30,1,0))</formula>
    </cfRule>
    <cfRule type="expression" dxfId="19323" priority="773">
      <formula>AND(IF($Q8=3,1,0),IF($X8&lt;30,1,0))</formula>
    </cfRule>
    <cfRule type="expression" dxfId="19322" priority="774">
      <formula>AND(IF($Q8=3,1,IF($Q8=4,1,0)),IF($F8&lt;=85,1,0))</formula>
    </cfRule>
  </conditionalFormatting>
  <conditionalFormatting sqref="X8">
    <cfRule type="expression" dxfId="19321" priority="767">
      <formula>AND(IF(OR($Q8=1,$Q8=2),1,0),IF($X8&lt;=20,1,0))</formula>
    </cfRule>
    <cfRule type="expression" dxfId="19320" priority="768">
      <formula>AND(IF($Q8=2,1,0),IF($X8&lt;30,1,0))</formula>
    </cfRule>
    <cfRule type="expression" dxfId="19319" priority="769">
      <formula>AND(IF($Q8=3,1,0),IF($X8&lt;30,1,0))</formula>
    </cfRule>
    <cfRule type="expression" dxfId="19318" priority="770">
      <formula>AND(IF($Q8=3,1,IF($Q8=4,1,0)),IF($F8&lt;=85,1,0))</formula>
    </cfRule>
  </conditionalFormatting>
  <conditionalFormatting sqref="AI8">
    <cfRule type="expression" dxfId="19317" priority="763">
      <formula>AND(IF(OR($Q8=1,$Q8=2),1,0),IF($X8&lt;=20,1,0))</formula>
    </cfRule>
    <cfRule type="expression" dxfId="19316" priority="764">
      <formula>AND(IF($Q8=2,1,0),IF($X8&lt;30,1,0))</formula>
    </cfRule>
    <cfRule type="expression" dxfId="19315" priority="765">
      <formula>AND(IF($Q8=3,1,0),IF($X8&lt;30,1,0))</formula>
    </cfRule>
    <cfRule type="expression" dxfId="19314" priority="766">
      <formula>AND(IF($Q8=3,1,IF($Q8=4,1,0)),IF($F8&lt;=85,1,0))</formula>
    </cfRule>
  </conditionalFormatting>
  <conditionalFormatting sqref="AV9">
    <cfRule type="expression" dxfId="19313" priority="761">
      <formula>AV9="X"</formula>
    </cfRule>
    <cfRule type="expression" dxfId="19312" priority="762">
      <formula>AV9="후보"</formula>
    </cfRule>
  </conditionalFormatting>
  <conditionalFormatting sqref="AC9">
    <cfRule type="cellIs" dxfId="19311" priority="758" operator="greaterThan">
      <formula>0.9</formula>
    </cfRule>
    <cfRule type="cellIs" dxfId="19310" priority="759" operator="greaterThan">
      <formula>0.85</formula>
    </cfRule>
  </conditionalFormatting>
  <conditionalFormatting sqref="N9">
    <cfRule type="cellIs" dxfId="19309" priority="756" operator="greaterThan">
      <formula>0.9</formula>
    </cfRule>
    <cfRule type="cellIs" dxfId="19308" priority="757" operator="greaterThan">
      <formula>0.85</formula>
    </cfRule>
  </conditionalFormatting>
  <conditionalFormatting sqref="E9">
    <cfRule type="expression" dxfId="19307" priority="752">
      <formula>AND(IF(OR($Q9=1,$Q9=2),1,0),IF($X9&lt;=20,1,0))</formula>
    </cfRule>
    <cfRule type="expression" dxfId="19306" priority="753">
      <formula>AND(IF($Q9=2,1,0),IF($X9&lt;30,1,0))</formula>
    </cfRule>
    <cfRule type="expression" dxfId="19305" priority="754">
      <formula>AND(IF($Q9=3,1,0),IF($X9&lt;30,1,0))</formula>
    </cfRule>
    <cfRule type="expression" dxfId="19304" priority="755">
      <formula>AND(IF($Q9=3,1,IF($Q9=4,1,0)),IF($F9&lt;=85,1,0))</formula>
    </cfRule>
  </conditionalFormatting>
  <conditionalFormatting sqref="X9">
    <cfRule type="expression" dxfId="19303" priority="748">
      <formula>AND(IF(OR($Q9=1,$Q9=2),1,0),IF($X9&lt;=20,1,0))</formula>
    </cfRule>
    <cfRule type="expression" dxfId="19302" priority="749">
      <formula>AND(IF($Q9=2,1,0),IF($X9&lt;30,1,0))</formula>
    </cfRule>
    <cfRule type="expression" dxfId="19301" priority="750">
      <formula>AND(IF($Q9=3,1,0),IF($X9&lt;30,1,0))</formula>
    </cfRule>
    <cfRule type="expression" dxfId="19300" priority="751">
      <formula>AND(IF($Q9=3,1,IF($Q9=4,1,0)),IF($F9&lt;=85,1,0))</formula>
    </cfRule>
  </conditionalFormatting>
  <conditionalFormatting sqref="AI9">
    <cfRule type="expression" dxfId="19299" priority="744">
      <formula>AND(IF(OR($Q9=1,$Q9=2),1,0),IF($X9&lt;=20,1,0))</formula>
    </cfRule>
    <cfRule type="expression" dxfId="19298" priority="745">
      <formula>AND(IF($Q9=2,1,0),IF($X9&lt;30,1,0))</formula>
    </cfRule>
    <cfRule type="expression" dxfId="19297" priority="746">
      <formula>AND(IF($Q9=3,1,0),IF($X9&lt;30,1,0))</formula>
    </cfRule>
    <cfRule type="expression" dxfId="19296" priority="747">
      <formula>AND(IF($Q9=3,1,IF($Q9=4,1,0)),IF($F9&lt;=85,1,0))</formula>
    </cfRule>
  </conditionalFormatting>
  <conditionalFormatting sqref="AV10">
    <cfRule type="expression" dxfId="19295" priority="742">
      <formula>AV10="X"</formula>
    </cfRule>
    <cfRule type="expression" dxfId="19294" priority="743">
      <formula>AV10="후보"</formula>
    </cfRule>
  </conditionalFormatting>
  <conditionalFormatting sqref="AC10 N10">
    <cfRule type="cellIs" dxfId="19293" priority="739" operator="greaterThan">
      <formula>0.9</formula>
    </cfRule>
    <cfRule type="cellIs" dxfId="19292" priority="740" operator="greaterThan">
      <formula>0.85</formula>
    </cfRule>
  </conditionalFormatting>
  <conditionalFormatting sqref="AV11">
    <cfRule type="expression" dxfId="19291" priority="737">
      <formula>AV11="X"</formula>
    </cfRule>
    <cfRule type="expression" dxfId="19290" priority="738">
      <formula>AV11="후보"</formula>
    </cfRule>
  </conditionalFormatting>
  <conditionalFormatting sqref="AC11">
    <cfRule type="cellIs" dxfId="19289" priority="734" operator="greaterThan">
      <formula>0.9</formula>
    </cfRule>
    <cfRule type="cellIs" dxfId="19288" priority="735" operator="greaterThan">
      <formula>0.85</formula>
    </cfRule>
  </conditionalFormatting>
  <conditionalFormatting sqref="N11">
    <cfRule type="cellIs" dxfId="19287" priority="732" operator="greaterThan">
      <formula>0.9</formula>
    </cfRule>
    <cfRule type="cellIs" dxfId="19286" priority="733" operator="greaterThan">
      <formula>0.85</formula>
    </cfRule>
  </conditionalFormatting>
  <conditionalFormatting sqref="E11">
    <cfRule type="expression" dxfId="19285" priority="728">
      <formula>AND(IF(OR($Q11=1,$Q11=2),1,0),IF($X11&lt;=20,1,0))</formula>
    </cfRule>
    <cfRule type="expression" dxfId="19284" priority="729">
      <formula>AND(IF($Q11=2,1,0),IF($X11&lt;30,1,0))</formula>
    </cfRule>
    <cfRule type="expression" dxfId="19283" priority="730">
      <formula>AND(IF($Q11=3,1,0),IF($X11&lt;30,1,0))</formula>
    </cfRule>
    <cfRule type="expression" dxfId="19282" priority="731">
      <formula>AND(IF($Q11=3,1,IF($Q11=4,1,0)),IF($F11&lt;=85,1,0))</formula>
    </cfRule>
  </conditionalFormatting>
  <conditionalFormatting sqref="X11">
    <cfRule type="expression" dxfId="19281" priority="724">
      <formula>AND(IF(OR($Q11=1,$Q11=2),1,0),IF($X11&lt;=20,1,0))</formula>
    </cfRule>
    <cfRule type="expression" dxfId="19280" priority="725">
      <formula>AND(IF($Q11=2,1,0),IF($X11&lt;30,1,0))</formula>
    </cfRule>
    <cfRule type="expression" dxfId="19279" priority="726">
      <formula>AND(IF($Q11=3,1,0),IF($X11&lt;30,1,0))</formula>
    </cfRule>
    <cfRule type="expression" dxfId="19278" priority="727">
      <formula>AND(IF($Q11=3,1,IF($Q11=4,1,0)),IF($F11&lt;=85,1,0))</formula>
    </cfRule>
  </conditionalFormatting>
  <conditionalFormatting sqref="AI11">
    <cfRule type="expression" dxfId="19277" priority="720">
      <formula>AND(IF(OR($Q11=1,$Q11=2),1,0),IF($X11&lt;=20,1,0))</formula>
    </cfRule>
    <cfRule type="expression" dxfId="19276" priority="721">
      <formula>AND(IF($Q11=2,1,0),IF($X11&lt;30,1,0))</formula>
    </cfRule>
    <cfRule type="expression" dxfId="19275" priority="722">
      <formula>AND(IF($Q11=3,1,0),IF($X11&lt;30,1,0))</formula>
    </cfRule>
    <cfRule type="expression" dxfId="19274" priority="723">
      <formula>AND(IF($Q11=3,1,IF($Q11=4,1,0)),IF($F11&lt;=85,1,0))</formula>
    </cfRule>
  </conditionalFormatting>
  <conditionalFormatting sqref="AV12">
    <cfRule type="expression" dxfId="19273" priority="718">
      <formula>AV12="X"</formula>
    </cfRule>
    <cfRule type="expression" dxfId="19272" priority="719">
      <formula>AV12="후보"</formula>
    </cfRule>
  </conditionalFormatting>
  <conditionalFormatting sqref="AC12">
    <cfRule type="cellIs" dxfId="19271" priority="715" operator="greaterThan">
      <formula>0.9</formula>
    </cfRule>
    <cfRule type="cellIs" dxfId="19270" priority="716" operator="greaterThan">
      <formula>0.85</formula>
    </cfRule>
  </conditionalFormatting>
  <conditionalFormatting sqref="N12">
    <cfRule type="cellIs" dxfId="19269" priority="713" operator="greaterThan">
      <formula>0.9</formula>
    </cfRule>
    <cfRule type="cellIs" dxfId="19268" priority="714" operator="greaterThan">
      <formula>0.85</formula>
    </cfRule>
  </conditionalFormatting>
  <conditionalFormatting sqref="E12">
    <cfRule type="expression" dxfId="19267" priority="709">
      <formula>AND(IF(OR($Q12=1,$Q12=2),1,0),IF($X12&lt;=20,1,0))</formula>
    </cfRule>
    <cfRule type="expression" dxfId="19266" priority="710">
      <formula>AND(IF($Q12=2,1,0),IF($X12&lt;30,1,0))</formula>
    </cfRule>
    <cfRule type="expression" dxfId="19265" priority="711">
      <formula>AND(IF($Q12=3,1,0),IF($X12&lt;30,1,0))</formula>
    </cfRule>
    <cfRule type="expression" dxfId="19264" priority="712">
      <formula>AND(IF($Q12=3,1,IF($Q12=4,1,0)),IF($F12&lt;=85,1,0))</formula>
    </cfRule>
  </conditionalFormatting>
  <conditionalFormatting sqref="X12">
    <cfRule type="expression" dxfId="19263" priority="705">
      <formula>AND(IF(OR($Q12=1,$Q12=2),1,0),IF($X12&lt;=20,1,0))</formula>
    </cfRule>
    <cfRule type="expression" dxfId="19262" priority="706">
      <formula>AND(IF($Q12=2,1,0),IF($X12&lt;30,1,0))</formula>
    </cfRule>
    <cfRule type="expression" dxfId="19261" priority="707">
      <formula>AND(IF($Q12=3,1,0),IF($X12&lt;30,1,0))</formula>
    </cfRule>
    <cfRule type="expression" dxfId="19260" priority="708">
      <formula>AND(IF($Q12=3,1,IF($Q12=4,1,0)),IF($F12&lt;=85,1,0))</formula>
    </cfRule>
  </conditionalFormatting>
  <conditionalFormatting sqref="AI12">
    <cfRule type="expression" dxfId="19259" priority="701">
      <formula>AND(IF(OR($Q12=1,$Q12=2),1,0),IF($X12&lt;=20,1,0))</formula>
    </cfRule>
    <cfRule type="expression" dxfId="19258" priority="702">
      <formula>AND(IF($Q12=2,1,0),IF($X12&lt;30,1,0))</formula>
    </cfRule>
    <cfRule type="expression" dxfId="19257" priority="703">
      <formula>AND(IF($Q12=3,1,0),IF($X12&lt;30,1,0))</formula>
    </cfRule>
    <cfRule type="expression" dxfId="19256" priority="704">
      <formula>AND(IF($Q12=3,1,IF($Q12=4,1,0)),IF($F12&lt;=85,1,0))</formula>
    </cfRule>
  </conditionalFormatting>
  <conditionalFormatting sqref="AV13">
    <cfRule type="expression" dxfId="19255" priority="699">
      <formula>AV13="X"</formula>
    </cfRule>
    <cfRule type="expression" dxfId="19254" priority="700">
      <formula>AV13="후보"</formula>
    </cfRule>
  </conditionalFormatting>
  <conditionalFormatting sqref="AC13">
    <cfRule type="cellIs" dxfId="19253" priority="696" operator="greaterThan">
      <formula>0.9</formula>
    </cfRule>
    <cfRule type="cellIs" dxfId="19252" priority="697" operator="greaterThan">
      <formula>0.85</formula>
    </cfRule>
  </conditionalFormatting>
  <conditionalFormatting sqref="N13">
    <cfRule type="cellIs" dxfId="19251" priority="694" operator="greaterThan">
      <formula>0.9</formula>
    </cfRule>
    <cfRule type="cellIs" dxfId="19250" priority="695" operator="greaterThan">
      <formula>0.85</formula>
    </cfRule>
  </conditionalFormatting>
  <conditionalFormatting sqref="E13">
    <cfRule type="expression" dxfId="19249" priority="690">
      <formula>AND(IF(OR($Q13=1,$Q13=2),1,0),IF($X13&lt;=20,1,0))</formula>
    </cfRule>
    <cfRule type="expression" dxfId="19248" priority="691">
      <formula>AND(IF($Q13=2,1,0),IF($X13&lt;30,1,0))</formula>
    </cfRule>
    <cfRule type="expression" dxfId="19247" priority="692">
      <formula>AND(IF($Q13=3,1,0),IF($X13&lt;30,1,0))</formula>
    </cfRule>
    <cfRule type="expression" dxfId="19246" priority="693">
      <formula>AND(IF($Q13=3,1,IF($Q13=4,1,0)),IF($F13&lt;=85,1,0))</formula>
    </cfRule>
  </conditionalFormatting>
  <conditionalFormatting sqref="X13">
    <cfRule type="expression" dxfId="19245" priority="686">
      <formula>AND(IF(OR($Q13=1,$Q13=2),1,0),IF($X13&lt;=20,1,0))</formula>
    </cfRule>
    <cfRule type="expression" dxfId="19244" priority="687">
      <formula>AND(IF($Q13=2,1,0),IF($X13&lt;30,1,0))</formula>
    </cfRule>
    <cfRule type="expression" dxfId="19243" priority="688">
      <formula>AND(IF($Q13=3,1,0),IF($X13&lt;30,1,0))</formula>
    </cfRule>
    <cfRule type="expression" dxfId="19242" priority="689">
      <formula>AND(IF($Q13=3,1,IF($Q13=4,1,0)),IF($F13&lt;=85,1,0))</formula>
    </cfRule>
  </conditionalFormatting>
  <conditionalFormatting sqref="AI13">
    <cfRule type="expression" dxfId="19241" priority="682">
      <formula>AND(IF(OR($Q13=1,$Q13=2),1,0),IF($X13&lt;=20,1,0))</formula>
    </cfRule>
    <cfRule type="expression" dxfId="19240" priority="683">
      <formula>AND(IF($Q13=2,1,0),IF($X13&lt;30,1,0))</formula>
    </cfRule>
    <cfRule type="expression" dxfId="19239" priority="684">
      <formula>AND(IF($Q13=3,1,0),IF($X13&lt;30,1,0))</formula>
    </cfRule>
    <cfRule type="expression" dxfId="19238" priority="685">
      <formula>AND(IF($Q13=3,1,IF($Q13=4,1,0)),IF($F13&lt;=85,1,0))</formula>
    </cfRule>
  </conditionalFormatting>
  <conditionalFormatting sqref="AV14">
    <cfRule type="expression" dxfId="19237" priority="680">
      <formula>AV14="X"</formula>
    </cfRule>
    <cfRule type="expression" dxfId="19236" priority="681">
      <formula>AV14="후보"</formula>
    </cfRule>
  </conditionalFormatting>
  <conditionalFormatting sqref="AC14">
    <cfRule type="cellIs" dxfId="19235" priority="677" operator="greaterThan">
      <formula>0.9</formula>
    </cfRule>
    <cfRule type="cellIs" dxfId="19234" priority="678" operator="greaterThan">
      <formula>0.85</formula>
    </cfRule>
  </conditionalFormatting>
  <conditionalFormatting sqref="N14">
    <cfRule type="cellIs" dxfId="19233" priority="675" operator="greaterThan">
      <formula>0.9</formula>
    </cfRule>
    <cfRule type="cellIs" dxfId="19232" priority="676" operator="greaterThan">
      <formula>0.85</formula>
    </cfRule>
  </conditionalFormatting>
  <conditionalFormatting sqref="E14">
    <cfRule type="expression" dxfId="19231" priority="671">
      <formula>AND(IF(OR($Q14=1,$Q14=2),1,0),IF($X14&lt;=20,1,0))</formula>
    </cfRule>
    <cfRule type="expression" dxfId="19230" priority="672">
      <formula>AND(IF($Q14=2,1,0),IF($X14&lt;30,1,0))</formula>
    </cfRule>
    <cfRule type="expression" dxfId="19229" priority="673">
      <formula>AND(IF($Q14=3,1,0),IF($X14&lt;30,1,0))</formula>
    </cfRule>
    <cfRule type="expression" dxfId="19228" priority="674">
      <formula>AND(IF($Q14=3,1,IF($Q14=4,1,0)),IF($F14&lt;=85,1,0))</formula>
    </cfRule>
  </conditionalFormatting>
  <conditionalFormatting sqref="X14">
    <cfRule type="expression" dxfId="19227" priority="667">
      <formula>AND(IF(OR($Q14=1,$Q14=2),1,0),IF($X14&lt;=20,1,0))</formula>
    </cfRule>
    <cfRule type="expression" dxfId="19226" priority="668">
      <formula>AND(IF($Q14=2,1,0),IF($X14&lt;30,1,0))</formula>
    </cfRule>
    <cfRule type="expression" dxfId="19225" priority="669">
      <formula>AND(IF($Q14=3,1,0),IF($X14&lt;30,1,0))</formula>
    </cfRule>
    <cfRule type="expression" dxfId="19224" priority="670">
      <formula>AND(IF($Q14=3,1,IF($Q14=4,1,0)),IF($F14&lt;=85,1,0))</formula>
    </cfRule>
  </conditionalFormatting>
  <conditionalFormatting sqref="AI14">
    <cfRule type="expression" dxfId="19223" priority="663">
      <formula>AND(IF(OR($Q14=1,$Q14=2),1,0),IF($X14&lt;=20,1,0))</formula>
    </cfRule>
    <cfRule type="expression" dxfId="19222" priority="664">
      <formula>AND(IF($Q14=2,1,0),IF($X14&lt;30,1,0))</formula>
    </cfRule>
    <cfRule type="expression" dxfId="19221" priority="665">
      <formula>AND(IF($Q14=3,1,0),IF($X14&lt;30,1,0))</formula>
    </cfRule>
    <cfRule type="expression" dxfId="19220" priority="666">
      <formula>AND(IF($Q14=3,1,IF($Q14=4,1,0)),IF($F14&lt;=85,1,0))</formula>
    </cfRule>
  </conditionalFormatting>
  <conditionalFormatting sqref="AV15">
    <cfRule type="expression" dxfId="19219" priority="661">
      <formula>AV15="X"</formula>
    </cfRule>
    <cfRule type="expression" dxfId="19218" priority="662">
      <formula>AV15="후보"</formula>
    </cfRule>
  </conditionalFormatting>
  <conditionalFormatting sqref="AC15">
    <cfRule type="cellIs" dxfId="19217" priority="658" operator="greaterThan">
      <formula>0.9</formula>
    </cfRule>
    <cfRule type="cellIs" dxfId="19216" priority="659" operator="greaterThan">
      <formula>0.85</formula>
    </cfRule>
  </conditionalFormatting>
  <conditionalFormatting sqref="N15">
    <cfRule type="cellIs" dxfId="19215" priority="656" operator="greaterThan">
      <formula>0.9</formula>
    </cfRule>
    <cfRule type="cellIs" dxfId="19214" priority="657" operator="greaterThan">
      <formula>0.85</formula>
    </cfRule>
  </conditionalFormatting>
  <conditionalFormatting sqref="E15">
    <cfRule type="expression" dxfId="19213" priority="652">
      <formula>AND(IF(OR($Q15=1,$Q15=2),1,0),IF($X15&lt;=20,1,0))</formula>
    </cfRule>
    <cfRule type="expression" dxfId="19212" priority="653">
      <formula>AND(IF($Q15=2,1,0),IF($X15&lt;30,1,0))</formula>
    </cfRule>
    <cfRule type="expression" dxfId="19211" priority="654">
      <formula>AND(IF($Q15=3,1,0),IF($X15&lt;30,1,0))</formula>
    </cfRule>
    <cfRule type="expression" dxfId="19210" priority="655">
      <formula>AND(IF($Q15=3,1,IF($Q15=4,1,0)),IF($F15&lt;=85,1,0))</formula>
    </cfRule>
  </conditionalFormatting>
  <conditionalFormatting sqref="X15">
    <cfRule type="expression" dxfId="19209" priority="648">
      <formula>AND(IF(OR($Q15=1,$Q15=2),1,0),IF($X15&lt;=20,1,0))</formula>
    </cfRule>
    <cfRule type="expression" dxfId="19208" priority="649">
      <formula>AND(IF($Q15=2,1,0),IF($X15&lt;30,1,0))</formula>
    </cfRule>
    <cfRule type="expression" dxfId="19207" priority="650">
      <formula>AND(IF($Q15=3,1,0),IF($X15&lt;30,1,0))</formula>
    </cfRule>
    <cfRule type="expression" dxfId="19206" priority="651">
      <formula>AND(IF($Q15=3,1,IF($Q15=4,1,0)),IF($F15&lt;=85,1,0))</formula>
    </cfRule>
  </conditionalFormatting>
  <conditionalFormatting sqref="AI15">
    <cfRule type="expression" dxfId="19205" priority="644">
      <formula>AND(IF(OR($Q15=1,$Q15=2),1,0),IF($X15&lt;=20,1,0))</formula>
    </cfRule>
    <cfRule type="expression" dxfId="19204" priority="645">
      <formula>AND(IF($Q15=2,1,0),IF($X15&lt;30,1,0))</formula>
    </cfRule>
    <cfRule type="expression" dxfId="19203" priority="646">
      <formula>AND(IF($Q15=3,1,0),IF($X15&lt;30,1,0))</formula>
    </cfRule>
    <cfRule type="expression" dxfId="19202" priority="647">
      <formula>AND(IF($Q15=3,1,IF($Q15=4,1,0)),IF($F15&lt;=85,1,0))</formula>
    </cfRule>
  </conditionalFormatting>
  <conditionalFormatting sqref="AV16">
    <cfRule type="expression" dxfId="19201" priority="642">
      <formula>AV16="X"</formula>
    </cfRule>
    <cfRule type="expression" dxfId="19200" priority="643">
      <formula>AV16="후보"</formula>
    </cfRule>
  </conditionalFormatting>
  <conditionalFormatting sqref="AC16">
    <cfRule type="cellIs" dxfId="19199" priority="639" operator="greaterThan">
      <formula>0.9</formula>
    </cfRule>
    <cfRule type="cellIs" dxfId="19198" priority="640" operator="greaterThan">
      <formula>0.85</formula>
    </cfRule>
  </conditionalFormatting>
  <conditionalFormatting sqref="N16">
    <cfRule type="cellIs" dxfId="19197" priority="637" operator="greaterThan">
      <formula>0.9</formula>
    </cfRule>
    <cfRule type="cellIs" dxfId="19196" priority="638" operator="greaterThan">
      <formula>0.85</formula>
    </cfRule>
  </conditionalFormatting>
  <conditionalFormatting sqref="E16">
    <cfRule type="expression" dxfId="19195" priority="633">
      <formula>AND(IF(OR($Q16=1,$Q16=2),1,0),IF($X16&lt;=20,1,0))</formula>
    </cfRule>
    <cfRule type="expression" dxfId="19194" priority="634">
      <formula>AND(IF($Q16=2,1,0),IF($X16&lt;30,1,0))</formula>
    </cfRule>
    <cfRule type="expression" dxfId="19193" priority="635">
      <formula>AND(IF($Q16=3,1,0),IF($X16&lt;30,1,0))</formula>
    </cfRule>
    <cfRule type="expression" dxfId="19192" priority="636">
      <formula>AND(IF($Q16=3,1,IF($Q16=4,1,0)),IF($F16&lt;=85,1,0))</formula>
    </cfRule>
  </conditionalFormatting>
  <conditionalFormatting sqref="X16">
    <cfRule type="expression" dxfId="19191" priority="629">
      <formula>AND(IF(OR($Q16=1,$Q16=2),1,0),IF($X16&lt;=20,1,0))</formula>
    </cfRule>
    <cfRule type="expression" dxfId="19190" priority="630">
      <formula>AND(IF($Q16=2,1,0),IF($X16&lt;30,1,0))</formula>
    </cfRule>
    <cfRule type="expression" dxfId="19189" priority="631">
      <formula>AND(IF($Q16=3,1,0),IF($X16&lt;30,1,0))</formula>
    </cfRule>
    <cfRule type="expression" dxfId="19188" priority="632">
      <formula>AND(IF($Q16=3,1,IF($Q16=4,1,0)),IF($F16&lt;=85,1,0))</formula>
    </cfRule>
  </conditionalFormatting>
  <conditionalFormatting sqref="AI16">
    <cfRule type="expression" dxfId="19187" priority="625">
      <formula>AND(IF(OR($Q16=1,$Q16=2),1,0),IF($X16&lt;=20,1,0))</formula>
    </cfRule>
    <cfRule type="expression" dxfId="19186" priority="626">
      <formula>AND(IF($Q16=2,1,0),IF($X16&lt;30,1,0))</formula>
    </cfRule>
    <cfRule type="expression" dxfId="19185" priority="627">
      <formula>AND(IF($Q16=3,1,0),IF($X16&lt;30,1,0))</formula>
    </cfRule>
    <cfRule type="expression" dxfId="19184" priority="628">
      <formula>AND(IF($Q16=3,1,IF($Q16=4,1,0)),IF($F16&lt;=85,1,0))</formula>
    </cfRule>
  </conditionalFormatting>
  <conditionalFormatting sqref="AV17">
    <cfRule type="expression" dxfId="19183" priority="623">
      <formula>AV17="X"</formula>
    </cfRule>
    <cfRule type="expression" dxfId="19182" priority="624">
      <formula>AV17="후보"</formula>
    </cfRule>
  </conditionalFormatting>
  <conditionalFormatting sqref="AC17 N17">
    <cfRule type="cellIs" dxfId="19181" priority="620" operator="greaterThan">
      <formula>0.9</formula>
    </cfRule>
    <cfRule type="cellIs" dxfId="19180" priority="621" operator="greaterThan">
      <formula>0.85</formula>
    </cfRule>
  </conditionalFormatting>
  <conditionalFormatting sqref="AV18">
    <cfRule type="expression" dxfId="19179" priority="618">
      <formula>AV18="X"</formula>
    </cfRule>
    <cfRule type="expression" dxfId="19178" priority="619">
      <formula>AV18="후보"</formula>
    </cfRule>
  </conditionalFormatting>
  <conditionalFormatting sqref="AC18">
    <cfRule type="cellIs" dxfId="19177" priority="615" operator="greaterThan">
      <formula>0.9</formula>
    </cfRule>
    <cfRule type="cellIs" dxfId="19176" priority="616" operator="greaterThan">
      <formula>0.85</formula>
    </cfRule>
  </conditionalFormatting>
  <conditionalFormatting sqref="N18">
    <cfRule type="cellIs" dxfId="19175" priority="613" operator="greaterThan">
      <formula>0.9</formula>
    </cfRule>
    <cfRule type="cellIs" dxfId="19174" priority="614" operator="greaterThan">
      <formula>0.85</formula>
    </cfRule>
  </conditionalFormatting>
  <conditionalFormatting sqref="E18">
    <cfRule type="expression" dxfId="19173" priority="609">
      <formula>AND(IF(OR($Q18=1,$Q18=2),1,0),IF($X18&lt;=20,1,0))</formula>
    </cfRule>
    <cfRule type="expression" dxfId="19172" priority="610">
      <formula>AND(IF($Q18=2,1,0),IF($X18&lt;30,1,0))</formula>
    </cfRule>
    <cfRule type="expression" dxfId="19171" priority="611">
      <formula>AND(IF($Q18=3,1,0),IF($X18&lt;30,1,0))</formula>
    </cfRule>
    <cfRule type="expression" dxfId="19170" priority="612">
      <formula>AND(IF($Q18=3,1,IF($Q18=4,1,0)),IF($F18&lt;=85,1,0))</formula>
    </cfRule>
  </conditionalFormatting>
  <conditionalFormatting sqref="X18">
    <cfRule type="expression" dxfId="19169" priority="605">
      <formula>AND(IF(OR($Q18=1,$Q18=2),1,0),IF($X18&lt;=20,1,0))</formula>
    </cfRule>
    <cfRule type="expression" dxfId="19168" priority="606">
      <formula>AND(IF($Q18=2,1,0),IF($X18&lt;30,1,0))</formula>
    </cfRule>
    <cfRule type="expression" dxfId="19167" priority="607">
      <formula>AND(IF($Q18=3,1,0),IF($X18&lt;30,1,0))</formula>
    </cfRule>
    <cfRule type="expression" dxfId="19166" priority="608">
      <formula>AND(IF($Q18=3,1,IF($Q18=4,1,0)),IF($F18&lt;=85,1,0))</formula>
    </cfRule>
  </conditionalFormatting>
  <conditionalFormatting sqref="AI18">
    <cfRule type="expression" dxfId="19165" priority="601">
      <formula>AND(IF(OR($Q18=1,$Q18=2),1,0),IF($X18&lt;=20,1,0))</formula>
    </cfRule>
    <cfRule type="expression" dxfId="19164" priority="602">
      <formula>AND(IF($Q18=2,1,0),IF($X18&lt;30,1,0))</formula>
    </cfRule>
    <cfRule type="expression" dxfId="19163" priority="603">
      <formula>AND(IF($Q18=3,1,0),IF($X18&lt;30,1,0))</formula>
    </cfRule>
    <cfRule type="expression" dxfId="19162" priority="604">
      <formula>AND(IF($Q18=3,1,IF($Q18=4,1,0)),IF($F18&lt;=85,1,0))</formula>
    </cfRule>
  </conditionalFormatting>
  <conditionalFormatting sqref="AV19">
    <cfRule type="expression" dxfId="19161" priority="599">
      <formula>AV19="X"</formula>
    </cfRule>
    <cfRule type="expression" dxfId="19160" priority="600">
      <formula>AV19="후보"</formula>
    </cfRule>
  </conditionalFormatting>
  <conditionalFormatting sqref="AC19">
    <cfRule type="cellIs" dxfId="19159" priority="596" operator="greaterThan">
      <formula>0.9</formula>
    </cfRule>
    <cfRule type="cellIs" dxfId="19158" priority="597" operator="greaterThan">
      <formula>0.85</formula>
    </cfRule>
  </conditionalFormatting>
  <conditionalFormatting sqref="N19">
    <cfRule type="cellIs" dxfId="19157" priority="594" operator="greaterThan">
      <formula>0.9</formula>
    </cfRule>
    <cfRule type="cellIs" dxfId="19156" priority="595" operator="greaterThan">
      <formula>0.85</formula>
    </cfRule>
  </conditionalFormatting>
  <conditionalFormatting sqref="E19">
    <cfRule type="expression" dxfId="19155" priority="590">
      <formula>AND(IF(OR($Q19=1,$Q19=2),1,0),IF($X19&lt;=20,1,0))</formula>
    </cfRule>
    <cfRule type="expression" dxfId="19154" priority="591">
      <formula>AND(IF($Q19=2,1,0),IF($X19&lt;30,1,0))</formula>
    </cfRule>
    <cfRule type="expression" dxfId="19153" priority="592">
      <formula>AND(IF($Q19=3,1,0),IF($X19&lt;30,1,0))</formula>
    </cfRule>
    <cfRule type="expression" dxfId="19152" priority="593">
      <formula>AND(IF($Q19=3,1,IF($Q19=4,1,0)),IF($F19&lt;=85,1,0))</formula>
    </cfRule>
  </conditionalFormatting>
  <conditionalFormatting sqref="X19">
    <cfRule type="expression" dxfId="19151" priority="586">
      <formula>AND(IF(OR($Q19=1,$Q19=2),1,0),IF($X19&lt;=20,1,0))</formula>
    </cfRule>
    <cfRule type="expression" dxfId="19150" priority="587">
      <formula>AND(IF($Q19=2,1,0),IF($X19&lt;30,1,0))</formula>
    </cfRule>
    <cfRule type="expression" dxfId="19149" priority="588">
      <formula>AND(IF($Q19=3,1,0),IF($X19&lt;30,1,0))</formula>
    </cfRule>
    <cfRule type="expression" dxfId="19148" priority="589">
      <formula>AND(IF($Q19=3,1,IF($Q19=4,1,0)),IF($F19&lt;=85,1,0))</formula>
    </cfRule>
  </conditionalFormatting>
  <conditionalFormatting sqref="AI19">
    <cfRule type="expression" dxfId="19147" priority="582">
      <formula>AND(IF(OR($Q19=1,$Q19=2),1,0),IF($X19&lt;=20,1,0))</formula>
    </cfRule>
    <cfRule type="expression" dxfId="19146" priority="583">
      <formula>AND(IF($Q19=2,1,0),IF($X19&lt;30,1,0))</formula>
    </cfRule>
    <cfRule type="expression" dxfId="19145" priority="584">
      <formula>AND(IF($Q19=3,1,0),IF($X19&lt;30,1,0))</formula>
    </cfRule>
    <cfRule type="expression" dxfId="19144" priority="585">
      <formula>AND(IF($Q19=3,1,IF($Q19=4,1,0)),IF($F19&lt;=85,1,0))</formula>
    </cfRule>
  </conditionalFormatting>
  <conditionalFormatting sqref="AV20">
    <cfRule type="expression" dxfId="19143" priority="580">
      <formula>AV20="X"</formula>
    </cfRule>
    <cfRule type="expression" dxfId="19142" priority="581">
      <formula>AV20="후보"</formula>
    </cfRule>
  </conditionalFormatting>
  <conditionalFormatting sqref="AC20">
    <cfRule type="cellIs" dxfId="19141" priority="577" operator="greaterThan">
      <formula>0.9</formula>
    </cfRule>
    <cfRule type="cellIs" dxfId="19140" priority="578" operator="greaterThan">
      <formula>0.85</formula>
    </cfRule>
  </conditionalFormatting>
  <conditionalFormatting sqref="N20">
    <cfRule type="cellIs" dxfId="19139" priority="575" operator="greaterThan">
      <formula>0.9</formula>
    </cfRule>
    <cfRule type="cellIs" dxfId="19138" priority="576" operator="greaterThan">
      <formula>0.85</formula>
    </cfRule>
  </conditionalFormatting>
  <conditionalFormatting sqref="E20">
    <cfRule type="expression" dxfId="19137" priority="571">
      <formula>AND(IF(OR($Q20=1,$Q20=2),1,0),IF($X20&lt;=20,1,0))</formula>
    </cfRule>
    <cfRule type="expression" dxfId="19136" priority="572">
      <formula>AND(IF($Q20=2,1,0),IF($X20&lt;30,1,0))</formula>
    </cfRule>
    <cfRule type="expression" dxfId="19135" priority="573">
      <formula>AND(IF($Q20=3,1,0),IF($X20&lt;30,1,0))</formula>
    </cfRule>
    <cfRule type="expression" dxfId="19134" priority="574">
      <formula>AND(IF($Q20=3,1,IF($Q20=4,1,0)),IF($F20&lt;=85,1,0))</formula>
    </cfRule>
  </conditionalFormatting>
  <conditionalFormatting sqref="X20">
    <cfRule type="expression" dxfId="19133" priority="567">
      <formula>AND(IF(OR($Q20=1,$Q20=2),1,0),IF($X20&lt;=20,1,0))</formula>
    </cfRule>
    <cfRule type="expression" dxfId="19132" priority="568">
      <formula>AND(IF($Q20=2,1,0),IF($X20&lt;30,1,0))</formula>
    </cfRule>
    <cfRule type="expression" dxfId="19131" priority="569">
      <formula>AND(IF($Q20=3,1,0),IF($X20&lt;30,1,0))</formula>
    </cfRule>
    <cfRule type="expression" dxfId="19130" priority="570">
      <formula>AND(IF($Q20=3,1,IF($Q20=4,1,0)),IF($F20&lt;=85,1,0))</formula>
    </cfRule>
  </conditionalFormatting>
  <conditionalFormatting sqref="AI20">
    <cfRule type="expression" dxfId="19129" priority="563">
      <formula>AND(IF(OR($Q20=1,$Q20=2),1,0),IF($X20&lt;=20,1,0))</formula>
    </cfRule>
    <cfRule type="expression" dxfId="19128" priority="564">
      <formula>AND(IF($Q20=2,1,0),IF($X20&lt;30,1,0))</formula>
    </cfRule>
    <cfRule type="expression" dxfId="19127" priority="565">
      <formula>AND(IF($Q20=3,1,0),IF($X20&lt;30,1,0))</formula>
    </cfRule>
    <cfRule type="expression" dxfId="19126" priority="566">
      <formula>AND(IF($Q20=3,1,IF($Q20=4,1,0)),IF($F20&lt;=85,1,0))</formula>
    </cfRule>
  </conditionalFormatting>
  <conditionalFormatting sqref="AV21">
    <cfRule type="expression" dxfId="19125" priority="561">
      <formula>AV21="X"</formula>
    </cfRule>
    <cfRule type="expression" dxfId="19124" priority="562">
      <formula>AV21="후보"</formula>
    </cfRule>
  </conditionalFormatting>
  <conditionalFormatting sqref="AC21">
    <cfRule type="cellIs" dxfId="19123" priority="558" operator="greaterThan">
      <formula>0.9</formula>
    </cfRule>
    <cfRule type="cellIs" dxfId="19122" priority="559" operator="greaterThan">
      <formula>0.85</formula>
    </cfRule>
  </conditionalFormatting>
  <conditionalFormatting sqref="N21">
    <cfRule type="cellIs" dxfId="19121" priority="556" operator="greaterThan">
      <formula>0.9</formula>
    </cfRule>
    <cfRule type="cellIs" dxfId="19120" priority="557" operator="greaterThan">
      <formula>0.85</formula>
    </cfRule>
  </conditionalFormatting>
  <conditionalFormatting sqref="E21">
    <cfRule type="expression" dxfId="19119" priority="552">
      <formula>AND(IF(OR($Q21=1,$Q21=2),1,0),IF($X21&lt;=20,1,0))</formula>
    </cfRule>
    <cfRule type="expression" dxfId="19118" priority="553">
      <formula>AND(IF($Q21=2,1,0),IF($X21&lt;30,1,0))</formula>
    </cfRule>
    <cfRule type="expression" dxfId="19117" priority="554">
      <formula>AND(IF($Q21=3,1,0),IF($X21&lt;30,1,0))</formula>
    </cfRule>
    <cfRule type="expression" dxfId="19116" priority="555">
      <formula>AND(IF($Q21=3,1,IF($Q21=4,1,0)),IF($F21&lt;=85,1,0))</formula>
    </cfRule>
  </conditionalFormatting>
  <conditionalFormatting sqref="X21">
    <cfRule type="expression" dxfId="19115" priority="548">
      <formula>AND(IF(OR($Q21=1,$Q21=2),1,0),IF($X21&lt;=20,1,0))</formula>
    </cfRule>
    <cfRule type="expression" dxfId="19114" priority="549">
      <formula>AND(IF($Q21=2,1,0),IF($X21&lt;30,1,0))</formula>
    </cfRule>
    <cfRule type="expression" dxfId="19113" priority="550">
      <formula>AND(IF($Q21=3,1,0),IF($X21&lt;30,1,0))</formula>
    </cfRule>
    <cfRule type="expression" dxfId="19112" priority="551">
      <formula>AND(IF($Q21=3,1,IF($Q21=4,1,0)),IF($F21&lt;=85,1,0))</formula>
    </cfRule>
  </conditionalFormatting>
  <conditionalFormatting sqref="AI21">
    <cfRule type="expression" dxfId="19111" priority="544">
      <formula>AND(IF(OR($Q21=1,$Q21=2),1,0),IF($X21&lt;=20,1,0))</formula>
    </cfRule>
    <cfRule type="expression" dxfId="19110" priority="545">
      <formula>AND(IF($Q21=2,1,0),IF($X21&lt;30,1,0))</formula>
    </cfRule>
    <cfRule type="expression" dxfId="19109" priority="546">
      <formula>AND(IF($Q21=3,1,0),IF($X21&lt;30,1,0))</formula>
    </cfRule>
    <cfRule type="expression" dxfId="19108" priority="547">
      <formula>AND(IF($Q21=3,1,IF($Q21=4,1,0)),IF($F21&lt;=85,1,0))</formula>
    </cfRule>
  </conditionalFormatting>
  <conditionalFormatting sqref="AV22">
    <cfRule type="expression" dxfId="19107" priority="542">
      <formula>AV22="X"</formula>
    </cfRule>
    <cfRule type="expression" dxfId="19106" priority="543">
      <formula>AV22="후보"</formula>
    </cfRule>
  </conditionalFormatting>
  <conditionalFormatting sqref="AC22">
    <cfRule type="cellIs" dxfId="19105" priority="539" operator="greaterThan">
      <formula>0.9</formula>
    </cfRule>
    <cfRule type="cellIs" dxfId="19104" priority="540" operator="greaterThan">
      <formula>0.85</formula>
    </cfRule>
  </conditionalFormatting>
  <conditionalFormatting sqref="N22">
    <cfRule type="cellIs" dxfId="19103" priority="537" operator="greaterThan">
      <formula>0.9</formula>
    </cfRule>
    <cfRule type="cellIs" dxfId="19102" priority="538" operator="greaterThan">
      <formula>0.85</formula>
    </cfRule>
  </conditionalFormatting>
  <conditionalFormatting sqref="E22">
    <cfRule type="expression" dxfId="19101" priority="533">
      <formula>AND(IF(OR($Q22=1,$Q22=2),1,0),IF($X22&lt;=20,1,0))</formula>
    </cfRule>
    <cfRule type="expression" dxfId="19100" priority="534">
      <formula>AND(IF($Q22=2,1,0),IF($X22&lt;30,1,0))</formula>
    </cfRule>
    <cfRule type="expression" dxfId="19099" priority="535">
      <formula>AND(IF($Q22=3,1,0),IF($X22&lt;30,1,0))</formula>
    </cfRule>
    <cfRule type="expression" dxfId="19098" priority="536">
      <formula>AND(IF($Q22=3,1,IF($Q22=4,1,0)),IF($F22&lt;=85,1,0))</formula>
    </cfRule>
  </conditionalFormatting>
  <conditionalFormatting sqref="X22">
    <cfRule type="expression" dxfId="19097" priority="529">
      <formula>AND(IF(OR($Q22=1,$Q22=2),1,0),IF($X22&lt;=20,1,0))</formula>
    </cfRule>
    <cfRule type="expression" dxfId="19096" priority="530">
      <formula>AND(IF($Q22=2,1,0),IF($X22&lt;30,1,0))</formula>
    </cfRule>
    <cfRule type="expression" dxfId="19095" priority="531">
      <formula>AND(IF($Q22=3,1,0),IF($X22&lt;30,1,0))</formula>
    </cfRule>
    <cfRule type="expression" dxfId="19094" priority="532">
      <formula>AND(IF($Q22=3,1,IF($Q22=4,1,0)),IF($F22&lt;=85,1,0))</formula>
    </cfRule>
  </conditionalFormatting>
  <conditionalFormatting sqref="AI22">
    <cfRule type="expression" dxfId="19093" priority="525">
      <formula>AND(IF(OR($Q22=1,$Q22=2),1,0),IF($X22&lt;=20,1,0))</formula>
    </cfRule>
    <cfRule type="expression" dxfId="19092" priority="526">
      <formula>AND(IF($Q22=2,1,0),IF($X22&lt;30,1,0))</formula>
    </cfRule>
    <cfRule type="expression" dxfId="19091" priority="527">
      <formula>AND(IF($Q22=3,1,0),IF($X22&lt;30,1,0))</formula>
    </cfRule>
    <cfRule type="expression" dxfId="19090" priority="528">
      <formula>AND(IF($Q22=3,1,IF($Q22=4,1,0)),IF($F22&lt;=85,1,0))</formula>
    </cfRule>
  </conditionalFormatting>
  <conditionalFormatting sqref="AV23">
    <cfRule type="expression" dxfId="19089" priority="523">
      <formula>AV23="X"</formula>
    </cfRule>
    <cfRule type="expression" dxfId="19088" priority="524">
      <formula>AV23="후보"</formula>
    </cfRule>
  </conditionalFormatting>
  <conditionalFormatting sqref="AC23">
    <cfRule type="cellIs" dxfId="19087" priority="520" operator="greaterThan">
      <formula>0.9</formula>
    </cfRule>
    <cfRule type="cellIs" dxfId="19086" priority="521" operator="greaterThan">
      <formula>0.85</formula>
    </cfRule>
  </conditionalFormatting>
  <conditionalFormatting sqref="N23">
    <cfRule type="cellIs" dxfId="19085" priority="518" operator="greaterThan">
      <formula>0.9</formula>
    </cfRule>
    <cfRule type="cellIs" dxfId="19084" priority="519" operator="greaterThan">
      <formula>0.85</formula>
    </cfRule>
  </conditionalFormatting>
  <conditionalFormatting sqref="E23">
    <cfRule type="expression" dxfId="19083" priority="514">
      <formula>AND(IF(OR($Q23=1,$Q23=2),1,0),IF($X23&lt;=20,1,0))</formula>
    </cfRule>
    <cfRule type="expression" dxfId="19082" priority="515">
      <formula>AND(IF($Q23=2,1,0),IF($X23&lt;30,1,0))</formula>
    </cfRule>
    <cfRule type="expression" dxfId="19081" priority="516">
      <formula>AND(IF($Q23=3,1,0),IF($X23&lt;30,1,0))</formula>
    </cfRule>
    <cfRule type="expression" dxfId="19080" priority="517">
      <formula>AND(IF($Q23=3,1,IF($Q23=4,1,0)),IF($F23&lt;=85,1,0))</formula>
    </cfRule>
  </conditionalFormatting>
  <conditionalFormatting sqref="X23">
    <cfRule type="expression" dxfId="19079" priority="510">
      <formula>AND(IF(OR($Q23=1,$Q23=2),1,0),IF($X23&lt;=20,1,0))</formula>
    </cfRule>
    <cfRule type="expression" dxfId="19078" priority="511">
      <formula>AND(IF($Q23=2,1,0),IF($X23&lt;30,1,0))</formula>
    </cfRule>
    <cfRule type="expression" dxfId="19077" priority="512">
      <formula>AND(IF($Q23=3,1,0),IF($X23&lt;30,1,0))</formula>
    </cfRule>
    <cfRule type="expression" dxfId="19076" priority="513">
      <formula>AND(IF($Q23=3,1,IF($Q23=4,1,0)),IF($F23&lt;=85,1,0))</formula>
    </cfRule>
  </conditionalFormatting>
  <conditionalFormatting sqref="AI23">
    <cfRule type="expression" dxfId="19075" priority="506">
      <formula>AND(IF(OR($Q23=1,$Q23=2),1,0),IF($X23&lt;=20,1,0))</formula>
    </cfRule>
    <cfRule type="expression" dxfId="19074" priority="507">
      <formula>AND(IF($Q23=2,1,0),IF($X23&lt;30,1,0))</formula>
    </cfRule>
    <cfRule type="expression" dxfId="19073" priority="508">
      <formula>AND(IF($Q23=3,1,0),IF($X23&lt;30,1,0))</formula>
    </cfRule>
    <cfRule type="expression" dxfId="19072" priority="509">
      <formula>AND(IF($Q23=3,1,IF($Q23=4,1,0)),IF($F23&lt;=85,1,0))</formula>
    </cfRule>
  </conditionalFormatting>
  <conditionalFormatting sqref="AV24">
    <cfRule type="expression" dxfId="19071" priority="504">
      <formula>AV24="X"</formula>
    </cfRule>
    <cfRule type="expression" dxfId="19070" priority="505">
      <formula>AV24="후보"</formula>
    </cfRule>
  </conditionalFormatting>
  <conditionalFormatting sqref="AC24">
    <cfRule type="cellIs" dxfId="19069" priority="501" operator="greaterThan">
      <formula>0.9</formula>
    </cfRule>
    <cfRule type="cellIs" dxfId="19068" priority="502" operator="greaterThan">
      <formula>0.85</formula>
    </cfRule>
  </conditionalFormatting>
  <conditionalFormatting sqref="N24">
    <cfRule type="cellIs" dxfId="19067" priority="499" operator="greaterThan">
      <formula>0.9</formula>
    </cfRule>
    <cfRule type="cellIs" dxfId="19066" priority="500" operator="greaterThan">
      <formula>0.85</formula>
    </cfRule>
  </conditionalFormatting>
  <conditionalFormatting sqref="E24">
    <cfRule type="expression" dxfId="19065" priority="495">
      <formula>AND(IF(OR($Q24=1,$Q24=2),1,0),IF($X24&lt;=20,1,0))</formula>
    </cfRule>
    <cfRule type="expression" dxfId="19064" priority="496">
      <formula>AND(IF($Q24=2,1,0),IF($X24&lt;30,1,0))</formula>
    </cfRule>
    <cfRule type="expression" dxfId="19063" priority="497">
      <formula>AND(IF($Q24=3,1,0),IF($X24&lt;30,1,0))</formula>
    </cfRule>
    <cfRule type="expression" dxfId="19062" priority="498">
      <formula>AND(IF($Q24=3,1,IF($Q24=4,1,0)),IF($F24&lt;=85,1,0))</formula>
    </cfRule>
  </conditionalFormatting>
  <conditionalFormatting sqref="X24">
    <cfRule type="expression" dxfId="19061" priority="491">
      <formula>AND(IF(OR($Q24=1,$Q24=2),1,0),IF($X24&lt;=20,1,0))</formula>
    </cfRule>
    <cfRule type="expression" dxfId="19060" priority="492">
      <formula>AND(IF($Q24=2,1,0),IF($X24&lt;30,1,0))</formula>
    </cfRule>
    <cfRule type="expression" dxfId="19059" priority="493">
      <formula>AND(IF($Q24=3,1,0),IF($X24&lt;30,1,0))</formula>
    </cfRule>
    <cfRule type="expression" dxfId="19058" priority="494">
      <formula>AND(IF($Q24=3,1,IF($Q24=4,1,0)),IF($F24&lt;=85,1,0))</formula>
    </cfRule>
  </conditionalFormatting>
  <conditionalFormatting sqref="AI24">
    <cfRule type="expression" dxfId="19057" priority="487">
      <formula>AND(IF(OR($Q24=1,$Q24=2),1,0),IF($X24&lt;=20,1,0))</formula>
    </cfRule>
    <cfRule type="expression" dxfId="19056" priority="488">
      <formula>AND(IF($Q24=2,1,0),IF($X24&lt;30,1,0))</formula>
    </cfRule>
    <cfRule type="expression" dxfId="19055" priority="489">
      <formula>AND(IF($Q24=3,1,0),IF($X24&lt;30,1,0))</formula>
    </cfRule>
    <cfRule type="expression" dxfId="19054" priority="490">
      <formula>AND(IF($Q24=3,1,IF($Q24=4,1,0)),IF($F24&lt;=85,1,0))</formula>
    </cfRule>
  </conditionalFormatting>
  <conditionalFormatting sqref="AV25">
    <cfRule type="expression" dxfId="19053" priority="485">
      <formula>AV25="X"</formula>
    </cfRule>
    <cfRule type="expression" dxfId="19052" priority="486">
      <formula>AV25="후보"</formula>
    </cfRule>
  </conditionalFormatting>
  <conditionalFormatting sqref="AC25 N25">
    <cfRule type="cellIs" dxfId="19051" priority="482" operator="greaterThan">
      <formula>0.9</formula>
    </cfRule>
    <cfRule type="cellIs" dxfId="19050" priority="483" operator="greaterThan">
      <formula>0.85</formula>
    </cfRule>
  </conditionalFormatting>
  <conditionalFormatting sqref="AV26">
    <cfRule type="expression" dxfId="19049" priority="480">
      <formula>AV26="X"</formula>
    </cfRule>
    <cfRule type="expression" dxfId="19048" priority="481">
      <formula>AV26="후보"</formula>
    </cfRule>
  </conditionalFormatting>
  <conditionalFormatting sqref="AC26">
    <cfRule type="cellIs" dxfId="19047" priority="477" operator="greaterThan">
      <formula>0.9</formula>
    </cfRule>
    <cfRule type="cellIs" dxfId="19046" priority="478" operator="greaterThan">
      <formula>0.85</formula>
    </cfRule>
  </conditionalFormatting>
  <conditionalFormatting sqref="N26">
    <cfRule type="cellIs" dxfId="19045" priority="475" operator="greaterThan">
      <formula>0.9</formula>
    </cfRule>
    <cfRule type="cellIs" dxfId="19044" priority="476" operator="greaterThan">
      <formula>0.85</formula>
    </cfRule>
  </conditionalFormatting>
  <conditionalFormatting sqref="E26">
    <cfRule type="expression" dxfId="19043" priority="471">
      <formula>AND(IF(OR($Q26=1,$Q26=2),1,0),IF($X26&lt;=20,1,0))</formula>
    </cfRule>
    <cfRule type="expression" dxfId="19042" priority="472">
      <formula>AND(IF($Q26=2,1,0),IF($X26&lt;30,1,0))</formula>
    </cfRule>
    <cfRule type="expression" dxfId="19041" priority="473">
      <formula>AND(IF($Q26=3,1,0),IF($X26&lt;30,1,0))</formula>
    </cfRule>
    <cfRule type="expression" dxfId="19040" priority="474">
      <formula>AND(IF($Q26=3,1,IF($Q26=4,1,0)),IF($F26&lt;=85,1,0))</formula>
    </cfRule>
  </conditionalFormatting>
  <conditionalFormatting sqref="X26">
    <cfRule type="expression" dxfId="19039" priority="467">
      <formula>AND(IF(OR($Q26=1,$Q26=2),1,0),IF($X26&lt;=20,1,0))</formula>
    </cfRule>
    <cfRule type="expression" dxfId="19038" priority="468">
      <formula>AND(IF($Q26=2,1,0),IF($X26&lt;30,1,0))</formula>
    </cfRule>
    <cfRule type="expression" dxfId="19037" priority="469">
      <formula>AND(IF($Q26=3,1,0),IF($X26&lt;30,1,0))</formula>
    </cfRule>
    <cfRule type="expression" dxfId="19036" priority="470">
      <formula>AND(IF($Q26=3,1,IF($Q26=4,1,0)),IF($F26&lt;=85,1,0))</formula>
    </cfRule>
  </conditionalFormatting>
  <conditionalFormatting sqref="AI26">
    <cfRule type="expression" dxfId="19035" priority="463">
      <formula>AND(IF(OR($Q26=1,$Q26=2),1,0),IF($X26&lt;=20,1,0))</formula>
    </cfRule>
    <cfRule type="expression" dxfId="19034" priority="464">
      <formula>AND(IF($Q26=2,1,0),IF($X26&lt;30,1,0))</formula>
    </cfRule>
    <cfRule type="expression" dxfId="19033" priority="465">
      <formula>AND(IF($Q26=3,1,0),IF($X26&lt;30,1,0))</formula>
    </cfRule>
    <cfRule type="expression" dxfId="19032" priority="466">
      <formula>AND(IF($Q26=3,1,IF($Q26=4,1,0)),IF($F26&lt;=85,1,0))</formula>
    </cfRule>
  </conditionalFormatting>
  <conditionalFormatting sqref="AV27">
    <cfRule type="expression" dxfId="19031" priority="461">
      <formula>AV27="X"</formula>
    </cfRule>
    <cfRule type="expression" dxfId="19030" priority="462">
      <formula>AV27="후보"</formula>
    </cfRule>
  </conditionalFormatting>
  <conditionalFormatting sqref="AC27">
    <cfRule type="cellIs" dxfId="19029" priority="458" operator="greaterThan">
      <formula>0.9</formula>
    </cfRule>
    <cfRule type="cellIs" dxfId="19028" priority="459" operator="greaterThan">
      <formula>0.85</formula>
    </cfRule>
  </conditionalFormatting>
  <conditionalFormatting sqref="N27">
    <cfRule type="cellIs" dxfId="19027" priority="456" operator="greaterThan">
      <formula>0.9</formula>
    </cfRule>
    <cfRule type="cellIs" dxfId="19026" priority="457" operator="greaterThan">
      <formula>0.85</formula>
    </cfRule>
  </conditionalFormatting>
  <conditionalFormatting sqref="E27">
    <cfRule type="expression" dxfId="19025" priority="452">
      <formula>AND(IF(OR($Q27=1,$Q27=2),1,0),IF($X27&lt;=20,1,0))</formula>
    </cfRule>
    <cfRule type="expression" dxfId="19024" priority="453">
      <formula>AND(IF($Q27=2,1,0),IF($X27&lt;30,1,0))</formula>
    </cfRule>
    <cfRule type="expression" dxfId="19023" priority="454">
      <formula>AND(IF($Q27=3,1,0),IF($X27&lt;30,1,0))</formula>
    </cfRule>
    <cfRule type="expression" dxfId="19022" priority="455">
      <formula>AND(IF($Q27=3,1,IF($Q27=4,1,0)),IF($F27&lt;=85,1,0))</formula>
    </cfRule>
  </conditionalFormatting>
  <conditionalFormatting sqref="X27">
    <cfRule type="expression" dxfId="19021" priority="448">
      <formula>AND(IF(OR($Q27=1,$Q27=2),1,0),IF($X27&lt;=20,1,0))</formula>
    </cfRule>
    <cfRule type="expression" dxfId="19020" priority="449">
      <formula>AND(IF($Q27=2,1,0),IF($X27&lt;30,1,0))</formula>
    </cfRule>
    <cfRule type="expression" dxfId="19019" priority="450">
      <formula>AND(IF($Q27=3,1,0),IF($X27&lt;30,1,0))</formula>
    </cfRule>
    <cfRule type="expression" dxfId="19018" priority="451">
      <formula>AND(IF($Q27=3,1,IF($Q27=4,1,0)),IF($F27&lt;=85,1,0))</formula>
    </cfRule>
  </conditionalFormatting>
  <conditionalFormatting sqref="AI27">
    <cfRule type="expression" dxfId="19017" priority="444">
      <formula>AND(IF(OR($Q27=1,$Q27=2),1,0),IF($X27&lt;=20,1,0))</formula>
    </cfRule>
    <cfRule type="expression" dxfId="19016" priority="445">
      <formula>AND(IF($Q27=2,1,0),IF($X27&lt;30,1,0))</formula>
    </cfRule>
    <cfRule type="expression" dxfId="19015" priority="446">
      <formula>AND(IF($Q27=3,1,0),IF($X27&lt;30,1,0))</formula>
    </cfRule>
    <cfRule type="expression" dxfId="19014" priority="447">
      <formula>AND(IF($Q27=3,1,IF($Q27=4,1,0)),IF($F27&lt;=85,1,0))</formula>
    </cfRule>
  </conditionalFormatting>
  <conditionalFormatting sqref="AV28">
    <cfRule type="expression" dxfId="19013" priority="442">
      <formula>AV28="X"</formula>
    </cfRule>
    <cfRule type="expression" dxfId="19012" priority="443">
      <formula>AV28="후보"</formula>
    </cfRule>
  </conditionalFormatting>
  <conditionalFormatting sqref="AC28">
    <cfRule type="cellIs" dxfId="19011" priority="439" operator="greaterThan">
      <formula>0.9</formula>
    </cfRule>
    <cfRule type="cellIs" dxfId="19010" priority="440" operator="greaterThan">
      <formula>0.85</formula>
    </cfRule>
  </conditionalFormatting>
  <conditionalFormatting sqref="N28">
    <cfRule type="cellIs" dxfId="19009" priority="437" operator="greaterThan">
      <formula>0.9</formula>
    </cfRule>
    <cfRule type="cellIs" dxfId="19008" priority="438" operator="greaterThan">
      <formula>0.85</formula>
    </cfRule>
  </conditionalFormatting>
  <conditionalFormatting sqref="E28">
    <cfRule type="expression" dxfId="19007" priority="433">
      <formula>AND(IF(OR($Q28=1,$Q28=2),1,0),IF($X28&lt;=20,1,0))</formula>
    </cfRule>
    <cfRule type="expression" dxfId="19006" priority="434">
      <formula>AND(IF($Q28=2,1,0),IF($X28&lt;30,1,0))</formula>
    </cfRule>
    <cfRule type="expression" dxfId="19005" priority="435">
      <formula>AND(IF($Q28=3,1,0),IF($X28&lt;30,1,0))</formula>
    </cfRule>
    <cfRule type="expression" dxfId="19004" priority="436">
      <formula>AND(IF($Q28=3,1,IF($Q28=4,1,0)),IF($F28&lt;=85,1,0))</formula>
    </cfRule>
  </conditionalFormatting>
  <conditionalFormatting sqref="X28">
    <cfRule type="expression" dxfId="19003" priority="429">
      <formula>AND(IF(OR($Q28=1,$Q28=2),1,0),IF($X28&lt;=20,1,0))</formula>
    </cfRule>
    <cfRule type="expression" dxfId="19002" priority="430">
      <formula>AND(IF($Q28=2,1,0),IF($X28&lt;30,1,0))</formula>
    </cfRule>
    <cfRule type="expression" dxfId="19001" priority="431">
      <formula>AND(IF($Q28=3,1,0),IF($X28&lt;30,1,0))</formula>
    </cfRule>
    <cfRule type="expression" dxfId="19000" priority="432">
      <formula>AND(IF($Q28=3,1,IF($Q28=4,1,0)),IF($F28&lt;=85,1,0))</formula>
    </cfRule>
  </conditionalFormatting>
  <conditionalFormatting sqref="AI28">
    <cfRule type="expression" dxfId="18999" priority="425">
      <formula>AND(IF(OR($Q28=1,$Q28=2),1,0),IF($X28&lt;=20,1,0))</formula>
    </cfRule>
    <cfRule type="expression" dxfId="18998" priority="426">
      <formula>AND(IF($Q28=2,1,0),IF($X28&lt;30,1,0))</formula>
    </cfRule>
    <cfRule type="expression" dxfId="18997" priority="427">
      <formula>AND(IF($Q28=3,1,0),IF($X28&lt;30,1,0))</formula>
    </cfRule>
    <cfRule type="expression" dxfId="18996" priority="428">
      <formula>AND(IF($Q28=3,1,IF($Q28=4,1,0)),IF($F28&lt;=85,1,0))</formula>
    </cfRule>
  </conditionalFormatting>
  <conditionalFormatting sqref="AV29">
    <cfRule type="expression" dxfId="18995" priority="423">
      <formula>AV29="X"</formula>
    </cfRule>
    <cfRule type="expression" dxfId="18994" priority="424">
      <formula>AV29="후보"</formula>
    </cfRule>
  </conditionalFormatting>
  <conditionalFormatting sqref="AC29 N29">
    <cfRule type="cellIs" dxfId="18993" priority="420" operator="greaterThan">
      <formula>0.9</formula>
    </cfRule>
    <cfRule type="cellIs" dxfId="18992" priority="421" operator="greaterThan">
      <formula>0.85</formula>
    </cfRule>
  </conditionalFormatting>
  <conditionalFormatting sqref="AV30">
    <cfRule type="expression" dxfId="18991" priority="418">
      <formula>AV30="X"</formula>
    </cfRule>
    <cfRule type="expression" dxfId="18990" priority="419">
      <formula>AV30="후보"</formula>
    </cfRule>
  </conditionalFormatting>
  <conditionalFormatting sqref="AC30">
    <cfRule type="cellIs" dxfId="18989" priority="415" operator="greaterThan">
      <formula>0.9</formula>
    </cfRule>
    <cfRule type="cellIs" dxfId="18988" priority="416" operator="greaterThan">
      <formula>0.85</formula>
    </cfRule>
  </conditionalFormatting>
  <conditionalFormatting sqref="N30">
    <cfRule type="cellIs" dxfId="18987" priority="413" operator="greaterThan">
      <formula>0.9</formula>
    </cfRule>
    <cfRule type="cellIs" dxfId="18986" priority="414" operator="greaterThan">
      <formula>0.85</formula>
    </cfRule>
  </conditionalFormatting>
  <conditionalFormatting sqref="E30">
    <cfRule type="expression" dxfId="18985" priority="409">
      <formula>AND(IF(OR($Q30=1,$Q30=2),1,0),IF($X30&lt;=20,1,0))</formula>
    </cfRule>
    <cfRule type="expression" dxfId="18984" priority="410">
      <formula>AND(IF($Q30=2,1,0),IF($X30&lt;30,1,0))</formula>
    </cfRule>
    <cfRule type="expression" dxfId="18983" priority="411">
      <formula>AND(IF($Q30=3,1,0),IF($X30&lt;30,1,0))</formula>
    </cfRule>
    <cfRule type="expression" dxfId="18982" priority="412">
      <formula>AND(IF($Q30=3,1,IF($Q30=4,1,0)),IF($F30&lt;=85,1,0))</formula>
    </cfRule>
  </conditionalFormatting>
  <conditionalFormatting sqref="X30">
    <cfRule type="expression" dxfId="18981" priority="405">
      <formula>AND(IF(OR($Q30=1,$Q30=2),1,0),IF($X30&lt;=20,1,0))</formula>
    </cfRule>
    <cfRule type="expression" dxfId="18980" priority="406">
      <formula>AND(IF($Q30=2,1,0),IF($X30&lt;30,1,0))</formula>
    </cfRule>
    <cfRule type="expression" dxfId="18979" priority="407">
      <formula>AND(IF($Q30=3,1,0),IF($X30&lt;30,1,0))</formula>
    </cfRule>
    <cfRule type="expression" dxfId="18978" priority="408">
      <formula>AND(IF($Q30=3,1,IF($Q30=4,1,0)),IF($F30&lt;=85,1,0))</formula>
    </cfRule>
  </conditionalFormatting>
  <conditionalFormatting sqref="AI30">
    <cfRule type="expression" dxfId="18977" priority="401">
      <formula>AND(IF(OR($Q30=1,$Q30=2),1,0),IF($X30&lt;=20,1,0))</formula>
    </cfRule>
    <cfRule type="expression" dxfId="18976" priority="402">
      <formula>AND(IF($Q30=2,1,0),IF($X30&lt;30,1,0))</formula>
    </cfRule>
    <cfRule type="expression" dxfId="18975" priority="403">
      <formula>AND(IF($Q30=3,1,0),IF($X30&lt;30,1,0))</formula>
    </cfRule>
    <cfRule type="expression" dxfId="18974" priority="404">
      <formula>AND(IF($Q30=3,1,IF($Q30=4,1,0)),IF($F30&lt;=85,1,0))</formula>
    </cfRule>
  </conditionalFormatting>
  <conditionalFormatting sqref="AV31">
    <cfRule type="expression" dxfId="18973" priority="399">
      <formula>AV31="X"</formula>
    </cfRule>
    <cfRule type="expression" dxfId="18972" priority="400">
      <formula>AV31="후보"</formula>
    </cfRule>
  </conditionalFormatting>
  <conditionalFormatting sqref="AC31">
    <cfRule type="cellIs" dxfId="18971" priority="396" operator="greaterThan">
      <formula>0.9</formula>
    </cfRule>
    <cfRule type="cellIs" dxfId="18970" priority="397" operator="greaterThan">
      <formula>0.85</formula>
    </cfRule>
  </conditionalFormatting>
  <conditionalFormatting sqref="N31">
    <cfRule type="cellIs" dxfId="18969" priority="394" operator="greaterThan">
      <formula>0.9</formula>
    </cfRule>
    <cfRule type="cellIs" dxfId="18968" priority="395" operator="greaterThan">
      <formula>0.85</formula>
    </cfRule>
  </conditionalFormatting>
  <conditionalFormatting sqref="E31">
    <cfRule type="expression" dxfId="18967" priority="390">
      <formula>AND(IF(OR($Q31=1,$Q31=2),1,0),IF($X31&lt;=20,1,0))</formula>
    </cfRule>
    <cfRule type="expression" dxfId="18966" priority="391">
      <formula>AND(IF($Q31=2,1,0),IF($X31&lt;30,1,0))</formula>
    </cfRule>
    <cfRule type="expression" dxfId="18965" priority="392">
      <formula>AND(IF($Q31=3,1,0),IF($X31&lt;30,1,0))</formula>
    </cfRule>
    <cfRule type="expression" dxfId="18964" priority="393">
      <formula>AND(IF($Q31=3,1,IF($Q31=4,1,0)),IF($F31&lt;=85,1,0))</formula>
    </cfRule>
  </conditionalFormatting>
  <conditionalFormatting sqref="X31">
    <cfRule type="expression" dxfId="18963" priority="386">
      <formula>AND(IF(OR($Q31=1,$Q31=2),1,0),IF($X31&lt;=20,1,0))</formula>
    </cfRule>
    <cfRule type="expression" dxfId="18962" priority="387">
      <formula>AND(IF($Q31=2,1,0),IF($X31&lt;30,1,0))</formula>
    </cfRule>
    <cfRule type="expression" dxfId="18961" priority="388">
      <formula>AND(IF($Q31=3,1,0),IF($X31&lt;30,1,0))</formula>
    </cfRule>
    <cfRule type="expression" dxfId="18960" priority="389">
      <formula>AND(IF($Q31=3,1,IF($Q31=4,1,0)),IF($F31&lt;=85,1,0))</formula>
    </cfRule>
  </conditionalFormatting>
  <conditionalFormatting sqref="AI31">
    <cfRule type="expression" dxfId="18959" priority="382">
      <formula>AND(IF(OR($Q31=1,$Q31=2),1,0),IF($X31&lt;=20,1,0))</formula>
    </cfRule>
    <cfRule type="expression" dxfId="18958" priority="383">
      <formula>AND(IF($Q31=2,1,0),IF($X31&lt;30,1,0))</formula>
    </cfRule>
    <cfRule type="expression" dxfId="18957" priority="384">
      <formula>AND(IF($Q31=3,1,0),IF($X31&lt;30,1,0))</formula>
    </cfRule>
    <cfRule type="expression" dxfId="18956" priority="385">
      <formula>AND(IF($Q31=3,1,IF($Q31=4,1,0)),IF($F31&lt;=85,1,0))</formula>
    </cfRule>
  </conditionalFormatting>
  <conditionalFormatting sqref="AV32">
    <cfRule type="expression" dxfId="18955" priority="380">
      <formula>AV32="X"</formula>
    </cfRule>
    <cfRule type="expression" dxfId="18954" priority="381">
      <formula>AV32="후보"</formula>
    </cfRule>
  </conditionalFormatting>
  <conditionalFormatting sqref="AC32 N32">
    <cfRule type="cellIs" dxfId="18953" priority="377" operator="greaterThan">
      <formula>0.9</formula>
    </cfRule>
    <cfRule type="cellIs" dxfId="18952" priority="378" operator="greaterThan">
      <formula>0.85</formula>
    </cfRule>
  </conditionalFormatting>
  <conditionalFormatting sqref="AV33">
    <cfRule type="expression" dxfId="18951" priority="375">
      <formula>AV33="X"</formula>
    </cfRule>
    <cfRule type="expression" dxfId="18950" priority="376">
      <formula>AV33="후보"</formula>
    </cfRule>
  </conditionalFormatting>
  <conditionalFormatting sqref="AC33">
    <cfRule type="cellIs" dxfId="18949" priority="372" operator="greaterThan">
      <formula>0.9</formula>
    </cfRule>
    <cfRule type="cellIs" dxfId="18948" priority="373" operator="greaterThan">
      <formula>0.85</formula>
    </cfRule>
  </conditionalFormatting>
  <conditionalFormatting sqref="N33">
    <cfRule type="cellIs" dxfId="18947" priority="370" operator="greaterThan">
      <formula>0.9</formula>
    </cfRule>
    <cfRule type="cellIs" dxfId="18946" priority="371" operator="greaterThan">
      <formula>0.85</formula>
    </cfRule>
  </conditionalFormatting>
  <conditionalFormatting sqref="E33">
    <cfRule type="expression" dxfId="18945" priority="366">
      <formula>AND(IF(OR($Q33=1,$Q33=2),1,0),IF($X33&lt;=20,1,0))</formula>
    </cfRule>
    <cfRule type="expression" dxfId="18944" priority="367">
      <formula>AND(IF($Q33=2,1,0),IF($X33&lt;30,1,0))</formula>
    </cfRule>
    <cfRule type="expression" dxfId="18943" priority="368">
      <formula>AND(IF($Q33=3,1,0),IF($X33&lt;30,1,0))</formula>
    </cfRule>
    <cfRule type="expression" dxfId="18942" priority="369">
      <formula>AND(IF($Q33=3,1,IF($Q33=4,1,0)),IF($F33&lt;=85,1,0))</formula>
    </cfRule>
  </conditionalFormatting>
  <conditionalFormatting sqref="X33">
    <cfRule type="expression" dxfId="18941" priority="362">
      <formula>AND(IF(OR($Q33=1,$Q33=2),1,0),IF($X33&lt;=20,1,0))</formula>
    </cfRule>
    <cfRule type="expression" dxfId="18940" priority="363">
      <formula>AND(IF($Q33=2,1,0),IF($X33&lt;30,1,0))</formula>
    </cfRule>
    <cfRule type="expression" dxfId="18939" priority="364">
      <formula>AND(IF($Q33=3,1,0),IF($X33&lt;30,1,0))</formula>
    </cfRule>
    <cfRule type="expression" dxfId="18938" priority="365">
      <formula>AND(IF($Q33=3,1,IF($Q33=4,1,0)),IF($F33&lt;=85,1,0))</formula>
    </cfRule>
  </conditionalFormatting>
  <conditionalFormatting sqref="AI33">
    <cfRule type="expression" dxfId="18937" priority="358">
      <formula>AND(IF(OR($Q33=1,$Q33=2),1,0),IF($X33&lt;=20,1,0))</formula>
    </cfRule>
    <cfRule type="expression" dxfId="18936" priority="359">
      <formula>AND(IF($Q33=2,1,0),IF($X33&lt;30,1,0))</formula>
    </cfRule>
    <cfRule type="expression" dxfId="18935" priority="360">
      <formula>AND(IF($Q33=3,1,0),IF($X33&lt;30,1,0))</formula>
    </cfRule>
    <cfRule type="expression" dxfId="18934" priority="361">
      <formula>AND(IF($Q33=3,1,IF($Q33=4,1,0)),IF($F33&lt;=85,1,0))</formula>
    </cfRule>
  </conditionalFormatting>
  <conditionalFormatting sqref="AV34">
    <cfRule type="expression" dxfId="18933" priority="356">
      <formula>AV34="X"</formula>
    </cfRule>
    <cfRule type="expression" dxfId="18932" priority="357">
      <formula>AV34="후보"</formula>
    </cfRule>
  </conditionalFormatting>
  <conditionalFormatting sqref="AC34">
    <cfRule type="cellIs" dxfId="18931" priority="353" operator="greaterThan">
      <formula>0.9</formula>
    </cfRule>
    <cfRule type="cellIs" dxfId="18930" priority="354" operator="greaterThan">
      <formula>0.85</formula>
    </cfRule>
  </conditionalFormatting>
  <conditionalFormatting sqref="N34">
    <cfRule type="cellIs" dxfId="18929" priority="351" operator="greaterThan">
      <formula>0.9</formula>
    </cfRule>
    <cfRule type="cellIs" dxfId="18928" priority="352" operator="greaterThan">
      <formula>0.85</formula>
    </cfRule>
  </conditionalFormatting>
  <conditionalFormatting sqref="E34">
    <cfRule type="expression" dxfId="18927" priority="347">
      <formula>AND(IF(OR($Q34=1,$Q34=2),1,0),IF($X34&lt;=20,1,0))</formula>
    </cfRule>
    <cfRule type="expression" dxfId="18926" priority="348">
      <formula>AND(IF($Q34=2,1,0),IF($X34&lt;30,1,0))</formula>
    </cfRule>
    <cfRule type="expression" dxfId="18925" priority="349">
      <formula>AND(IF($Q34=3,1,0),IF($X34&lt;30,1,0))</formula>
    </cfRule>
    <cfRule type="expression" dxfId="18924" priority="350">
      <formula>AND(IF($Q34=3,1,IF($Q34=4,1,0)),IF($F34&lt;=85,1,0))</formula>
    </cfRule>
  </conditionalFormatting>
  <conditionalFormatting sqref="X34">
    <cfRule type="expression" dxfId="18923" priority="343">
      <formula>AND(IF(OR($Q34=1,$Q34=2),1,0),IF($X34&lt;=20,1,0))</formula>
    </cfRule>
    <cfRule type="expression" dxfId="18922" priority="344">
      <formula>AND(IF($Q34=2,1,0),IF($X34&lt;30,1,0))</formula>
    </cfRule>
    <cfRule type="expression" dxfId="18921" priority="345">
      <formula>AND(IF($Q34=3,1,0),IF($X34&lt;30,1,0))</formula>
    </cfRule>
    <cfRule type="expression" dxfId="18920" priority="346">
      <formula>AND(IF($Q34=3,1,IF($Q34=4,1,0)),IF($F34&lt;=85,1,0))</formula>
    </cfRule>
  </conditionalFormatting>
  <conditionalFormatting sqref="AI34">
    <cfRule type="expression" dxfId="18919" priority="339">
      <formula>AND(IF(OR($Q34=1,$Q34=2),1,0),IF($X34&lt;=20,1,0))</formula>
    </cfRule>
    <cfRule type="expression" dxfId="18918" priority="340">
      <formula>AND(IF($Q34=2,1,0),IF($X34&lt;30,1,0))</formula>
    </cfRule>
    <cfRule type="expression" dxfId="18917" priority="341">
      <formula>AND(IF($Q34=3,1,0),IF($X34&lt;30,1,0))</formula>
    </cfRule>
    <cfRule type="expression" dxfId="18916" priority="342">
      <formula>AND(IF($Q34=3,1,IF($Q34=4,1,0)),IF($F34&lt;=85,1,0))</formula>
    </cfRule>
  </conditionalFormatting>
  <conditionalFormatting sqref="AV35">
    <cfRule type="expression" dxfId="18915" priority="337">
      <formula>AV35="X"</formula>
    </cfRule>
    <cfRule type="expression" dxfId="18914" priority="338">
      <formula>AV35="후보"</formula>
    </cfRule>
  </conditionalFormatting>
  <conditionalFormatting sqref="AC35 N35">
    <cfRule type="cellIs" dxfId="18913" priority="334" operator="greaterThan">
      <formula>0.9</formula>
    </cfRule>
    <cfRule type="cellIs" dxfId="18912" priority="335" operator="greaterThan">
      <formula>0.85</formula>
    </cfRule>
  </conditionalFormatting>
  <conditionalFormatting sqref="AV36">
    <cfRule type="expression" dxfId="18911" priority="332">
      <formula>AV36="X"</formula>
    </cfRule>
    <cfRule type="expression" dxfId="18910" priority="333">
      <formula>AV36="후보"</formula>
    </cfRule>
  </conditionalFormatting>
  <conditionalFormatting sqref="AC36">
    <cfRule type="cellIs" dxfId="18909" priority="329" operator="greaterThan">
      <formula>0.9</formula>
    </cfRule>
    <cfRule type="cellIs" dxfId="18908" priority="330" operator="greaterThan">
      <formula>0.85</formula>
    </cfRule>
  </conditionalFormatting>
  <conditionalFormatting sqref="N36">
    <cfRule type="cellIs" dxfId="18907" priority="327" operator="greaterThan">
      <formula>0.9</formula>
    </cfRule>
    <cfRule type="cellIs" dxfId="18906" priority="328" operator="greaterThan">
      <formula>0.85</formula>
    </cfRule>
  </conditionalFormatting>
  <conditionalFormatting sqref="E36">
    <cfRule type="expression" dxfId="18905" priority="323">
      <formula>AND(IF(OR($Q36=1,$Q36=2),1,0),IF($X36&lt;=20,1,0))</formula>
    </cfRule>
    <cfRule type="expression" dxfId="18904" priority="324">
      <formula>AND(IF($Q36=2,1,0),IF($X36&lt;30,1,0))</formula>
    </cfRule>
    <cfRule type="expression" dxfId="18903" priority="325">
      <formula>AND(IF($Q36=3,1,0),IF($X36&lt;30,1,0))</formula>
    </cfRule>
    <cfRule type="expression" dxfId="18902" priority="326">
      <formula>AND(IF($Q36=3,1,IF($Q36=4,1,0)),IF($F36&lt;=85,1,0))</formula>
    </cfRule>
  </conditionalFormatting>
  <conditionalFormatting sqref="X36">
    <cfRule type="expression" dxfId="18901" priority="319">
      <formula>AND(IF(OR($Q36=1,$Q36=2),1,0),IF($X36&lt;=20,1,0))</formula>
    </cfRule>
    <cfRule type="expression" dxfId="18900" priority="320">
      <formula>AND(IF($Q36=2,1,0),IF($X36&lt;30,1,0))</formula>
    </cfRule>
    <cfRule type="expression" dxfId="18899" priority="321">
      <formula>AND(IF($Q36=3,1,0),IF($X36&lt;30,1,0))</formula>
    </cfRule>
    <cfRule type="expression" dxfId="18898" priority="322">
      <formula>AND(IF($Q36=3,1,IF($Q36=4,1,0)),IF($F36&lt;=85,1,0))</formula>
    </cfRule>
  </conditionalFormatting>
  <conditionalFormatting sqref="AI36">
    <cfRule type="expression" dxfId="18897" priority="315">
      <formula>AND(IF(OR($Q36=1,$Q36=2),1,0),IF($X36&lt;=20,1,0))</formula>
    </cfRule>
    <cfRule type="expression" dxfId="18896" priority="316">
      <formula>AND(IF($Q36=2,1,0),IF($X36&lt;30,1,0))</formula>
    </cfRule>
    <cfRule type="expression" dxfId="18895" priority="317">
      <formula>AND(IF($Q36=3,1,0),IF($X36&lt;30,1,0))</formula>
    </cfRule>
    <cfRule type="expression" dxfId="18894" priority="318">
      <formula>AND(IF($Q36=3,1,IF($Q36=4,1,0)),IF($F36&lt;=85,1,0))</formula>
    </cfRule>
  </conditionalFormatting>
  <conditionalFormatting sqref="AV37">
    <cfRule type="expression" dxfId="18893" priority="313">
      <formula>AV37="X"</formula>
    </cfRule>
    <cfRule type="expression" dxfId="18892" priority="314">
      <formula>AV37="후보"</formula>
    </cfRule>
  </conditionalFormatting>
  <conditionalFormatting sqref="AC37">
    <cfRule type="cellIs" dxfId="18891" priority="310" operator="greaterThan">
      <formula>0.9</formula>
    </cfRule>
    <cfRule type="cellIs" dxfId="18890" priority="311" operator="greaterThan">
      <formula>0.85</formula>
    </cfRule>
  </conditionalFormatting>
  <conditionalFormatting sqref="N37">
    <cfRule type="cellIs" dxfId="18889" priority="308" operator="greaterThan">
      <formula>0.9</formula>
    </cfRule>
    <cfRule type="cellIs" dxfId="18888" priority="309" operator="greaterThan">
      <formula>0.85</formula>
    </cfRule>
  </conditionalFormatting>
  <conditionalFormatting sqref="E37">
    <cfRule type="expression" dxfId="18887" priority="304">
      <formula>AND(IF(OR($Q37=1,$Q37=2),1,0),IF($X37&lt;=20,1,0))</formula>
    </cfRule>
    <cfRule type="expression" dxfId="18886" priority="305">
      <formula>AND(IF($Q37=2,1,0),IF($X37&lt;30,1,0))</formula>
    </cfRule>
    <cfRule type="expression" dxfId="18885" priority="306">
      <formula>AND(IF($Q37=3,1,0),IF($X37&lt;30,1,0))</formula>
    </cfRule>
    <cfRule type="expression" dxfId="18884" priority="307">
      <formula>AND(IF($Q37=3,1,IF($Q37=4,1,0)),IF($F37&lt;=85,1,0))</formula>
    </cfRule>
  </conditionalFormatting>
  <conditionalFormatting sqref="X37">
    <cfRule type="expression" dxfId="18883" priority="300">
      <formula>AND(IF(OR($Q37=1,$Q37=2),1,0),IF($X37&lt;=20,1,0))</formula>
    </cfRule>
    <cfRule type="expression" dxfId="18882" priority="301">
      <formula>AND(IF($Q37=2,1,0),IF($X37&lt;30,1,0))</formula>
    </cfRule>
    <cfRule type="expression" dxfId="18881" priority="302">
      <formula>AND(IF($Q37=3,1,0),IF($X37&lt;30,1,0))</formula>
    </cfRule>
    <cfRule type="expression" dxfId="18880" priority="303">
      <formula>AND(IF($Q37=3,1,IF($Q37=4,1,0)),IF($F37&lt;=85,1,0))</formula>
    </cfRule>
  </conditionalFormatting>
  <conditionalFormatting sqref="AI37">
    <cfRule type="expression" dxfId="18879" priority="296">
      <formula>AND(IF(OR($Q37=1,$Q37=2),1,0),IF($X37&lt;=20,1,0))</formula>
    </cfRule>
    <cfRule type="expression" dxfId="18878" priority="297">
      <formula>AND(IF($Q37=2,1,0),IF($X37&lt;30,1,0))</formula>
    </cfRule>
    <cfRule type="expression" dxfId="18877" priority="298">
      <formula>AND(IF($Q37=3,1,0),IF($X37&lt;30,1,0))</formula>
    </cfRule>
    <cfRule type="expression" dxfId="18876" priority="299">
      <formula>AND(IF($Q37=3,1,IF($Q37=4,1,0)),IF($F37&lt;=85,1,0))</formula>
    </cfRule>
  </conditionalFormatting>
  <conditionalFormatting sqref="AV38">
    <cfRule type="expression" dxfId="18875" priority="294">
      <formula>AV38="X"</formula>
    </cfRule>
    <cfRule type="expression" dxfId="18874" priority="295">
      <formula>AV38="후보"</formula>
    </cfRule>
  </conditionalFormatting>
  <conditionalFormatting sqref="AC38 N38">
    <cfRule type="cellIs" dxfId="18873" priority="291" operator="greaterThan">
      <formula>0.9</formula>
    </cfRule>
    <cfRule type="cellIs" dxfId="18872" priority="292" operator="greaterThan">
      <formula>0.85</formula>
    </cfRule>
  </conditionalFormatting>
  <conditionalFormatting sqref="AV39">
    <cfRule type="expression" dxfId="18871" priority="289">
      <formula>AV39="X"</formula>
    </cfRule>
    <cfRule type="expression" dxfId="18870" priority="290">
      <formula>AV39="후보"</formula>
    </cfRule>
  </conditionalFormatting>
  <conditionalFormatting sqref="AC39">
    <cfRule type="cellIs" dxfId="18869" priority="286" operator="greaterThan">
      <formula>0.9</formula>
    </cfRule>
    <cfRule type="cellIs" dxfId="18868" priority="287" operator="greaterThan">
      <formula>0.85</formula>
    </cfRule>
  </conditionalFormatting>
  <conditionalFormatting sqref="N39">
    <cfRule type="cellIs" dxfId="18867" priority="284" operator="greaterThan">
      <formula>0.9</formula>
    </cfRule>
    <cfRule type="cellIs" dxfId="18866" priority="285" operator="greaterThan">
      <formula>0.85</formula>
    </cfRule>
  </conditionalFormatting>
  <conditionalFormatting sqref="E39">
    <cfRule type="expression" dxfId="18865" priority="280">
      <formula>AND(IF(OR($Q39=1,$Q39=2),1,0),IF($X39&lt;=20,1,0))</formula>
    </cfRule>
    <cfRule type="expression" dxfId="18864" priority="281">
      <formula>AND(IF($Q39=2,1,0),IF($X39&lt;30,1,0))</formula>
    </cfRule>
    <cfRule type="expression" dxfId="18863" priority="282">
      <formula>AND(IF($Q39=3,1,0),IF($X39&lt;30,1,0))</formula>
    </cfRule>
    <cfRule type="expression" dxfId="18862" priority="283">
      <formula>AND(IF($Q39=3,1,IF($Q39=4,1,0)),IF($F39&lt;=85,1,0))</formula>
    </cfRule>
  </conditionalFormatting>
  <conditionalFormatting sqref="X39">
    <cfRule type="expression" dxfId="18861" priority="276">
      <formula>AND(IF(OR($Q39=1,$Q39=2),1,0),IF($X39&lt;=20,1,0))</formula>
    </cfRule>
    <cfRule type="expression" dxfId="18860" priority="277">
      <formula>AND(IF($Q39=2,1,0),IF($X39&lt;30,1,0))</formula>
    </cfRule>
    <cfRule type="expression" dxfId="18859" priority="278">
      <formula>AND(IF($Q39=3,1,0),IF($X39&lt;30,1,0))</formula>
    </cfRule>
    <cfRule type="expression" dxfId="18858" priority="279">
      <formula>AND(IF($Q39=3,1,IF($Q39=4,1,0)),IF($F39&lt;=85,1,0))</formula>
    </cfRule>
  </conditionalFormatting>
  <conditionalFormatting sqref="AI39">
    <cfRule type="expression" dxfId="18857" priority="272">
      <formula>AND(IF(OR($Q39=1,$Q39=2),1,0),IF($X39&lt;=20,1,0))</formula>
    </cfRule>
    <cfRule type="expression" dxfId="18856" priority="273">
      <formula>AND(IF($Q39=2,1,0),IF($X39&lt;30,1,0))</formula>
    </cfRule>
    <cfRule type="expression" dxfId="18855" priority="274">
      <formula>AND(IF($Q39=3,1,0),IF($X39&lt;30,1,0))</formula>
    </cfRule>
    <cfRule type="expression" dxfId="18854" priority="275">
      <formula>AND(IF($Q39=3,1,IF($Q39=4,1,0)),IF($F39&lt;=85,1,0))</formula>
    </cfRule>
  </conditionalFormatting>
  <conditionalFormatting sqref="AV40">
    <cfRule type="expression" dxfId="18853" priority="270">
      <formula>AV40="X"</formula>
    </cfRule>
    <cfRule type="expression" dxfId="18852" priority="271">
      <formula>AV40="후보"</formula>
    </cfRule>
  </conditionalFormatting>
  <conditionalFormatting sqref="AC40">
    <cfRule type="cellIs" dxfId="18851" priority="267" operator="greaterThan">
      <formula>0.9</formula>
    </cfRule>
    <cfRule type="cellIs" dxfId="18850" priority="268" operator="greaterThan">
      <formula>0.85</formula>
    </cfRule>
  </conditionalFormatting>
  <conditionalFormatting sqref="N40">
    <cfRule type="cellIs" dxfId="18849" priority="265" operator="greaterThan">
      <formula>0.9</formula>
    </cfRule>
    <cfRule type="cellIs" dxfId="18848" priority="266" operator="greaterThan">
      <formula>0.85</formula>
    </cfRule>
  </conditionalFormatting>
  <conditionalFormatting sqref="E40">
    <cfRule type="expression" dxfId="18847" priority="261">
      <formula>AND(IF(OR($Q40=1,$Q40=2),1,0),IF($X40&lt;=20,1,0))</formula>
    </cfRule>
    <cfRule type="expression" dxfId="18846" priority="262">
      <formula>AND(IF($Q40=2,1,0),IF($X40&lt;30,1,0))</formula>
    </cfRule>
    <cfRule type="expression" dxfId="18845" priority="263">
      <formula>AND(IF($Q40=3,1,0),IF($X40&lt;30,1,0))</formula>
    </cfRule>
    <cfRule type="expression" dxfId="18844" priority="264">
      <formula>AND(IF($Q40=3,1,IF($Q40=4,1,0)),IF($F40&lt;=85,1,0))</formula>
    </cfRule>
  </conditionalFormatting>
  <conditionalFormatting sqref="X40">
    <cfRule type="expression" dxfId="18843" priority="257">
      <formula>AND(IF(OR($Q40=1,$Q40=2),1,0),IF($X40&lt;=20,1,0))</formula>
    </cfRule>
    <cfRule type="expression" dxfId="18842" priority="258">
      <formula>AND(IF($Q40=2,1,0),IF($X40&lt;30,1,0))</formula>
    </cfRule>
    <cfRule type="expression" dxfId="18841" priority="259">
      <formula>AND(IF($Q40=3,1,0),IF($X40&lt;30,1,0))</formula>
    </cfRule>
    <cfRule type="expression" dxfId="18840" priority="260">
      <formula>AND(IF($Q40=3,1,IF($Q40=4,1,0)),IF($F40&lt;=85,1,0))</formula>
    </cfRule>
  </conditionalFormatting>
  <conditionalFormatting sqref="AI40">
    <cfRule type="expression" dxfId="18839" priority="253">
      <formula>AND(IF(OR($Q40=1,$Q40=2),1,0),IF($X40&lt;=20,1,0))</formula>
    </cfRule>
    <cfRule type="expression" dxfId="18838" priority="254">
      <formula>AND(IF($Q40=2,1,0),IF($X40&lt;30,1,0))</formula>
    </cfRule>
    <cfRule type="expression" dxfId="18837" priority="255">
      <formula>AND(IF($Q40=3,1,0),IF($X40&lt;30,1,0))</formula>
    </cfRule>
    <cfRule type="expression" dxfId="18836" priority="256">
      <formula>AND(IF($Q40=3,1,IF($Q40=4,1,0)),IF($F40&lt;=85,1,0))</formula>
    </cfRule>
  </conditionalFormatting>
  <conditionalFormatting sqref="AV41">
    <cfRule type="expression" dxfId="18835" priority="251">
      <formula>AV41="X"</formula>
    </cfRule>
    <cfRule type="expression" dxfId="18834" priority="252">
      <formula>AV41="후보"</formula>
    </cfRule>
  </conditionalFormatting>
  <conditionalFormatting sqref="AC41">
    <cfRule type="cellIs" dxfId="18833" priority="248" operator="greaterThan">
      <formula>0.9</formula>
    </cfRule>
    <cfRule type="cellIs" dxfId="18832" priority="249" operator="greaterThan">
      <formula>0.85</formula>
    </cfRule>
  </conditionalFormatting>
  <conditionalFormatting sqref="N41">
    <cfRule type="cellIs" dxfId="18831" priority="246" operator="greaterThan">
      <formula>0.9</formula>
    </cfRule>
    <cfRule type="cellIs" dxfId="18830" priority="247" operator="greaterThan">
      <formula>0.85</formula>
    </cfRule>
  </conditionalFormatting>
  <conditionalFormatting sqref="E41">
    <cfRule type="expression" dxfId="18829" priority="242">
      <formula>AND(IF(OR($Q41=1,$Q41=2),1,0),IF($X41&lt;=20,1,0))</formula>
    </cfRule>
    <cfRule type="expression" dxfId="18828" priority="243">
      <formula>AND(IF($Q41=2,1,0),IF($X41&lt;30,1,0))</formula>
    </cfRule>
    <cfRule type="expression" dxfId="18827" priority="244">
      <formula>AND(IF($Q41=3,1,0),IF($X41&lt;30,1,0))</formula>
    </cfRule>
    <cfRule type="expression" dxfId="18826" priority="245">
      <formula>AND(IF($Q41=3,1,IF($Q41=4,1,0)),IF($F41&lt;=85,1,0))</formula>
    </cfRule>
  </conditionalFormatting>
  <conditionalFormatting sqref="X41">
    <cfRule type="expression" dxfId="18825" priority="238">
      <formula>AND(IF(OR($Q41=1,$Q41=2),1,0),IF($X41&lt;=20,1,0))</formula>
    </cfRule>
    <cfRule type="expression" dxfId="18824" priority="239">
      <formula>AND(IF($Q41=2,1,0),IF($X41&lt;30,1,0))</formula>
    </cfRule>
    <cfRule type="expression" dxfId="18823" priority="240">
      <formula>AND(IF($Q41=3,1,0),IF($X41&lt;30,1,0))</formula>
    </cfRule>
    <cfRule type="expression" dxfId="18822" priority="241">
      <formula>AND(IF($Q41=3,1,IF($Q41=4,1,0)),IF($F41&lt;=85,1,0))</formula>
    </cfRule>
  </conditionalFormatting>
  <conditionalFormatting sqref="AI41">
    <cfRule type="expression" dxfId="18821" priority="234">
      <formula>AND(IF(OR($Q41=1,$Q41=2),1,0),IF($X41&lt;=20,1,0))</formula>
    </cfRule>
    <cfRule type="expression" dxfId="18820" priority="235">
      <formula>AND(IF($Q41=2,1,0),IF($X41&lt;30,1,0))</formula>
    </cfRule>
    <cfRule type="expression" dxfId="18819" priority="236">
      <formula>AND(IF($Q41=3,1,0),IF($X41&lt;30,1,0))</formula>
    </cfRule>
    <cfRule type="expression" dxfId="18818" priority="237">
      <formula>AND(IF($Q41=3,1,IF($Q41=4,1,0)),IF($F41&lt;=85,1,0))</formula>
    </cfRule>
  </conditionalFormatting>
  <conditionalFormatting sqref="AV42">
    <cfRule type="expression" dxfId="18817" priority="232">
      <formula>AV42="X"</formula>
    </cfRule>
    <cfRule type="expression" dxfId="18816" priority="233">
      <formula>AV42="후보"</formula>
    </cfRule>
  </conditionalFormatting>
  <conditionalFormatting sqref="AC42">
    <cfRule type="cellIs" dxfId="18815" priority="229" operator="greaterThan">
      <formula>0.9</formula>
    </cfRule>
    <cfRule type="cellIs" dxfId="18814" priority="230" operator="greaterThan">
      <formula>0.85</formula>
    </cfRule>
  </conditionalFormatting>
  <conditionalFormatting sqref="N42">
    <cfRule type="cellIs" dxfId="18813" priority="227" operator="greaterThan">
      <formula>0.9</formula>
    </cfRule>
    <cfRule type="cellIs" dxfId="18812" priority="228" operator="greaterThan">
      <formula>0.85</formula>
    </cfRule>
  </conditionalFormatting>
  <conditionalFormatting sqref="E42">
    <cfRule type="expression" dxfId="18811" priority="223">
      <formula>AND(IF(OR($Q42=1,$Q42=2),1,0),IF($X42&lt;=20,1,0))</formula>
    </cfRule>
    <cfRule type="expression" dxfId="18810" priority="224">
      <formula>AND(IF($Q42=2,1,0),IF($X42&lt;30,1,0))</formula>
    </cfRule>
    <cfRule type="expression" dxfId="18809" priority="225">
      <formula>AND(IF($Q42=3,1,0),IF($X42&lt;30,1,0))</formula>
    </cfRule>
    <cfRule type="expression" dxfId="18808" priority="226">
      <formula>AND(IF($Q42=3,1,IF($Q42=4,1,0)),IF($F42&lt;=85,1,0))</formula>
    </cfRule>
  </conditionalFormatting>
  <conditionalFormatting sqref="X42">
    <cfRule type="expression" dxfId="18807" priority="219">
      <formula>AND(IF(OR($Q42=1,$Q42=2),1,0),IF($X42&lt;=20,1,0))</formula>
    </cfRule>
    <cfRule type="expression" dxfId="18806" priority="220">
      <formula>AND(IF($Q42=2,1,0),IF($X42&lt;30,1,0))</formula>
    </cfRule>
    <cfRule type="expression" dxfId="18805" priority="221">
      <formula>AND(IF($Q42=3,1,0),IF($X42&lt;30,1,0))</formula>
    </cfRule>
    <cfRule type="expression" dxfId="18804" priority="222">
      <formula>AND(IF($Q42=3,1,IF($Q42=4,1,0)),IF($F42&lt;=85,1,0))</formula>
    </cfRule>
  </conditionalFormatting>
  <conditionalFormatting sqref="AI42">
    <cfRule type="expression" dxfId="18803" priority="215">
      <formula>AND(IF(OR($Q42=1,$Q42=2),1,0),IF($X42&lt;=20,1,0))</formula>
    </cfRule>
    <cfRule type="expression" dxfId="18802" priority="216">
      <formula>AND(IF($Q42=2,1,0),IF($X42&lt;30,1,0))</formula>
    </cfRule>
    <cfRule type="expression" dxfId="18801" priority="217">
      <formula>AND(IF($Q42=3,1,0),IF($X42&lt;30,1,0))</formula>
    </cfRule>
    <cfRule type="expression" dxfId="18800" priority="218">
      <formula>AND(IF($Q42=3,1,IF($Q42=4,1,0)),IF($F42&lt;=85,1,0))</formula>
    </cfRule>
  </conditionalFormatting>
  <conditionalFormatting sqref="AV43">
    <cfRule type="expression" dxfId="18799" priority="213">
      <formula>AV43="X"</formula>
    </cfRule>
    <cfRule type="expression" dxfId="18798" priority="214">
      <formula>AV43="후보"</formula>
    </cfRule>
  </conditionalFormatting>
  <conditionalFormatting sqref="AC43">
    <cfRule type="cellIs" dxfId="18797" priority="210" operator="greaterThan">
      <formula>0.9</formula>
    </cfRule>
    <cfRule type="cellIs" dxfId="18796" priority="211" operator="greaterThan">
      <formula>0.85</formula>
    </cfRule>
  </conditionalFormatting>
  <conditionalFormatting sqref="N43">
    <cfRule type="cellIs" dxfId="18795" priority="208" operator="greaterThan">
      <formula>0.9</formula>
    </cfRule>
    <cfRule type="cellIs" dxfId="18794" priority="209" operator="greaterThan">
      <formula>0.85</formula>
    </cfRule>
  </conditionalFormatting>
  <conditionalFormatting sqref="E43">
    <cfRule type="expression" dxfId="18793" priority="204">
      <formula>AND(IF(OR($Q43=1,$Q43=2),1,0),IF($X43&lt;=20,1,0))</formula>
    </cfRule>
    <cfRule type="expression" dxfId="18792" priority="205">
      <formula>AND(IF($Q43=2,1,0),IF($X43&lt;30,1,0))</formula>
    </cfRule>
    <cfRule type="expression" dxfId="18791" priority="206">
      <formula>AND(IF($Q43=3,1,0),IF($X43&lt;30,1,0))</formula>
    </cfRule>
    <cfRule type="expression" dxfId="18790" priority="207">
      <formula>AND(IF($Q43=3,1,IF($Q43=4,1,0)),IF($F43&lt;=85,1,0))</formula>
    </cfRule>
  </conditionalFormatting>
  <conditionalFormatting sqref="X43">
    <cfRule type="expression" dxfId="18789" priority="200">
      <formula>AND(IF(OR($Q43=1,$Q43=2),1,0),IF($X43&lt;=20,1,0))</formula>
    </cfRule>
    <cfRule type="expression" dxfId="18788" priority="201">
      <formula>AND(IF($Q43=2,1,0),IF($X43&lt;30,1,0))</formula>
    </cfRule>
    <cfRule type="expression" dxfId="18787" priority="202">
      <formula>AND(IF($Q43=3,1,0),IF($X43&lt;30,1,0))</formula>
    </cfRule>
    <cfRule type="expression" dxfId="18786" priority="203">
      <formula>AND(IF($Q43=3,1,IF($Q43=4,1,0)),IF($F43&lt;=85,1,0))</formula>
    </cfRule>
  </conditionalFormatting>
  <conditionalFormatting sqref="AI43">
    <cfRule type="expression" dxfId="18785" priority="196">
      <formula>AND(IF(OR($Q43=1,$Q43=2),1,0),IF($X43&lt;=20,1,0))</formula>
    </cfRule>
    <cfRule type="expression" dxfId="18784" priority="197">
      <formula>AND(IF($Q43=2,1,0),IF($X43&lt;30,1,0))</formula>
    </cfRule>
    <cfRule type="expression" dxfId="18783" priority="198">
      <formula>AND(IF($Q43=3,1,0),IF($X43&lt;30,1,0))</formula>
    </cfRule>
    <cfRule type="expression" dxfId="18782" priority="199">
      <formula>AND(IF($Q43=3,1,IF($Q43=4,1,0)),IF($F43&lt;=85,1,0))</formula>
    </cfRule>
  </conditionalFormatting>
  <conditionalFormatting sqref="AV44">
    <cfRule type="expression" dxfId="18781" priority="194">
      <formula>AV44="X"</formula>
    </cfRule>
    <cfRule type="expression" dxfId="18780" priority="195">
      <formula>AV44="후보"</formula>
    </cfRule>
  </conditionalFormatting>
  <conditionalFormatting sqref="AC44">
    <cfRule type="cellIs" dxfId="18779" priority="191" operator="greaterThan">
      <formula>0.9</formula>
    </cfRule>
    <cfRule type="cellIs" dxfId="18778" priority="192" operator="greaterThan">
      <formula>0.85</formula>
    </cfRule>
  </conditionalFormatting>
  <conditionalFormatting sqref="N44">
    <cfRule type="cellIs" dxfId="18777" priority="189" operator="greaterThan">
      <formula>0.9</formula>
    </cfRule>
    <cfRule type="cellIs" dxfId="18776" priority="190" operator="greaterThan">
      <formula>0.85</formula>
    </cfRule>
  </conditionalFormatting>
  <conditionalFormatting sqref="E44">
    <cfRule type="expression" dxfId="18775" priority="185">
      <formula>AND(IF(OR($Q44=1,$Q44=2),1,0),IF($X44&lt;=20,1,0))</formula>
    </cfRule>
    <cfRule type="expression" dxfId="18774" priority="186">
      <formula>AND(IF($Q44=2,1,0),IF($X44&lt;30,1,0))</formula>
    </cfRule>
    <cfRule type="expression" dxfId="18773" priority="187">
      <formula>AND(IF($Q44=3,1,0),IF($X44&lt;30,1,0))</formula>
    </cfRule>
    <cfRule type="expression" dxfId="18772" priority="188">
      <formula>AND(IF($Q44=3,1,IF($Q44=4,1,0)),IF($F44&lt;=85,1,0))</formula>
    </cfRule>
  </conditionalFormatting>
  <conditionalFormatting sqref="X44">
    <cfRule type="expression" dxfId="18771" priority="181">
      <formula>AND(IF(OR($Q44=1,$Q44=2),1,0),IF($X44&lt;=20,1,0))</formula>
    </cfRule>
    <cfRule type="expression" dxfId="18770" priority="182">
      <formula>AND(IF($Q44=2,1,0),IF($X44&lt;30,1,0))</formula>
    </cfRule>
    <cfRule type="expression" dxfId="18769" priority="183">
      <formula>AND(IF($Q44=3,1,0),IF($X44&lt;30,1,0))</formula>
    </cfRule>
    <cfRule type="expression" dxfId="18768" priority="184">
      <formula>AND(IF($Q44=3,1,IF($Q44=4,1,0)),IF($F44&lt;=85,1,0))</formula>
    </cfRule>
  </conditionalFormatting>
  <conditionalFormatting sqref="AI44">
    <cfRule type="expression" dxfId="18767" priority="177">
      <formula>AND(IF(OR($Q44=1,$Q44=2),1,0),IF($X44&lt;=20,1,0))</formula>
    </cfRule>
    <cfRule type="expression" dxfId="18766" priority="178">
      <formula>AND(IF($Q44=2,1,0),IF($X44&lt;30,1,0))</formula>
    </cfRule>
    <cfRule type="expression" dxfId="18765" priority="179">
      <formula>AND(IF($Q44=3,1,0),IF($X44&lt;30,1,0))</formula>
    </cfRule>
    <cfRule type="expression" dxfId="18764" priority="180">
      <formula>AND(IF($Q44=3,1,IF($Q44=4,1,0)),IF($F44&lt;=85,1,0))</formula>
    </cfRule>
  </conditionalFormatting>
  <conditionalFormatting sqref="AV45">
    <cfRule type="expression" dxfId="18763" priority="175">
      <formula>AV45="X"</formula>
    </cfRule>
    <cfRule type="expression" dxfId="18762" priority="176">
      <formula>AV45="후보"</formula>
    </cfRule>
  </conditionalFormatting>
  <conditionalFormatting sqref="AC45">
    <cfRule type="cellIs" dxfId="18761" priority="172" operator="greaterThan">
      <formula>0.9</formula>
    </cfRule>
    <cfRule type="cellIs" dxfId="18760" priority="173" operator="greaterThan">
      <formula>0.85</formula>
    </cfRule>
  </conditionalFormatting>
  <conditionalFormatting sqref="N45">
    <cfRule type="cellIs" dxfId="18759" priority="170" operator="greaterThan">
      <formula>0.9</formula>
    </cfRule>
    <cfRule type="cellIs" dxfId="18758" priority="171" operator="greaterThan">
      <formula>0.85</formula>
    </cfRule>
  </conditionalFormatting>
  <conditionalFormatting sqref="E45">
    <cfRule type="expression" dxfId="18757" priority="166">
      <formula>AND(IF(OR($Q45=1,$Q45=2),1,0),IF($X45&lt;=20,1,0))</formula>
    </cfRule>
    <cfRule type="expression" dxfId="18756" priority="167">
      <formula>AND(IF($Q45=2,1,0),IF($X45&lt;30,1,0))</formula>
    </cfRule>
    <cfRule type="expression" dxfId="18755" priority="168">
      <formula>AND(IF($Q45=3,1,0),IF($X45&lt;30,1,0))</formula>
    </cfRule>
    <cfRule type="expression" dxfId="18754" priority="169">
      <formula>AND(IF($Q45=3,1,IF($Q45=4,1,0)),IF($F45&lt;=85,1,0))</formula>
    </cfRule>
  </conditionalFormatting>
  <conditionalFormatting sqref="X45">
    <cfRule type="expression" dxfId="18753" priority="162">
      <formula>AND(IF(OR($Q45=1,$Q45=2),1,0),IF($X45&lt;=20,1,0))</formula>
    </cfRule>
    <cfRule type="expression" dxfId="18752" priority="163">
      <formula>AND(IF($Q45=2,1,0),IF($X45&lt;30,1,0))</formula>
    </cfRule>
    <cfRule type="expression" dxfId="18751" priority="164">
      <formula>AND(IF($Q45=3,1,0),IF($X45&lt;30,1,0))</formula>
    </cfRule>
    <cfRule type="expression" dxfId="18750" priority="165">
      <formula>AND(IF($Q45=3,1,IF($Q45=4,1,0)),IF($F45&lt;=85,1,0))</formula>
    </cfRule>
  </conditionalFormatting>
  <conditionalFormatting sqref="AI45">
    <cfRule type="expression" dxfId="18749" priority="158">
      <formula>AND(IF(OR($Q45=1,$Q45=2),1,0),IF($X45&lt;=20,1,0))</formula>
    </cfRule>
    <cfRule type="expression" dxfId="18748" priority="159">
      <formula>AND(IF($Q45=2,1,0),IF($X45&lt;30,1,0))</formula>
    </cfRule>
    <cfRule type="expression" dxfId="18747" priority="160">
      <formula>AND(IF($Q45=3,1,0),IF($X45&lt;30,1,0))</formula>
    </cfRule>
    <cfRule type="expression" dxfId="18746" priority="161">
      <formula>AND(IF($Q45=3,1,IF($Q45=4,1,0)),IF($F45&lt;=85,1,0))</formula>
    </cfRule>
  </conditionalFormatting>
  <conditionalFormatting sqref="AV46">
    <cfRule type="expression" dxfId="18745" priority="156">
      <formula>AV46="X"</formula>
    </cfRule>
    <cfRule type="expression" dxfId="18744" priority="157">
      <formula>AV46="후보"</formula>
    </cfRule>
  </conditionalFormatting>
  <conditionalFormatting sqref="AC46">
    <cfRule type="cellIs" dxfId="18743" priority="153" operator="greaterThan">
      <formula>0.9</formula>
    </cfRule>
    <cfRule type="cellIs" dxfId="18742" priority="154" operator="greaterThan">
      <formula>0.85</formula>
    </cfRule>
  </conditionalFormatting>
  <conditionalFormatting sqref="N46">
    <cfRule type="cellIs" dxfId="18741" priority="151" operator="greaterThan">
      <formula>0.9</formula>
    </cfRule>
    <cfRule type="cellIs" dxfId="18740" priority="152" operator="greaterThan">
      <formula>0.85</formula>
    </cfRule>
  </conditionalFormatting>
  <conditionalFormatting sqref="E46">
    <cfRule type="expression" dxfId="18739" priority="147">
      <formula>AND(IF(OR($Q46=1,$Q46=2),1,0),IF($X46&lt;=20,1,0))</formula>
    </cfRule>
    <cfRule type="expression" dxfId="18738" priority="148">
      <formula>AND(IF($Q46=2,1,0),IF($X46&lt;30,1,0))</formula>
    </cfRule>
    <cfRule type="expression" dxfId="18737" priority="149">
      <formula>AND(IF($Q46=3,1,0),IF($X46&lt;30,1,0))</formula>
    </cfRule>
    <cfRule type="expression" dxfId="18736" priority="150">
      <formula>AND(IF($Q46=3,1,IF($Q46=4,1,0)),IF($F46&lt;=85,1,0))</formula>
    </cfRule>
  </conditionalFormatting>
  <conditionalFormatting sqref="X46">
    <cfRule type="expression" dxfId="18735" priority="143">
      <formula>AND(IF(OR($Q46=1,$Q46=2),1,0),IF($X46&lt;=20,1,0))</formula>
    </cfRule>
    <cfRule type="expression" dxfId="18734" priority="144">
      <formula>AND(IF($Q46=2,1,0),IF($X46&lt;30,1,0))</formula>
    </cfRule>
    <cfRule type="expression" dxfId="18733" priority="145">
      <formula>AND(IF($Q46=3,1,0),IF($X46&lt;30,1,0))</formula>
    </cfRule>
    <cfRule type="expression" dxfId="18732" priority="146">
      <formula>AND(IF($Q46=3,1,IF($Q46=4,1,0)),IF($F46&lt;=85,1,0))</formula>
    </cfRule>
  </conditionalFormatting>
  <conditionalFormatting sqref="AI46">
    <cfRule type="expression" dxfId="18731" priority="139">
      <formula>AND(IF(OR($Q46=1,$Q46=2),1,0),IF($X46&lt;=20,1,0))</formula>
    </cfRule>
    <cfRule type="expression" dxfId="18730" priority="140">
      <formula>AND(IF($Q46=2,1,0),IF($X46&lt;30,1,0))</formula>
    </cfRule>
    <cfRule type="expression" dxfId="18729" priority="141">
      <formula>AND(IF($Q46=3,1,0),IF($X46&lt;30,1,0))</formula>
    </cfRule>
    <cfRule type="expression" dxfId="18728" priority="142">
      <formula>AND(IF($Q46=3,1,IF($Q46=4,1,0)),IF($F46&lt;=85,1,0))</formula>
    </cfRule>
  </conditionalFormatting>
  <conditionalFormatting sqref="AV47">
    <cfRule type="expression" dxfId="18727" priority="137">
      <formula>AV47="X"</formula>
    </cfRule>
    <cfRule type="expression" dxfId="18726" priority="138">
      <formula>AV47="후보"</formula>
    </cfRule>
  </conditionalFormatting>
  <conditionalFormatting sqref="AC47">
    <cfRule type="cellIs" dxfId="18725" priority="134" operator="greaterThan">
      <formula>0.9</formula>
    </cfRule>
    <cfRule type="cellIs" dxfId="18724" priority="135" operator="greaterThan">
      <formula>0.85</formula>
    </cfRule>
  </conditionalFormatting>
  <conditionalFormatting sqref="N47">
    <cfRule type="cellIs" dxfId="18723" priority="132" operator="greaterThan">
      <formula>0.9</formula>
    </cfRule>
    <cfRule type="cellIs" dxfId="18722" priority="133" operator="greaterThan">
      <formula>0.85</formula>
    </cfRule>
  </conditionalFormatting>
  <conditionalFormatting sqref="E47">
    <cfRule type="expression" dxfId="18721" priority="128">
      <formula>AND(IF(OR($Q47=1,$Q47=2),1,0),IF($X47&lt;=20,1,0))</formula>
    </cfRule>
    <cfRule type="expression" dxfId="18720" priority="129">
      <formula>AND(IF($Q47=2,1,0),IF($X47&lt;30,1,0))</formula>
    </cfRule>
    <cfRule type="expression" dxfId="18719" priority="130">
      <formula>AND(IF($Q47=3,1,0),IF($X47&lt;30,1,0))</formula>
    </cfRule>
    <cfRule type="expression" dxfId="18718" priority="131">
      <formula>AND(IF($Q47=3,1,IF($Q47=4,1,0)),IF($F47&lt;=85,1,0))</formula>
    </cfRule>
  </conditionalFormatting>
  <conditionalFormatting sqref="X47">
    <cfRule type="expression" dxfId="18717" priority="124">
      <formula>AND(IF(OR($Q47=1,$Q47=2),1,0),IF($X47&lt;=20,1,0))</formula>
    </cfRule>
    <cfRule type="expression" dxfId="18716" priority="125">
      <formula>AND(IF($Q47=2,1,0),IF($X47&lt;30,1,0))</formula>
    </cfRule>
    <cfRule type="expression" dxfId="18715" priority="126">
      <formula>AND(IF($Q47=3,1,0),IF($X47&lt;30,1,0))</formula>
    </cfRule>
    <cfRule type="expression" dxfId="18714" priority="127">
      <formula>AND(IF($Q47=3,1,IF($Q47=4,1,0)),IF($F47&lt;=85,1,0))</formula>
    </cfRule>
  </conditionalFormatting>
  <conditionalFormatting sqref="AI47">
    <cfRule type="expression" dxfId="18713" priority="120">
      <formula>AND(IF(OR($Q47=1,$Q47=2),1,0),IF($X47&lt;=20,1,0))</formula>
    </cfRule>
    <cfRule type="expression" dxfId="18712" priority="121">
      <formula>AND(IF($Q47=2,1,0),IF($X47&lt;30,1,0))</formula>
    </cfRule>
    <cfRule type="expression" dxfId="18711" priority="122">
      <formula>AND(IF($Q47=3,1,0),IF($X47&lt;30,1,0))</formula>
    </cfRule>
    <cfRule type="expression" dxfId="18710" priority="123">
      <formula>AND(IF($Q47=3,1,IF($Q47=4,1,0)),IF($F47&lt;=85,1,0))</formula>
    </cfRule>
  </conditionalFormatting>
  <conditionalFormatting sqref="AV48">
    <cfRule type="expression" dxfId="18709" priority="118">
      <formula>AV48="X"</formula>
    </cfRule>
    <cfRule type="expression" dxfId="18708" priority="119">
      <formula>AV48="후보"</formula>
    </cfRule>
  </conditionalFormatting>
  <conditionalFormatting sqref="AC48">
    <cfRule type="cellIs" dxfId="18707" priority="115" operator="greaterThan">
      <formula>0.9</formula>
    </cfRule>
    <cfRule type="cellIs" dxfId="18706" priority="116" operator="greaterThan">
      <formula>0.85</formula>
    </cfRule>
  </conditionalFormatting>
  <conditionalFormatting sqref="N48">
    <cfRule type="cellIs" dxfId="18705" priority="113" operator="greaterThan">
      <formula>0.9</formula>
    </cfRule>
    <cfRule type="cellIs" dxfId="18704" priority="114" operator="greaterThan">
      <formula>0.85</formula>
    </cfRule>
  </conditionalFormatting>
  <conditionalFormatting sqref="E48">
    <cfRule type="expression" dxfId="18703" priority="109">
      <formula>AND(IF(OR($Q48=1,$Q48=2),1,0),IF($X48&lt;=20,1,0))</formula>
    </cfRule>
    <cfRule type="expression" dxfId="18702" priority="110">
      <formula>AND(IF($Q48=2,1,0),IF($X48&lt;30,1,0))</formula>
    </cfRule>
    <cfRule type="expression" dxfId="18701" priority="111">
      <formula>AND(IF($Q48=3,1,0),IF($X48&lt;30,1,0))</formula>
    </cfRule>
    <cfRule type="expression" dxfId="18700" priority="112">
      <formula>AND(IF($Q48=3,1,IF($Q48=4,1,0)),IF($F48&lt;=85,1,0))</formula>
    </cfRule>
  </conditionalFormatting>
  <conditionalFormatting sqref="X48">
    <cfRule type="expression" dxfId="18699" priority="105">
      <formula>AND(IF(OR($Q48=1,$Q48=2),1,0),IF($X48&lt;=20,1,0))</formula>
    </cfRule>
    <cfRule type="expression" dxfId="18698" priority="106">
      <formula>AND(IF($Q48=2,1,0),IF($X48&lt;30,1,0))</formula>
    </cfRule>
    <cfRule type="expression" dxfId="18697" priority="107">
      <formula>AND(IF($Q48=3,1,0),IF($X48&lt;30,1,0))</formula>
    </cfRule>
    <cfRule type="expression" dxfId="18696" priority="108">
      <formula>AND(IF($Q48=3,1,IF($Q48=4,1,0)),IF($F48&lt;=85,1,0))</formula>
    </cfRule>
  </conditionalFormatting>
  <conditionalFormatting sqref="AI48">
    <cfRule type="expression" dxfId="18695" priority="101">
      <formula>AND(IF(OR($Q48=1,$Q48=2),1,0),IF($X48&lt;=20,1,0))</formula>
    </cfRule>
    <cfRule type="expression" dxfId="18694" priority="102">
      <formula>AND(IF($Q48=2,1,0),IF($X48&lt;30,1,0))</formula>
    </cfRule>
    <cfRule type="expression" dxfId="18693" priority="103">
      <formula>AND(IF($Q48=3,1,0),IF($X48&lt;30,1,0))</formula>
    </cfRule>
    <cfRule type="expression" dxfId="18692" priority="104">
      <formula>AND(IF($Q48=3,1,IF($Q48=4,1,0)),IF($F48&lt;=85,1,0))</formula>
    </cfRule>
  </conditionalFormatting>
  <conditionalFormatting sqref="AV49">
    <cfRule type="expression" dxfId="18691" priority="99">
      <formula>AV49="X"</formula>
    </cfRule>
    <cfRule type="expression" dxfId="18690" priority="100">
      <formula>AV49="후보"</formula>
    </cfRule>
  </conditionalFormatting>
  <conditionalFormatting sqref="AC49">
    <cfRule type="cellIs" dxfId="18689" priority="96" operator="greaterThan">
      <formula>0.9</formula>
    </cfRule>
    <cfRule type="cellIs" dxfId="18688" priority="97" operator="greaterThan">
      <formula>0.85</formula>
    </cfRule>
  </conditionalFormatting>
  <conditionalFormatting sqref="N49">
    <cfRule type="cellIs" dxfId="18687" priority="94" operator="greaterThan">
      <formula>0.9</formula>
    </cfRule>
    <cfRule type="cellIs" dxfId="18686" priority="95" operator="greaterThan">
      <formula>0.85</formula>
    </cfRule>
  </conditionalFormatting>
  <conditionalFormatting sqref="E49">
    <cfRule type="expression" dxfId="18685" priority="90">
      <formula>AND(IF(OR($Q49=1,$Q49=2),1,0),IF($X49&lt;=20,1,0))</formula>
    </cfRule>
    <cfRule type="expression" dxfId="18684" priority="91">
      <formula>AND(IF($Q49=2,1,0),IF($X49&lt;30,1,0))</formula>
    </cfRule>
    <cfRule type="expression" dxfId="18683" priority="92">
      <formula>AND(IF($Q49=3,1,0),IF($X49&lt;30,1,0))</formula>
    </cfRule>
    <cfRule type="expression" dxfId="18682" priority="93">
      <formula>AND(IF($Q49=3,1,IF($Q49=4,1,0)),IF($F49&lt;=85,1,0))</formula>
    </cfRule>
  </conditionalFormatting>
  <conditionalFormatting sqref="X49">
    <cfRule type="expression" dxfId="18681" priority="86">
      <formula>AND(IF(OR($Q49=1,$Q49=2),1,0),IF($X49&lt;=20,1,0))</formula>
    </cfRule>
    <cfRule type="expression" dxfId="18680" priority="87">
      <formula>AND(IF($Q49=2,1,0),IF($X49&lt;30,1,0))</formula>
    </cfRule>
    <cfRule type="expression" dxfId="18679" priority="88">
      <formula>AND(IF($Q49=3,1,0),IF($X49&lt;30,1,0))</formula>
    </cfRule>
    <cfRule type="expression" dxfId="18678" priority="89">
      <formula>AND(IF($Q49=3,1,IF($Q49=4,1,0)),IF($F49&lt;=85,1,0))</formula>
    </cfRule>
  </conditionalFormatting>
  <conditionalFormatting sqref="AI49">
    <cfRule type="expression" dxfId="18677" priority="82">
      <formula>AND(IF(OR($Q49=1,$Q49=2),1,0),IF($X49&lt;=20,1,0))</formula>
    </cfRule>
    <cfRule type="expression" dxfId="18676" priority="83">
      <formula>AND(IF($Q49=2,1,0),IF($X49&lt;30,1,0))</formula>
    </cfRule>
    <cfRule type="expression" dxfId="18675" priority="84">
      <formula>AND(IF($Q49=3,1,0),IF($X49&lt;30,1,0))</formula>
    </cfRule>
    <cfRule type="expression" dxfId="18674" priority="85">
      <formula>AND(IF($Q49=3,1,IF($Q49=4,1,0)),IF($F49&lt;=85,1,0))</formula>
    </cfRule>
  </conditionalFormatting>
  <conditionalFormatting sqref="AV50">
    <cfRule type="expression" dxfId="18673" priority="80">
      <formula>AV50="X"</formula>
    </cfRule>
    <cfRule type="expression" dxfId="18672" priority="81">
      <formula>AV50="후보"</formula>
    </cfRule>
  </conditionalFormatting>
  <conditionalFormatting sqref="AC50">
    <cfRule type="cellIs" dxfId="18671" priority="77" operator="greaterThan">
      <formula>0.9</formula>
    </cfRule>
    <cfRule type="cellIs" dxfId="18670" priority="78" operator="greaterThan">
      <formula>0.85</formula>
    </cfRule>
  </conditionalFormatting>
  <conditionalFormatting sqref="N50">
    <cfRule type="cellIs" dxfId="18669" priority="75" operator="greaterThan">
      <formula>0.9</formula>
    </cfRule>
    <cfRule type="cellIs" dxfId="18668" priority="76" operator="greaterThan">
      <formula>0.85</formula>
    </cfRule>
  </conditionalFormatting>
  <conditionalFormatting sqref="E50">
    <cfRule type="expression" dxfId="18667" priority="71">
      <formula>AND(IF(OR($Q50=1,$Q50=2),1,0),IF($X50&lt;=20,1,0))</formula>
    </cfRule>
    <cfRule type="expression" dxfId="18666" priority="72">
      <formula>AND(IF($Q50=2,1,0),IF($X50&lt;30,1,0))</formula>
    </cfRule>
    <cfRule type="expression" dxfId="18665" priority="73">
      <formula>AND(IF($Q50=3,1,0),IF($X50&lt;30,1,0))</formula>
    </cfRule>
    <cfRule type="expression" dxfId="18664" priority="74">
      <formula>AND(IF($Q50=3,1,IF($Q50=4,1,0)),IF($F50&lt;=85,1,0))</formula>
    </cfRule>
  </conditionalFormatting>
  <conditionalFormatting sqref="X50">
    <cfRule type="expression" dxfId="18663" priority="67">
      <formula>AND(IF(OR($Q50=1,$Q50=2),1,0),IF($X50&lt;=20,1,0))</formula>
    </cfRule>
    <cfRule type="expression" dxfId="18662" priority="68">
      <formula>AND(IF($Q50=2,1,0),IF($X50&lt;30,1,0))</formula>
    </cfRule>
    <cfRule type="expression" dxfId="18661" priority="69">
      <formula>AND(IF($Q50=3,1,0),IF($X50&lt;30,1,0))</formula>
    </cfRule>
    <cfRule type="expression" dxfId="18660" priority="70">
      <formula>AND(IF($Q50=3,1,IF($Q50=4,1,0)),IF($F50&lt;=85,1,0))</formula>
    </cfRule>
  </conditionalFormatting>
  <conditionalFormatting sqref="AI50">
    <cfRule type="expression" dxfId="18659" priority="63">
      <formula>AND(IF(OR($Q50=1,$Q50=2),1,0),IF($X50&lt;=20,1,0))</formula>
    </cfRule>
    <cfRule type="expression" dxfId="18658" priority="64">
      <formula>AND(IF($Q50=2,1,0),IF($X50&lt;30,1,0))</formula>
    </cfRule>
    <cfRule type="expression" dxfId="18657" priority="65">
      <formula>AND(IF($Q50=3,1,0),IF($X50&lt;30,1,0))</formula>
    </cfRule>
    <cfRule type="expression" dxfId="18656" priority="66">
      <formula>AND(IF($Q50=3,1,IF($Q50=4,1,0)),IF($F50&lt;=85,1,0))</formula>
    </cfRule>
  </conditionalFormatting>
  <conditionalFormatting sqref="AV51">
    <cfRule type="expression" dxfId="18655" priority="61">
      <formula>AV51="X"</formula>
    </cfRule>
    <cfRule type="expression" dxfId="18654" priority="62">
      <formula>AV51="후보"</formula>
    </cfRule>
  </conditionalFormatting>
  <conditionalFormatting sqref="AC51 N51">
    <cfRule type="cellIs" dxfId="18653" priority="58" operator="greaterThan">
      <formula>0.9</formula>
    </cfRule>
    <cfRule type="cellIs" dxfId="18652" priority="59" operator="greaterThan">
      <formula>0.85</formula>
    </cfRule>
  </conditionalFormatting>
  <conditionalFormatting sqref="AV52">
    <cfRule type="expression" dxfId="18651" priority="56">
      <formula>AV52="X"</formula>
    </cfRule>
    <cfRule type="expression" dxfId="18650" priority="57">
      <formula>AV52="후보"</formula>
    </cfRule>
  </conditionalFormatting>
  <conditionalFormatting sqref="AC52">
    <cfRule type="cellIs" dxfId="18649" priority="53" operator="greaterThan">
      <formula>0.9</formula>
    </cfRule>
    <cfRule type="cellIs" dxfId="18648" priority="54" operator="greaterThan">
      <formula>0.85</formula>
    </cfRule>
  </conditionalFormatting>
  <conditionalFormatting sqref="N52">
    <cfRule type="cellIs" dxfId="18647" priority="51" operator="greaterThan">
      <formula>0.9</formula>
    </cfRule>
    <cfRule type="cellIs" dxfId="18646" priority="52" operator="greaterThan">
      <formula>0.85</formula>
    </cfRule>
  </conditionalFormatting>
  <conditionalFormatting sqref="E52">
    <cfRule type="expression" dxfId="18645" priority="47">
      <formula>AND(IF(OR($Q52=1,$Q52=2),1,0),IF($X52&lt;=20,1,0))</formula>
    </cfRule>
    <cfRule type="expression" dxfId="18644" priority="48">
      <formula>AND(IF($Q52=2,1,0),IF($X52&lt;30,1,0))</formula>
    </cfRule>
    <cfRule type="expression" dxfId="18643" priority="49">
      <formula>AND(IF($Q52=3,1,0),IF($X52&lt;30,1,0))</formula>
    </cfRule>
    <cfRule type="expression" dxfId="18642" priority="50">
      <formula>AND(IF($Q52=3,1,IF($Q52=4,1,0)),IF($F52&lt;=85,1,0))</formula>
    </cfRule>
  </conditionalFormatting>
  <conditionalFormatting sqref="X52">
    <cfRule type="expression" dxfId="18641" priority="43">
      <formula>AND(IF(OR($Q52=1,$Q52=2),1,0),IF($X52&lt;=20,1,0))</formula>
    </cfRule>
    <cfRule type="expression" dxfId="18640" priority="44">
      <formula>AND(IF($Q52=2,1,0),IF($X52&lt;30,1,0))</formula>
    </cfRule>
    <cfRule type="expression" dxfId="18639" priority="45">
      <formula>AND(IF($Q52=3,1,0),IF($X52&lt;30,1,0))</formula>
    </cfRule>
    <cfRule type="expression" dxfId="18638" priority="46">
      <formula>AND(IF($Q52=3,1,IF($Q52=4,1,0)),IF($F52&lt;=85,1,0))</formula>
    </cfRule>
  </conditionalFormatting>
  <conditionalFormatting sqref="AI52">
    <cfRule type="expression" dxfId="18637" priority="39">
      <formula>AND(IF(OR($Q52=1,$Q52=2),1,0),IF($X52&lt;=20,1,0))</formula>
    </cfRule>
    <cfRule type="expression" dxfId="18636" priority="40">
      <formula>AND(IF($Q52=2,1,0),IF($X52&lt;30,1,0))</formula>
    </cfRule>
    <cfRule type="expression" dxfId="18635" priority="41">
      <formula>AND(IF($Q52=3,1,0),IF($X52&lt;30,1,0))</formula>
    </cfRule>
    <cfRule type="expression" dxfId="18634" priority="42">
      <formula>AND(IF($Q52=3,1,IF($Q52=4,1,0)),IF($F52&lt;=85,1,0))</formula>
    </cfRule>
  </conditionalFormatting>
  <conditionalFormatting sqref="AV53">
    <cfRule type="expression" dxfId="18633" priority="37">
      <formula>AV53="X"</formula>
    </cfRule>
    <cfRule type="expression" dxfId="18632" priority="38">
      <formula>AV53="후보"</formula>
    </cfRule>
  </conditionalFormatting>
  <conditionalFormatting sqref="AC53">
    <cfRule type="cellIs" dxfId="18631" priority="34" operator="greaterThan">
      <formula>0.9</formula>
    </cfRule>
    <cfRule type="cellIs" dxfId="18630" priority="35" operator="greaterThan">
      <formula>0.85</formula>
    </cfRule>
  </conditionalFormatting>
  <conditionalFormatting sqref="N53">
    <cfRule type="cellIs" dxfId="18629" priority="32" operator="greaterThan">
      <formula>0.9</formula>
    </cfRule>
    <cfRule type="cellIs" dxfId="18628" priority="33" operator="greaterThan">
      <formula>0.85</formula>
    </cfRule>
  </conditionalFormatting>
  <conditionalFormatting sqref="E53">
    <cfRule type="expression" dxfId="18627" priority="28">
      <formula>AND(IF(OR($Q53=1,$Q53=2),1,0),IF($X53&lt;=20,1,0))</formula>
    </cfRule>
    <cfRule type="expression" dxfId="18626" priority="29">
      <formula>AND(IF($Q53=2,1,0),IF($X53&lt;30,1,0))</formula>
    </cfRule>
    <cfRule type="expression" dxfId="18625" priority="30">
      <formula>AND(IF($Q53=3,1,0),IF($X53&lt;30,1,0))</formula>
    </cfRule>
    <cfRule type="expression" dxfId="18624" priority="31">
      <formula>AND(IF($Q53=3,1,IF($Q53=4,1,0)),IF($F53&lt;=85,1,0))</formula>
    </cfRule>
  </conditionalFormatting>
  <conditionalFormatting sqref="X53">
    <cfRule type="expression" dxfId="18623" priority="24">
      <formula>AND(IF(OR($Q53=1,$Q53=2),1,0),IF($X53&lt;=20,1,0))</formula>
    </cfRule>
    <cfRule type="expression" dxfId="18622" priority="25">
      <formula>AND(IF($Q53=2,1,0),IF($X53&lt;30,1,0))</formula>
    </cfRule>
    <cfRule type="expression" dxfId="18621" priority="26">
      <formula>AND(IF($Q53=3,1,0),IF($X53&lt;30,1,0))</formula>
    </cfRule>
    <cfRule type="expression" dxfId="18620" priority="27">
      <formula>AND(IF($Q53=3,1,IF($Q53=4,1,0)),IF($F53&lt;=85,1,0))</formula>
    </cfRule>
  </conditionalFormatting>
  <conditionalFormatting sqref="AI53">
    <cfRule type="expression" dxfId="18619" priority="20">
      <formula>AND(IF(OR($Q53=1,$Q53=2),1,0),IF($X53&lt;=20,1,0))</formula>
    </cfRule>
    <cfRule type="expression" dxfId="18618" priority="21">
      <formula>AND(IF($Q53=2,1,0),IF($X53&lt;30,1,0))</formula>
    </cfRule>
    <cfRule type="expression" dxfId="18617" priority="22">
      <formula>AND(IF($Q53=3,1,0),IF($X53&lt;30,1,0))</formula>
    </cfRule>
    <cfRule type="expression" dxfId="18616" priority="23">
      <formula>AND(IF($Q53=3,1,IF($Q53=4,1,0)),IF($F53&lt;=85,1,0))</formula>
    </cfRule>
  </conditionalFormatting>
  <conditionalFormatting sqref="AV54">
    <cfRule type="expression" dxfId="18615" priority="18">
      <formula>AV54="X"</formula>
    </cfRule>
    <cfRule type="expression" dxfId="18614" priority="19">
      <formula>AV54="후보"</formula>
    </cfRule>
  </conditionalFormatting>
  <conditionalFormatting sqref="AC54">
    <cfRule type="cellIs" dxfId="18613" priority="15" operator="greaterThan">
      <formula>0.9</formula>
    </cfRule>
    <cfRule type="cellIs" dxfId="18612" priority="16" operator="greaterThan">
      <formula>0.85</formula>
    </cfRule>
  </conditionalFormatting>
  <conditionalFormatting sqref="N54">
    <cfRule type="cellIs" dxfId="18611" priority="13" operator="greaterThan">
      <formula>0.9</formula>
    </cfRule>
    <cfRule type="cellIs" dxfId="18610" priority="14" operator="greaterThan">
      <formula>0.85</formula>
    </cfRule>
  </conditionalFormatting>
  <conditionalFormatting sqref="E54">
    <cfRule type="expression" dxfId="18609" priority="9">
      <formula>AND(IF(OR($Q54=1,$Q54=2),1,0),IF($X54&lt;=20,1,0))</formula>
    </cfRule>
    <cfRule type="expression" dxfId="18608" priority="10">
      <formula>AND(IF($Q54=2,1,0),IF($X54&lt;30,1,0))</formula>
    </cfRule>
    <cfRule type="expression" dxfId="18607" priority="11">
      <formula>AND(IF($Q54=3,1,0),IF($X54&lt;30,1,0))</formula>
    </cfRule>
    <cfRule type="expression" dxfId="18606" priority="12">
      <formula>AND(IF($Q54=3,1,IF($Q54=4,1,0)),IF($F54&lt;=85,1,0))</formula>
    </cfRule>
  </conditionalFormatting>
  <conditionalFormatting sqref="X54">
    <cfRule type="expression" dxfId="18605" priority="5">
      <formula>AND(IF(OR($Q54=1,$Q54=2),1,0),IF($X54&lt;=20,1,0))</formula>
    </cfRule>
    <cfRule type="expression" dxfId="18604" priority="6">
      <formula>AND(IF($Q54=2,1,0),IF($X54&lt;30,1,0))</formula>
    </cfRule>
    <cfRule type="expression" dxfId="18603" priority="7">
      <formula>AND(IF($Q54=3,1,0),IF($X54&lt;30,1,0))</formula>
    </cfRule>
    <cfRule type="expression" dxfId="18602" priority="8">
      <formula>AND(IF($Q54=3,1,IF($Q54=4,1,0)),IF($F54&lt;=85,1,0))</formula>
    </cfRule>
  </conditionalFormatting>
  <conditionalFormatting sqref="AI54">
    <cfRule type="expression" dxfId="18601" priority="1">
      <formula>AND(IF(OR($Q54=1,$Q54=2),1,0),IF($X54&lt;=20,1,0))</formula>
    </cfRule>
    <cfRule type="expression" dxfId="18600" priority="2">
      <formula>AND(IF($Q54=2,1,0),IF($X54&lt;30,1,0))</formula>
    </cfRule>
    <cfRule type="expression" dxfId="18599" priority="3">
      <formula>AND(IF($Q54=3,1,0),IF($X54&lt;30,1,0))</formula>
    </cfRule>
    <cfRule type="expression" dxfId="18598" priority="4">
      <formula>AND(IF($Q54=3,1,IF($Q54=4,1,0)),IF($F54&lt;=85,1,0))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정왕동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1446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정왕동 서촌마을건영4단지('00.12.,240^)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6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1448</v>
      </c>
      <c r="B6" s="10" t="s">
        <v>1997</v>
      </c>
      <c r="C6" s="101">
        <v>240</v>
      </c>
      <c r="D6" s="98">
        <v>110.9</v>
      </c>
      <c r="E6" s="100">
        <v>34</v>
      </c>
      <c r="F6" s="98">
        <v>84.9</v>
      </c>
      <c r="G6" s="17">
        <v>26</v>
      </c>
      <c r="H6" s="101">
        <v>240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1941</v>
      </c>
      <c r="T6" s="5">
        <v>110</v>
      </c>
      <c r="U6" s="9"/>
      <c r="W6" s="98">
        <f>D6</f>
        <v>110.9</v>
      </c>
      <c r="X6" s="100">
        <f>E6</f>
        <v>34</v>
      </c>
      <c r="Y6" s="96">
        <f>H6</f>
        <v>240</v>
      </c>
      <c r="Z6" s="103">
        <f>I6</f>
        <v>0</v>
      </c>
      <c r="AA6" s="103">
        <f>K6</f>
        <v>0</v>
      </c>
      <c r="AB6" s="103">
        <f>M6</f>
        <v>0</v>
      </c>
      <c r="AC6" s="4" t="str">
        <f>N6</f>
        <v/>
      </c>
      <c r="AD6" s="99">
        <f>O6</f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서촌마을건영4단지</v>
      </c>
      <c r="AI6" s="100">
        <f t="shared" si="0"/>
        <v>34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/>
      <c r="B7" s="74"/>
      <c r="C7" s="6"/>
      <c r="D7" s="9"/>
      <c r="E7" s="14"/>
      <c r="F7" s="98"/>
      <c r="G7" s="9"/>
      <c r="H7" s="9"/>
      <c r="I7" s="9"/>
      <c r="J7" s="9"/>
      <c r="K7" s="9"/>
      <c r="L7" s="9"/>
      <c r="M7" s="9"/>
      <c r="N7" s="9"/>
      <c r="O7" s="99"/>
      <c r="P7" s="99"/>
      <c r="Q7" s="100"/>
      <c r="R7" s="100"/>
      <c r="S7" s="9"/>
      <c r="T7" s="48"/>
      <c r="U7" s="9"/>
      <c r="W7" s="69" t="str">
        <f>$A$4&amp;" "&amp;A8&amp;"("&amp;B8&amp;","&amp;C8&amp;"^)"</f>
        <v>정왕동 신한토탈('97.08.,240^)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7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1452</v>
      </c>
      <c r="B8" s="10" t="s">
        <v>1996</v>
      </c>
      <c r="C8" s="101">
        <v>240</v>
      </c>
      <c r="D8" s="98">
        <v>120.4</v>
      </c>
      <c r="E8" s="100">
        <v>36</v>
      </c>
      <c r="F8" s="98">
        <v>95.2</v>
      </c>
      <c r="G8" s="17">
        <v>29</v>
      </c>
      <c r="H8" s="101">
        <v>80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1941</v>
      </c>
      <c r="T8" s="5">
        <v>120</v>
      </c>
      <c r="U8" s="9"/>
      <c r="W8" s="98">
        <f>D8</f>
        <v>120.4</v>
      </c>
      <c r="X8" s="100">
        <f>E8</f>
        <v>36</v>
      </c>
      <c r="Y8" s="96">
        <f>H8</f>
        <v>80</v>
      </c>
      <c r="Z8" s="103">
        <f>I8</f>
        <v>0</v>
      </c>
      <c r="AA8" s="103">
        <f>K8</f>
        <v>0</v>
      </c>
      <c r="AB8" s="103">
        <f t="shared" ref="AB8:AD9" si="2">M8</f>
        <v>0</v>
      </c>
      <c r="AC8" s="4" t="str">
        <f t="shared" si="2"/>
        <v/>
      </c>
      <c r="AD8" s="99">
        <f t="shared" si="2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신한토탈</v>
      </c>
      <c r="AI8" s="100">
        <f t="shared" si="0"/>
        <v>36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1452</v>
      </c>
      <c r="B9" s="10" t="s">
        <v>1996</v>
      </c>
      <c r="C9" s="101">
        <v>240</v>
      </c>
      <c r="D9" s="98">
        <v>142.19999999999999</v>
      </c>
      <c r="E9" s="100">
        <v>43</v>
      </c>
      <c r="F9" s="98">
        <v>115</v>
      </c>
      <c r="G9" s="17">
        <v>35</v>
      </c>
      <c r="H9" s="101">
        <v>160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4</v>
      </c>
      <c r="R9" s="74">
        <v>2</v>
      </c>
      <c r="S9" s="74" t="s">
        <v>1941</v>
      </c>
      <c r="T9" s="5">
        <v>142</v>
      </c>
      <c r="U9" s="9"/>
      <c r="W9" s="98">
        <f>D9</f>
        <v>142.19999999999999</v>
      </c>
      <c r="X9" s="100">
        <f>E9</f>
        <v>43</v>
      </c>
      <c r="Y9" s="96">
        <f>H9</f>
        <v>160</v>
      </c>
      <c r="Z9" s="103">
        <f>I9</f>
        <v>0</v>
      </c>
      <c r="AA9" s="103">
        <f>K9</f>
        <v>0</v>
      </c>
      <c r="AB9" s="103">
        <f t="shared" si="2"/>
        <v>0</v>
      </c>
      <c r="AC9" s="4" t="str">
        <f t="shared" si="2"/>
        <v/>
      </c>
      <c r="AD9" s="99">
        <f t="shared" si="2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신한토탈</v>
      </c>
      <c r="AI9" s="100">
        <f t="shared" si="0"/>
        <v>43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정왕동 영남6차('97.07.,820^)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1456</v>
      </c>
      <c r="B11" s="10" t="s">
        <v>1989</v>
      </c>
      <c r="C11" s="101">
        <v>820</v>
      </c>
      <c r="D11" s="98">
        <v>38.9</v>
      </c>
      <c r="E11" s="100">
        <v>12</v>
      </c>
      <c r="F11" s="98">
        <v>26.9</v>
      </c>
      <c r="G11" s="17">
        <v>8</v>
      </c>
      <c r="H11" s="101">
        <v>140</v>
      </c>
      <c r="I11" s="102"/>
      <c r="J11" s="102"/>
      <c r="K11" s="102"/>
      <c r="L11" s="102"/>
      <c r="M11" s="103">
        <f>I11-K11</f>
        <v>0</v>
      </c>
      <c r="N11" s="4" t="str">
        <f>IF(ISERROR(K11/I11),"",K11/I11)</f>
        <v/>
      </c>
      <c r="O11" s="99">
        <f>I11/E11</f>
        <v>0</v>
      </c>
      <c r="P11" s="99">
        <f>K11/E11</f>
        <v>0</v>
      </c>
      <c r="Q11" s="74">
        <v>1</v>
      </c>
      <c r="R11" s="74">
        <v>1</v>
      </c>
      <c r="S11" s="74" t="s">
        <v>1936</v>
      </c>
      <c r="T11" s="5">
        <v>38</v>
      </c>
      <c r="U11" s="9"/>
      <c r="W11" s="98">
        <f t="shared" ref="W11:X13" si="3">D11</f>
        <v>38.9</v>
      </c>
      <c r="X11" s="100">
        <f t="shared" si="3"/>
        <v>12</v>
      </c>
      <c r="Y11" s="96">
        <f t="shared" ref="Y11:Z13" si="4">H11</f>
        <v>140</v>
      </c>
      <c r="Z11" s="103">
        <f t="shared" si="4"/>
        <v>0</v>
      </c>
      <c r="AA11" s="103">
        <f>K11</f>
        <v>0</v>
      </c>
      <c r="AB11" s="103">
        <f t="shared" ref="AB11:AD13" si="5">M11</f>
        <v>0</v>
      </c>
      <c r="AC11" s="4" t="str">
        <f t="shared" si="5"/>
        <v/>
      </c>
      <c r="AD11" s="99">
        <f t="shared" si="5"/>
        <v>0</v>
      </c>
      <c r="AE11" s="74" t="str">
        <f>S11</f>
        <v>복</v>
      </c>
      <c r="AF11" s="74" t="str">
        <f>Q11&amp;"/"&amp;R11</f>
        <v>1/1</v>
      </c>
      <c r="AH11" s="20" t="str">
        <f t="shared" si="1"/>
        <v>영남6차</v>
      </c>
      <c r="AI11" s="100">
        <f t="shared" si="0"/>
        <v>12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1456</v>
      </c>
      <c r="B12" s="10" t="s">
        <v>1989</v>
      </c>
      <c r="C12" s="101">
        <v>820</v>
      </c>
      <c r="D12" s="98">
        <v>75.099999999999994</v>
      </c>
      <c r="E12" s="100">
        <v>23</v>
      </c>
      <c r="F12" s="98">
        <v>60</v>
      </c>
      <c r="G12" s="17">
        <v>18</v>
      </c>
      <c r="H12" s="101">
        <v>160</v>
      </c>
      <c r="I12" s="102"/>
      <c r="J12" s="102"/>
      <c r="K12" s="102"/>
      <c r="L12" s="102"/>
      <c r="M12" s="103">
        <f>I12-K12</f>
        <v>0</v>
      </c>
      <c r="N12" s="4" t="str">
        <f>IF(ISERROR(K12/I12),"",K12/I12)</f>
        <v/>
      </c>
      <c r="O12" s="99">
        <f>I12/E12</f>
        <v>0</v>
      </c>
      <c r="P12" s="99">
        <f>K12/E12</f>
        <v>0</v>
      </c>
      <c r="Q12" s="74">
        <v>3</v>
      </c>
      <c r="R12" s="74">
        <v>2</v>
      </c>
      <c r="S12" s="74" t="s">
        <v>1941</v>
      </c>
      <c r="T12" s="5" t="s">
        <v>1460</v>
      </c>
      <c r="U12" s="9"/>
      <c r="W12" s="98">
        <f t="shared" si="3"/>
        <v>75.099999999999994</v>
      </c>
      <c r="X12" s="100">
        <f t="shared" si="3"/>
        <v>23</v>
      </c>
      <c r="Y12" s="96">
        <f t="shared" si="4"/>
        <v>160</v>
      </c>
      <c r="Z12" s="103">
        <f t="shared" si="4"/>
        <v>0</v>
      </c>
      <c r="AA12" s="103">
        <f>K12</f>
        <v>0</v>
      </c>
      <c r="AB12" s="103">
        <f t="shared" si="5"/>
        <v>0</v>
      </c>
      <c r="AC12" s="4" t="str">
        <f t="shared" si="5"/>
        <v/>
      </c>
      <c r="AD12" s="99">
        <f t="shared" si="5"/>
        <v>0</v>
      </c>
      <c r="AE12" s="74" t="str">
        <f>S12</f>
        <v>계</v>
      </c>
      <c r="AF12" s="74" t="str">
        <f>Q12&amp;"/"&amp;R12</f>
        <v>3/2</v>
      </c>
      <c r="AH12" s="20" t="str">
        <f t="shared" si="1"/>
        <v>영남6차</v>
      </c>
      <c r="AI12" s="100">
        <f t="shared" si="0"/>
        <v>23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1456</v>
      </c>
      <c r="B13" s="10" t="s">
        <v>1989</v>
      </c>
      <c r="C13" s="101">
        <v>820</v>
      </c>
      <c r="D13" s="98">
        <v>80.900000000000006</v>
      </c>
      <c r="E13" s="100">
        <v>24</v>
      </c>
      <c r="F13" s="98">
        <v>60</v>
      </c>
      <c r="G13" s="17">
        <v>18</v>
      </c>
      <c r="H13" s="101">
        <v>520</v>
      </c>
      <c r="I13" s="102">
        <v>35000</v>
      </c>
      <c r="J13" s="102" t="s">
        <v>1968</v>
      </c>
      <c r="K13" s="102">
        <v>28000</v>
      </c>
      <c r="L13" s="102" t="s">
        <v>1956</v>
      </c>
      <c r="M13" s="103">
        <f>I13-K13</f>
        <v>7000</v>
      </c>
      <c r="N13" s="4">
        <f>IF(ISERROR(K13/I13),"",K13/I13)</f>
        <v>0.8</v>
      </c>
      <c r="O13" s="99">
        <f>I13/E13</f>
        <v>1458.3333333333333</v>
      </c>
      <c r="P13" s="99">
        <f>K13/E13</f>
        <v>1166.6666666666667</v>
      </c>
      <c r="Q13" s="74">
        <v>3</v>
      </c>
      <c r="R13" s="74">
        <v>2</v>
      </c>
      <c r="S13" s="74" t="s">
        <v>1941</v>
      </c>
      <c r="T13" s="5" t="s">
        <v>786</v>
      </c>
      <c r="U13" s="9"/>
      <c r="W13" s="98">
        <f t="shared" si="3"/>
        <v>80.900000000000006</v>
      </c>
      <c r="X13" s="100">
        <f t="shared" si="3"/>
        <v>24</v>
      </c>
      <c r="Y13" s="96">
        <f t="shared" si="4"/>
        <v>520</v>
      </c>
      <c r="Z13" s="103">
        <f t="shared" si="4"/>
        <v>35000</v>
      </c>
      <c r="AA13" s="103">
        <f>K13</f>
        <v>28000</v>
      </c>
      <c r="AB13" s="103">
        <f t="shared" si="5"/>
        <v>7000</v>
      </c>
      <c r="AC13" s="4">
        <f t="shared" si="5"/>
        <v>0.8</v>
      </c>
      <c r="AD13" s="99">
        <f t="shared" si="5"/>
        <v>1458.3333333333333</v>
      </c>
      <c r="AE13" s="74" t="str">
        <f>S13</f>
        <v>계</v>
      </c>
      <c r="AF13" s="74" t="str">
        <f>Q13&amp;"/"&amp;R13</f>
        <v>3/2</v>
      </c>
      <c r="AH13" s="20" t="str">
        <f t="shared" si="1"/>
        <v>영남6차</v>
      </c>
      <c r="AI13" s="100">
        <f t="shared" si="0"/>
        <v>24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98"/>
      <c r="G14" s="9"/>
      <c r="H14" s="9"/>
      <c r="I14" s="9"/>
      <c r="J14" s="9"/>
      <c r="K14" s="9"/>
      <c r="L14" s="9"/>
      <c r="M14" s="9"/>
      <c r="N14" s="9"/>
      <c r="O14" s="99"/>
      <c r="P14" s="99"/>
      <c r="Q14" s="100"/>
      <c r="R14" s="100"/>
      <c r="S14" s="9"/>
      <c r="T14" s="48"/>
      <c r="U14" s="9"/>
      <c r="W14" s="69" t="str">
        <f>$A$4&amp;" "&amp;A15&amp;"("&amp;B15&amp;","&amp;C15&amp;"^)"</f>
        <v>정왕동 주공4단지('98.10.,610^)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7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1461</v>
      </c>
      <c r="B15" s="10" t="s">
        <v>2040</v>
      </c>
      <c r="C15" s="101">
        <v>610</v>
      </c>
      <c r="D15" s="98">
        <v>73</v>
      </c>
      <c r="E15" s="100">
        <v>22</v>
      </c>
      <c r="F15" s="98">
        <v>59.6</v>
      </c>
      <c r="G15" s="17">
        <v>18</v>
      </c>
      <c r="H15" s="101">
        <v>116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1</v>
      </c>
      <c r="S15" s="74" t="s">
        <v>1941</v>
      </c>
      <c r="T15" s="5">
        <v>72</v>
      </c>
      <c r="U15" s="9"/>
      <c r="W15" s="98">
        <f t="shared" ref="W15:X19" si="6">D15</f>
        <v>73</v>
      </c>
      <c r="X15" s="100">
        <f t="shared" si="6"/>
        <v>22</v>
      </c>
      <c r="Y15" s="96">
        <f t="shared" ref="Y15:Z19" si="7">H15</f>
        <v>116</v>
      </c>
      <c r="Z15" s="103">
        <f t="shared" si="7"/>
        <v>0</v>
      </c>
      <c r="AA15" s="103">
        <f>K15</f>
        <v>0</v>
      </c>
      <c r="AB15" s="103">
        <f t="shared" ref="AB15:AD19" si="8">M15</f>
        <v>0</v>
      </c>
      <c r="AC15" s="4" t="str">
        <f t="shared" si="8"/>
        <v/>
      </c>
      <c r="AD15" s="99">
        <f t="shared" si="8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주공4단지</v>
      </c>
      <c r="AI15" s="100">
        <f t="shared" si="0"/>
        <v>22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1461</v>
      </c>
      <c r="B16" s="10" t="s">
        <v>2040</v>
      </c>
      <c r="C16" s="101">
        <v>610</v>
      </c>
      <c r="D16" s="98">
        <v>75.599999999999994</v>
      </c>
      <c r="E16" s="100">
        <v>23</v>
      </c>
      <c r="F16" s="98">
        <v>59.6</v>
      </c>
      <c r="G16" s="17">
        <v>18</v>
      </c>
      <c r="H16" s="101">
        <v>128</v>
      </c>
      <c r="I16" s="102">
        <v>34500</v>
      </c>
      <c r="J16" s="102" t="s">
        <v>1960</v>
      </c>
      <c r="K16" s="102">
        <v>26000</v>
      </c>
      <c r="L16" s="102" t="s">
        <v>1956</v>
      </c>
      <c r="M16" s="103">
        <f>I16-K16</f>
        <v>8500</v>
      </c>
      <c r="N16" s="4">
        <f>IF(ISERROR(K16/I16),"",K16/I16)</f>
        <v>0.75362318840579712</v>
      </c>
      <c r="O16" s="99">
        <f>I16/E16</f>
        <v>1500</v>
      </c>
      <c r="P16" s="99">
        <f>K16/E16</f>
        <v>1130.4347826086957</v>
      </c>
      <c r="Q16" s="74">
        <v>3</v>
      </c>
      <c r="R16" s="74">
        <v>1</v>
      </c>
      <c r="S16" s="74" t="s">
        <v>1941</v>
      </c>
      <c r="T16" s="5">
        <v>75</v>
      </c>
      <c r="U16" s="9"/>
      <c r="W16" s="98">
        <f t="shared" si="6"/>
        <v>75.599999999999994</v>
      </c>
      <c r="X16" s="100">
        <f t="shared" si="6"/>
        <v>23</v>
      </c>
      <c r="Y16" s="96">
        <f t="shared" si="7"/>
        <v>128</v>
      </c>
      <c r="Z16" s="103">
        <f t="shared" si="7"/>
        <v>34500</v>
      </c>
      <c r="AA16" s="103">
        <f>K16</f>
        <v>26000</v>
      </c>
      <c r="AB16" s="103">
        <f t="shared" si="8"/>
        <v>8500</v>
      </c>
      <c r="AC16" s="4">
        <f t="shared" si="8"/>
        <v>0.75362318840579712</v>
      </c>
      <c r="AD16" s="99">
        <f t="shared" si="8"/>
        <v>1500</v>
      </c>
      <c r="AE16" s="74" t="str">
        <f>S16</f>
        <v>계</v>
      </c>
      <c r="AF16" s="74" t="str">
        <f>Q16&amp;"/"&amp;R16</f>
        <v>3/1</v>
      </c>
      <c r="AH16" s="20" t="str">
        <f t="shared" si="1"/>
        <v>주공4단지</v>
      </c>
      <c r="AI16" s="100">
        <f t="shared" si="0"/>
        <v>23</v>
      </c>
      <c r="AJ16" s="74" t="str">
        <f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1461</v>
      </c>
      <c r="B17" s="10" t="s">
        <v>2040</v>
      </c>
      <c r="C17" s="101">
        <v>610</v>
      </c>
      <c r="D17" s="98">
        <v>78</v>
      </c>
      <c r="E17" s="100">
        <v>24</v>
      </c>
      <c r="F17" s="98">
        <v>59.6</v>
      </c>
      <c r="G17" s="17">
        <v>18</v>
      </c>
      <c r="H17" s="101">
        <v>116</v>
      </c>
      <c r="I17" s="102">
        <v>30000</v>
      </c>
      <c r="J17" s="102" t="s">
        <v>1940</v>
      </c>
      <c r="K17" s="102"/>
      <c r="L17" s="102"/>
      <c r="M17" s="103">
        <f>I17-K17</f>
        <v>30000</v>
      </c>
      <c r="N17" s="4">
        <f>IF(ISERROR(K17/I17),"",K17/I17)</f>
        <v>0</v>
      </c>
      <c r="O17" s="99">
        <f>I17/E17</f>
        <v>1250</v>
      </c>
      <c r="P17" s="99">
        <f>K17/E17</f>
        <v>0</v>
      </c>
      <c r="Q17" s="74">
        <v>3</v>
      </c>
      <c r="R17" s="74">
        <v>1</v>
      </c>
      <c r="S17" s="74" t="s">
        <v>1941</v>
      </c>
      <c r="T17" s="5" t="s">
        <v>1404</v>
      </c>
      <c r="U17" s="9"/>
      <c r="W17" s="98">
        <f t="shared" si="6"/>
        <v>78</v>
      </c>
      <c r="X17" s="100">
        <f t="shared" si="6"/>
        <v>24</v>
      </c>
      <c r="Y17" s="96">
        <f t="shared" si="7"/>
        <v>116</v>
      </c>
      <c r="Z17" s="103">
        <f t="shared" si="7"/>
        <v>30000</v>
      </c>
      <c r="AA17" s="103">
        <f>K17</f>
        <v>0</v>
      </c>
      <c r="AB17" s="103">
        <f t="shared" si="8"/>
        <v>30000</v>
      </c>
      <c r="AC17" s="4">
        <f t="shared" si="8"/>
        <v>0</v>
      </c>
      <c r="AD17" s="99">
        <f t="shared" si="8"/>
        <v>1250</v>
      </c>
      <c r="AE17" s="74" t="str">
        <f>S17</f>
        <v>계</v>
      </c>
      <c r="AF17" s="74" t="str">
        <f>Q17&amp;"/"&amp;R17</f>
        <v>3/1</v>
      </c>
      <c r="AH17" s="20" t="str">
        <f t="shared" si="1"/>
        <v>주공4단지</v>
      </c>
      <c r="AI17" s="100">
        <f t="shared" si="0"/>
        <v>24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1461</v>
      </c>
      <c r="B18" s="10" t="s">
        <v>2040</v>
      </c>
      <c r="C18" s="101">
        <v>610</v>
      </c>
      <c r="D18" s="98">
        <v>78.099999999999994</v>
      </c>
      <c r="E18" s="100">
        <v>24</v>
      </c>
      <c r="F18" s="98">
        <v>59.7</v>
      </c>
      <c r="G18" s="17">
        <v>18</v>
      </c>
      <c r="H18" s="101">
        <v>70</v>
      </c>
      <c r="I18" s="102">
        <v>32000</v>
      </c>
      <c r="J18" s="102" t="s">
        <v>1947</v>
      </c>
      <c r="K18" s="102"/>
      <c r="L18" s="102"/>
      <c r="M18" s="103">
        <f>I18-K18</f>
        <v>32000</v>
      </c>
      <c r="N18" s="4">
        <f>IF(ISERROR(K18/I18),"",K18/I18)</f>
        <v>0</v>
      </c>
      <c r="O18" s="99">
        <f>I18/E18</f>
        <v>1333.3333333333333</v>
      </c>
      <c r="P18" s="99">
        <f>K18/E18</f>
        <v>0</v>
      </c>
      <c r="Q18" s="74">
        <v>3</v>
      </c>
      <c r="R18" s="74">
        <v>1</v>
      </c>
      <c r="S18" s="74" t="s">
        <v>1941</v>
      </c>
      <c r="T18" s="5" t="s">
        <v>507</v>
      </c>
      <c r="U18" s="9"/>
      <c r="W18" s="98">
        <f t="shared" si="6"/>
        <v>78.099999999999994</v>
      </c>
      <c r="X18" s="100">
        <f t="shared" si="6"/>
        <v>24</v>
      </c>
      <c r="Y18" s="96">
        <f t="shared" si="7"/>
        <v>70</v>
      </c>
      <c r="Z18" s="103">
        <f t="shared" si="7"/>
        <v>32000</v>
      </c>
      <c r="AA18" s="103">
        <f>K18</f>
        <v>0</v>
      </c>
      <c r="AB18" s="103">
        <f t="shared" si="8"/>
        <v>32000</v>
      </c>
      <c r="AC18" s="4">
        <f t="shared" si="8"/>
        <v>0</v>
      </c>
      <c r="AD18" s="99">
        <f t="shared" si="8"/>
        <v>1333.3333333333333</v>
      </c>
      <c r="AE18" s="74" t="str">
        <f>S18</f>
        <v>계</v>
      </c>
      <c r="AF18" s="74" t="str">
        <f>Q18&amp;"/"&amp;R18</f>
        <v>3/1</v>
      </c>
      <c r="AH18" s="20" t="str">
        <f t="shared" si="1"/>
        <v>주공4단지</v>
      </c>
      <c r="AI18" s="100">
        <f t="shared" si="0"/>
        <v>24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1461</v>
      </c>
      <c r="B19" s="10" t="s">
        <v>2040</v>
      </c>
      <c r="C19" s="101">
        <v>610</v>
      </c>
      <c r="D19" s="98">
        <v>106.4</v>
      </c>
      <c r="E19" s="100">
        <v>32</v>
      </c>
      <c r="F19" s="98">
        <v>84.8</v>
      </c>
      <c r="G19" s="17">
        <v>26</v>
      </c>
      <c r="H19" s="101">
        <v>180</v>
      </c>
      <c r="I19" s="102">
        <v>43000</v>
      </c>
      <c r="J19" s="102" t="s">
        <v>1940</v>
      </c>
      <c r="K19" s="102"/>
      <c r="L19" s="102"/>
      <c r="M19" s="103">
        <f>I19-K19</f>
        <v>43000</v>
      </c>
      <c r="N19" s="4">
        <f>IF(ISERROR(K19/I19),"",K19/I19)</f>
        <v>0</v>
      </c>
      <c r="O19" s="99">
        <f>I19/E19</f>
        <v>1343.75</v>
      </c>
      <c r="P19" s="99">
        <f>K19/E19</f>
        <v>0</v>
      </c>
      <c r="Q19" s="74">
        <v>3</v>
      </c>
      <c r="R19" s="74">
        <v>2</v>
      </c>
      <c r="S19" s="74" t="s">
        <v>1941</v>
      </c>
      <c r="T19" s="5">
        <v>106</v>
      </c>
      <c r="U19" s="9"/>
      <c r="W19" s="98">
        <f t="shared" si="6"/>
        <v>106.4</v>
      </c>
      <c r="X19" s="100">
        <f t="shared" si="6"/>
        <v>32</v>
      </c>
      <c r="Y19" s="96">
        <f t="shared" si="7"/>
        <v>180</v>
      </c>
      <c r="Z19" s="103">
        <f t="shared" si="7"/>
        <v>43000</v>
      </c>
      <c r="AA19" s="103">
        <f>K19</f>
        <v>0</v>
      </c>
      <c r="AB19" s="103">
        <f t="shared" si="8"/>
        <v>43000</v>
      </c>
      <c r="AC19" s="4">
        <f t="shared" si="8"/>
        <v>0</v>
      </c>
      <c r="AD19" s="99">
        <f t="shared" si="8"/>
        <v>1343.75</v>
      </c>
      <c r="AE19" s="74" t="str">
        <f>S19</f>
        <v>계</v>
      </c>
      <c r="AF19" s="74" t="str">
        <f>Q19&amp;"/"&amp;R19</f>
        <v>3/2</v>
      </c>
      <c r="AH19" s="20" t="str">
        <f t="shared" si="1"/>
        <v>주공4단지</v>
      </c>
      <c r="AI19" s="100">
        <f t="shared" si="0"/>
        <v>32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8"/>
      <c r="G20" s="9"/>
      <c r="H20" s="9"/>
      <c r="I20" s="9"/>
      <c r="J20" s="9"/>
      <c r="K20" s="9"/>
      <c r="L20" s="9"/>
      <c r="M20" s="9"/>
      <c r="N20" s="9"/>
      <c r="O20" s="99"/>
      <c r="P20" s="99"/>
      <c r="Q20" s="100"/>
      <c r="R20" s="100"/>
      <c r="S20" s="9"/>
      <c r="T20" s="48"/>
      <c r="U20" s="9"/>
      <c r="W20" s="69" t="str">
        <f>$A$4&amp;" "&amp;A21&amp;"("&amp;B21&amp;","&amp;C21&amp;"^)"</f>
        <v>정왕동 건영1차('97.07.,770^)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7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1465</v>
      </c>
      <c r="B21" s="10" t="s">
        <v>1989</v>
      </c>
      <c r="C21" s="101">
        <v>770</v>
      </c>
      <c r="D21" s="98">
        <v>73.3</v>
      </c>
      <c r="E21" s="100">
        <v>22</v>
      </c>
      <c r="F21" s="98">
        <v>60</v>
      </c>
      <c r="G21" s="17">
        <v>18</v>
      </c>
      <c r="H21" s="101">
        <v>170</v>
      </c>
      <c r="I21" s="102"/>
      <c r="J21" s="102"/>
      <c r="K21" s="102"/>
      <c r="L21" s="102"/>
      <c r="M21" s="103">
        <f>I21-K21</f>
        <v>0</v>
      </c>
      <c r="N21" s="4" t="str">
        <f>IF(ISERROR(K21/I21),"",K21/I21)</f>
        <v/>
      </c>
      <c r="O21" s="99">
        <f>I21/E21</f>
        <v>0</v>
      </c>
      <c r="P21" s="99">
        <f>K21/E21</f>
        <v>0</v>
      </c>
      <c r="Q21" s="74">
        <v>3</v>
      </c>
      <c r="R21" s="74">
        <v>1</v>
      </c>
      <c r="S21" s="74" t="s">
        <v>1941</v>
      </c>
      <c r="T21" s="5">
        <v>73</v>
      </c>
      <c r="U21" s="9"/>
      <c r="W21" s="98">
        <f t="shared" ref="W21:X24" si="9">D21</f>
        <v>73.3</v>
      </c>
      <c r="X21" s="100">
        <f t="shared" si="9"/>
        <v>22</v>
      </c>
      <c r="Y21" s="96">
        <f t="shared" ref="Y21:Z24" si="10">H21</f>
        <v>170</v>
      </c>
      <c r="Z21" s="103">
        <f t="shared" si="10"/>
        <v>0</v>
      </c>
      <c r="AA21" s="103">
        <f>K21</f>
        <v>0</v>
      </c>
      <c r="AB21" s="103">
        <f t="shared" ref="AB21:AD24" si="11">M21</f>
        <v>0</v>
      </c>
      <c r="AC21" s="4" t="str">
        <f t="shared" si="11"/>
        <v/>
      </c>
      <c r="AD21" s="99">
        <f t="shared" si="11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건영1차</v>
      </c>
      <c r="AI21" s="100">
        <f t="shared" si="0"/>
        <v>22</v>
      </c>
      <c r="AJ21" s="74" t="str">
        <f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1465</v>
      </c>
      <c r="B22" s="10" t="s">
        <v>1989</v>
      </c>
      <c r="C22" s="101">
        <v>770</v>
      </c>
      <c r="D22" s="98">
        <v>76.8</v>
      </c>
      <c r="E22" s="100">
        <v>23</v>
      </c>
      <c r="F22" s="98">
        <v>60</v>
      </c>
      <c r="G22" s="17">
        <v>18</v>
      </c>
      <c r="H22" s="101">
        <v>100</v>
      </c>
      <c r="I22" s="102"/>
      <c r="J22" s="102"/>
      <c r="K22" s="102"/>
      <c r="L22" s="102"/>
      <c r="M22" s="103">
        <f>I22-K22</f>
        <v>0</v>
      </c>
      <c r="N22" s="4" t="str">
        <f>IF(ISERROR(K22/I22),"",K22/I22)</f>
        <v/>
      </c>
      <c r="O22" s="99">
        <f>I22/E22</f>
        <v>0</v>
      </c>
      <c r="P22" s="99">
        <f>K22/E22</f>
        <v>0</v>
      </c>
      <c r="Q22" s="74">
        <v>3</v>
      </c>
      <c r="R22" s="74">
        <v>1</v>
      </c>
      <c r="S22" s="74" t="s">
        <v>1941</v>
      </c>
      <c r="T22" s="5" t="s">
        <v>1155</v>
      </c>
      <c r="U22" s="9"/>
      <c r="W22" s="98">
        <f t="shared" si="9"/>
        <v>76.8</v>
      </c>
      <c r="X22" s="100">
        <f t="shared" si="9"/>
        <v>23</v>
      </c>
      <c r="Y22" s="96">
        <f t="shared" si="10"/>
        <v>100</v>
      </c>
      <c r="Z22" s="103">
        <f t="shared" si="10"/>
        <v>0</v>
      </c>
      <c r="AA22" s="103">
        <f>K22</f>
        <v>0</v>
      </c>
      <c r="AB22" s="103">
        <f t="shared" si="11"/>
        <v>0</v>
      </c>
      <c r="AC22" s="4" t="str">
        <f t="shared" si="11"/>
        <v/>
      </c>
      <c r="AD22" s="99">
        <f t="shared" si="11"/>
        <v>0</v>
      </c>
      <c r="AE22" s="74" t="str">
        <f>S22</f>
        <v>계</v>
      </c>
      <c r="AF22" s="74" t="str">
        <f>Q22&amp;"/"&amp;R22</f>
        <v>3/1</v>
      </c>
      <c r="AH22" s="20" t="str">
        <f t="shared" si="1"/>
        <v>건영1차</v>
      </c>
      <c r="AI22" s="100">
        <f t="shared" si="0"/>
        <v>23</v>
      </c>
      <c r="AJ22" s="74" t="str">
        <f>IF(AI22="","",$AJ$2)</f>
        <v>A-</v>
      </c>
      <c r="AK22" s="74" t="s">
        <v>13</v>
      </c>
      <c r="AL22" s="74" t="s">
        <v>1937</v>
      </c>
      <c r="AM22" s="74" t="s">
        <v>1938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x14ac:dyDescent="0.3">
      <c r="A23" s="9" t="s">
        <v>1465</v>
      </c>
      <c r="B23" s="10" t="s">
        <v>1989</v>
      </c>
      <c r="C23" s="101">
        <v>770</v>
      </c>
      <c r="D23" s="98">
        <v>76.599999999999994</v>
      </c>
      <c r="E23" s="100">
        <v>23</v>
      </c>
      <c r="F23" s="98">
        <v>59.8</v>
      </c>
      <c r="G23" s="17">
        <v>18</v>
      </c>
      <c r="H23" s="101">
        <v>100</v>
      </c>
      <c r="I23" s="102">
        <v>31000</v>
      </c>
      <c r="J23" s="102" t="s">
        <v>1975</v>
      </c>
      <c r="K23" s="102"/>
      <c r="L23" s="102"/>
      <c r="M23" s="103">
        <f>I23-K23</f>
        <v>31000</v>
      </c>
      <c r="N23" s="4">
        <f>IF(ISERROR(K23/I23),"",K23/I23)</f>
        <v>0</v>
      </c>
      <c r="O23" s="99">
        <f>I23/E23</f>
        <v>1347.8260869565217</v>
      </c>
      <c r="P23" s="99">
        <f>K23/E23</f>
        <v>0</v>
      </c>
      <c r="Q23" s="74">
        <v>3</v>
      </c>
      <c r="R23" s="74">
        <v>1</v>
      </c>
      <c r="S23" s="74" t="s">
        <v>1941</v>
      </c>
      <c r="T23" s="5" t="s">
        <v>1159</v>
      </c>
      <c r="U23" s="9"/>
      <c r="W23" s="98">
        <f t="shared" si="9"/>
        <v>76.599999999999994</v>
      </c>
      <c r="X23" s="100">
        <f t="shared" si="9"/>
        <v>23</v>
      </c>
      <c r="Y23" s="96">
        <f t="shared" si="10"/>
        <v>100</v>
      </c>
      <c r="Z23" s="103">
        <f t="shared" si="10"/>
        <v>31000</v>
      </c>
      <c r="AA23" s="103">
        <f>K23</f>
        <v>0</v>
      </c>
      <c r="AB23" s="103">
        <f t="shared" si="11"/>
        <v>31000</v>
      </c>
      <c r="AC23" s="4">
        <f t="shared" si="11"/>
        <v>0</v>
      </c>
      <c r="AD23" s="99">
        <f t="shared" si="11"/>
        <v>1347.8260869565217</v>
      </c>
      <c r="AE23" s="74" t="str">
        <f>S23</f>
        <v>계</v>
      </c>
      <c r="AF23" s="74" t="str">
        <f>Q23&amp;"/"&amp;R23</f>
        <v>3/1</v>
      </c>
      <c r="AH23" s="20" t="str">
        <f t="shared" si="1"/>
        <v>건영1차</v>
      </c>
      <c r="AI23" s="100">
        <f t="shared" si="0"/>
        <v>23</v>
      </c>
      <c r="AJ23" s="74" t="str">
        <f>IF(AI23="","",$AJ$2)</f>
        <v>A-</v>
      </c>
      <c r="AK23" s="74" t="s">
        <v>13</v>
      </c>
      <c r="AL23" s="74" t="s">
        <v>1937</v>
      </c>
      <c r="AM23" s="74" t="s">
        <v>1938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1465</v>
      </c>
      <c r="B24" s="10" t="s">
        <v>1989</v>
      </c>
      <c r="C24" s="101">
        <v>770</v>
      </c>
      <c r="D24" s="98">
        <v>108.7</v>
      </c>
      <c r="E24" s="100">
        <v>33</v>
      </c>
      <c r="F24" s="98">
        <v>84.9</v>
      </c>
      <c r="G24" s="17">
        <v>26</v>
      </c>
      <c r="H24" s="101">
        <v>400</v>
      </c>
      <c r="I24" s="102">
        <v>41000</v>
      </c>
      <c r="J24" s="102" t="s">
        <v>1971</v>
      </c>
      <c r="K24" s="102"/>
      <c r="L24" s="102"/>
      <c r="M24" s="103">
        <f>I24-K24</f>
        <v>41000</v>
      </c>
      <c r="N24" s="4">
        <f>IF(ISERROR(K24/I24),"",K24/I24)</f>
        <v>0</v>
      </c>
      <c r="O24" s="99">
        <f>I24/E24</f>
        <v>1242.4242424242425</v>
      </c>
      <c r="P24" s="99">
        <f>K24/E24</f>
        <v>0</v>
      </c>
      <c r="Q24" s="74">
        <v>3</v>
      </c>
      <c r="R24" s="74">
        <v>2</v>
      </c>
      <c r="S24" s="74" t="s">
        <v>1941</v>
      </c>
      <c r="T24" s="5">
        <v>108</v>
      </c>
      <c r="U24" s="9"/>
      <c r="W24" s="98">
        <f t="shared" si="9"/>
        <v>108.7</v>
      </c>
      <c r="X24" s="100">
        <f t="shared" si="9"/>
        <v>33</v>
      </c>
      <c r="Y24" s="96">
        <f t="shared" si="10"/>
        <v>400</v>
      </c>
      <c r="Z24" s="103">
        <f t="shared" si="10"/>
        <v>41000</v>
      </c>
      <c r="AA24" s="103">
        <f>K24</f>
        <v>0</v>
      </c>
      <c r="AB24" s="103">
        <f t="shared" si="11"/>
        <v>41000</v>
      </c>
      <c r="AC24" s="4">
        <f t="shared" si="11"/>
        <v>0</v>
      </c>
      <c r="AD24" s="99">
        <f t="shared" si="11"/>
        <v>1242.4242424242425</v>
      </c>
      <c r="AE24" s="74" t="str">
        <f>S24</f>
        <v>계</v>
      </c>
      <c r="AF24" s="74" t="str">
        <f>Q24&amp;"/"&amp;R24</f>
        <v>3/2</v>
      </c>
      <c r="AH24" s="20" t="str">
        <f t="shared" si="1"/>
        <v>건영1차</v>
      </c>
      <c r="AI24" s="100">
        <f t="shared" si="0"/>
        <v>33</v>
      </c>
      <c r="AJ24" s="74" t="str">
        <f>IF(AI24="","",$AJ$2)</f>
        <v>A-</v>
      </c>
      <c r="AK24" s="74" t="s">
        <v>13</v>
      </c>
      <c r="AL24" s="74" t="s">
        <v>1937</v>
      </c>
      <c r="AM24" s="74" t="s">
        <v>1938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/>
      <c r="B25" s="74"/>
      <c r="C25" s="6"/>
      <c r="D25" s="9"/>
      <c r="E25" s="14"/>
      <c r="F25" s="98"/>
      <c r="G25" s="9"/>
      <c r="H25" s="9"/>
      <c r="I25" s="9"/>
      <c r="J25" s="9"/>
      <c r="K25" s="9"/>
      <c r="L25" s="9"/>
      <c r="M25" s="9"/>
      <c r="N25" s="9"/>
      <c r="O25" s="99"/>
      <c r="P25" s="99"/>
      <c r="Q25" s="100"/>
      <c r="R25" s="100"/>
      <c r="S25" s="9"/>
      <c r="T25" s="48"/>
      <c r="U25" s="9"/>
      <c r="W25" s="69" t="str">
        <f>$A$4&amp;" "&amp;A26&amp;"("&amp;B26&amp;","&amp;C26&amp;"^)"</f>
        <v>정왕동 시화MTV파라곤('23.02.,656^)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7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1469</v>
      </c>
      <c r="B26" s="10" t="s">
        <v>2057</v>
      </c>
      <c r="C26" s="101">
        <v>656</v>
      </c>
      <c r="D26" s="98">
        <v>78.599999999999994</v>
      </c>
      <c r="E26" s="100">
        <v>24</v>
      </c>
      <c r="F26" s="98">
        <v>59.7</v>
      </c>
      <c r="G26" s="17">
        <v>18</v>
      </c>
      <c r="H26" s="101">
        <v>318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3</v>
      </c>
      <c r="R26" s="74">
        <v>2</v>
      </c>
      <c r="S26" s="74" t="s">
        <v>1941</v>
      </c>
      <c r="T26" s="5">
        <v>78</v>
      </c>
      <c r="U26" s="9"/>
      <c r="W26" s="98">
        <f t="shared" ref="W26:X28" si="12">D26</f>
        <v>78.599999999999994</v>
      </c>
      <c r="X26" s="100">
        <f t="shared" si="12"/>
        <v>24</v>
      </c>
      <c r="Y26" s="96">
        <f t="shared" ref="Y26:Z28" si="13">H26</f>
        <v>318</v>
      </c>
      <c r="Z26" s="103">
        <f t="shared" si="13"/>
        <v>0</v>
      </c>
      <c r="AA26" s="103">
        <f>K26</f>
        <v>0</v>
      </c>
      <c r="AB26" s="103">
        <f t="shared" ref="AB26:AD28" si="14">M26</f>
        <v>0</v>
      </c>
      <c r="AC26" s="4" t="str">
        <f t="shared" si="14"/>
        <v/>
      </c>
      <c r="AD26" s="99">
        <f t="shared" si="14"/>
        <v>0</v>
      </c>
      <c r="AE26" s="74" t="str">
        <f>S26</f>
        <v>계</v>
      </c>
      <c r="AF26" s="74" t="str">
        <f>Q26&amp;"/"&amp;R26</f>
        <v>3/2</v>
      </c>
      <c r="AH26" s="20" t="str">
        <f t="shared" si="1"/>
        <v>시화MTV파라곤</v>
      </c>
      <c r="AI26" s="100">
        <f t="shared" si="0"/>
        <v>24</v>
      </c>
      <c r="AJ26" s="74" t="str">
        <f>IF(AI26="","",$AJ$2)</f>
        <v>A-</v>
      </c>
      <c r="AK26" s="74" t="s">
        <v>13</v>
      </c>
      <c r="AL26" s="74" t="s">
        <v>1937</v>
      </c>
      <c r="AM26" s="74" t="s">
        <v>1938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1469</v>
      </c>
      <c r="B27" s="10" t="s">
        <v>2057</v>
      </c>
      <c r="C27" s="101">
        <v>656</v>
      </c>
      <c r="D27" s="98">
        <v>110.1</v>
      </c>
      <c r="E27" s="100">
        <v>33</v>
      </c>
      <c r="F27" s="98">
        <v>85</v>
      </c>
      <c r="G27" s="17">
        <v>26</v>
      </c>
      <c r="H27" s="101">
        <v>169</v>
      </c>
      <c r="I27" s="102"/>
      <c r="J27" s="102"/>
      <c r="K27" s="102"/>
      <c r="L27" s="102"/>
      <c r="M27" s="103">
        <f>I27-K27</f>
        <v>0</v>
      </c>
      <c r="N27" s="4" t="str">
        <f>IF(ISERROR(K27/I27),"",K27/I27)</f>
        <v/>
      </c>
      <c r="O27" s="99">
        <f>I27/E27</f>
        <v>0</v>
      </c>
      <c r="P27" s="99">
        <f>K27/E27</f>
        <v>0</v>
      </c>
      <c r="Q27" s="74">
        <v>3</v>
      </c>
      <c r="R27" s="74">
        <v>2</v>
      </c>
      <c r="S27" s="74" t="s">
        <v>1941</v>
      </c>
      <c r="T27" s="5" t="s">
        <v>231</v>
      </c>
      <c r="U27" s="9"/>
      <c r="W27" s="98">
        <f t="shared" si="12"/>
        <v>110.1</v>
      </c>
      <c r="X27" s="100">
        <f t="shared" si="12"/>
        <v>33</v>
      </c>
      <c r="Y27" s="96">
        <f t="shared" si="13"/>
        <v>169</v>
      </c>
      <c r="Z27" s="103">
        <f t="shared" si="13"/>
        <v>0</v>
      </c>
      <c r="AA27" s="103">
        <f>K27</f>
        <v>0</v>
      </c>
      <c r="AB27" s="103">
        <f t="shared" si="14"/>
        <v>0</v>
      </c>
      <c r="AC27" s="4" t="str">
        <f t="shared" si="14"/>
        <v/>
      </c>
      <c r="AD27" s="99">
        <f t="shared" si="14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시화MTV파라곤</v>
      </c>
      <c r="AI27" s="100">
        <f t="shared" si="0"/>
        <v>33</v>
      </c>
      <c r="AJ27" s="74" t="str">
        <f>IF(AI27="","",$AJ$2)</f>
        <v>A-</v>
      </c>
      <c r="AK27" s="74" t="s">
        <v>13</v>
      </c>
      <c r="AL27" s="74" t="s">
        <v>1937</v>
      </c>
      <c r="AM27" s="74" t="s">
        <v>1938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x14ac:dyDescent="0.3">
      <c r="A28" s="9" t="s">
        <v>1469</v>
      </c>
      <c r="B28" s="10" t="s">
        <v>2057</v>
      </c>
      <c r="C28" s="101">
        <v>656</v>
      </c>
      <c r="D28" s="98">
        <v>110.3</v>
      </c>
      <c r="E28" s="100">
        <v>33</v>
      </c>
      <c r="F28" s="98">
        <v>84.9</v>
      </c>
      <c r="G28" s="17">
        <v>26</v>
      </c>
      <c r="H28" s="101">
        <v>169</v>
      </c>
      <c r="I28" s="102"/>
      <c r="J28" s="102"/>
      <c r="K28" s="102"/>
      <c r="L28" s="102"/>
      <c r="M28" s="103">
        <f>I28-K28</f>
        <v>0</v>
      </c>
      <c r="N28" s="4" t="str">
        <f>IF(ISERROR(K28/I28),"",K28/I28)</f>
        <v/>
      </c>
      <c r="O28" s="99">
        <f>I28/E28</f>
        <v>0</v>
      </c>
      <c r="P28" s="99">
        <f>K28/E28</f>
        <v>0</v>
      </c>
      <c r="Q28" s="74">
        <v>3</v>
      </c>
      <c r="R28" s="74">
        <v>2</v>
      </c>
      <c r="S28" s="74" t="s">
        <v>1941</v>
      </c>
      <c r="T28" s="5" t="s">
        <v>232</v>
      </c>
      <c r="U28" s="9"/>
      <c r="W28" s="98">
        <f t="shared" si="12"/>
        <v>110.3</v>
      </c>
      <c r="X28" s="100">
        <f t="shared" si="12"/>
        <v>33</v>
      </c>
      <c r="Y28" s="96">
        <f t="shared" si="13"/>
        <v>169</v>
      </c>
      <c r="Z28" s="103">
        <f t="shared" si="13"/>
        <v>0</v>
      </c>
      <c r="AA28" s="103">
        <f>K28</f>
        <v>0</v>
      </c>
      <c r="AB28" s="103">
        <f t="shared" si="14"/>
        <v>0</v>
      </c>
      <c r="AC28" s="4" t="str">
        <f t="shared" si="14"/>
        <v/>
      </c>
      <c r="AD28" s="99">
        <f t="shared" si="14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시화MTV파라곤</v>
      </c>
      <c r="AI28" s="100">
        <f t="shared" si="0"/>
        <v>33</v>
      </c>
      <c r="AJ28" s="74" t="str">
        <f>IF(AI28="","",$AJ$2)</f>
        <v>A-</v>
      </c>
      <c r="AK28" s="74" t="s">
        <v>13</v>
      </c>
      <c r="AL28" s="74" t="s">
        <v>1937</v>
      </c>
      <c r="AM28" s="74" t="s">
        <v>1938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8"/>
      <c r="G29" s="9"/>
      <c r="H29" s="9"/>
      <c r="I29" s="9"/>
      <c r="J29" s="9"/>
      <c r="K29" s="9"/>
      <c r="L29" s="9"/>
      <c r="M29" s="9"/>
      <c r="N29" s="9"/>
      <c r="O29" s="99"/>
      <c r="P29" s="99"/>
      <c r="Q29" s="100"/>
      <c r="R29" s="100"/>
      <c r="S29" s="9"/>
      <c r="T29" s="48"/>
      <c r="U29" s="9"/>
      <c r="W29" s="69" t="str">
        <f>$A$4&amp;" "&amp;A30&amp;"("&amp;B30&amp;","&amp;C30&amp;"^)"</f>
        <v>정왕동 화성('97.08.,420^)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7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1473</v>
      </c>
      <c r="B30" s="10" t="s">
        <v>1996</v>
      </c>
      <c r="C30" s="101">
        <v>420</v>
      </c>
      <c r="D30" s="98">
        <v>106.5</v>
      </c>
      <c r="E30" s="100">
        <v>32</v>
      </c>
      <c r="F30" s="98">
        <v>84.9</v>
      </c>
      <c r="G30" s="17">
        <v>26</v>
      </c>
      <c r="H30" s="101">
        <v>300</v>
      </c>
      <c r="I30" s="102">
        <v>49500</v>
      </c>
      <c r="J30" s="102" t="s">
        <v>1960</v>
      </c>
      <c r="K30" s="102"/>
      <c r="L30" s="102"/>
      <c r="M30" s="103">
        <f>I30-K30</f>
        <v>49500</v>
      </c>
      <c r="N30" s="4">
        <f>IF(ISERROR(K30/I30),"",K30/I30)</f>
        <v>0</v>
      </c>
      <c r="O30" s="99">
        <f>I30/E30</f>
        <v>1546.875</v>
      </c>
      <c r="P30" s="99">
        <f>K30/E30</f>
        <v>0</v>
      </c>
      <c r="Q30" s="74">
        <v>3</v>
      </c>
      <c r="R30" s="74">
        <v>2</v>
      </c>
      <c r="S30" s="74" t="s">
        <v>1941</v>
      </c>
      <c r="T30" s="5">
        <v>106</v>
      </c>
      <c r="U30" s="9"/>
      <c r="W30" s="98">
        <f>D30</f>
        <v>106.5</v>
      </c>
      <c r="X30" s="100">
        <f>E30</f>
        <v>32</v>
      </c>
      <c r="Y30" s="96">
        <f>H30</f>
        <v>300</v>
      </c>
      <c r="Z30" s="103">
        <f>I30</f>
        <v>49500</v>
      </c>
      <c r="AA30" s="103">
        <f>K30</f>
        <v>0</v>
      </c>
      <c r="AB30" s="103">
        <f t="shared" ref="AB30:AD31" si="15">M30</f>
        <v>49500</v>
      </c>
      <c r="AC30" s="4">
        <f t="shared" si="15"/>
        <v>0</v>
      </c>
      <c r="AD30" s="99">
        <f t="shared" si="15"/>
        <v>1546.875</v>
      </c>
      <c r="AE30" s="74" t="str">
        <f>S30</f>
        <v>계</v>
      </c>
      <c r="AF30" s="74" t="str">
        <f>Q30&amp;"/"&amp;R30</f>
        <v>3/2</v>
      </c>
      <c r="AH30" s="20" t="str">
        <f t="shared" si="1"/>
        <v>화성</v>
      </c>
      <c r="AI30" s="100">
        <f t="shared" si="0"/>
        <v>32</v>
      </c>
      <c r="AJ30" s="74" t="str">
        <f>IF(AI30="","",$AJ$2)</f>
        <v>A-</v>
      </c>
      <c r="AK30" s="74" t="s">
        <v>13</v>
      </c>
      <c r="AL30" s="74" t="s">
        <v>1937</v>
      </c>
      <c r="AM30" s="74" t="s">
        <v>1938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1473</v>
      </c>
      <c r="B31" s="10" t="s">
        <v>1996</v>
      </c>
      <c r="C31" s="101">
        <v>420</v>
      </c>
      <c r="D31" s="98">
        <v>154.19999999999999</v>
      </c>
      <c r="E31" s="100">
        <v>47</v>
      </c>
      <c r="F31" s="98">
        <v>128.4</v>
      </c>
      <c r="G31" s="17">
        <v>39</v>
      </c>
      <c r="H31" s="101">
        <v>120</v>
      </c>
      <c r="I31" s="102">
        <v>65000</v>
      </c>
      <c r="J31" s="102" t="s">
        <v>1968</v>
      </c>
      <c r="K31" s="102"/>
      <c r="L31" s="102"/>
      <c r="M31" s="103">
        <f>I31-K31</f>
        <v>65000</v>
      </c>
      <c r="N31" s="4">
        <f>IF(ISERROR(K31/I31),"",K31/I31)</f>
        <v>0</v>
      </c>
      <c r="O31" s="99">
        <f>I31/E31</f>
        <v>1382.9787234042553</v>
      </c>
      <c r="P31" s="99">
        <f>K31/E31</f>
        <v>0</v>
      </c>
      <c r="Q31" s="74">
        <v>4</v>
      </c>
      <c r="R31" s="74">
        <v>2</v>
      </c>
      <c r="S31" s="74" t="s">
        <v>1941</v>
      </c>
      <c r="T31" s="5">
        <v>154</v>
      </c>
      <c r="U31" s="9"/>
      <c r="W31" s="98">
        <f>D31</f>
        <v>154.19999999999999</v>
      </c>
      <c r="X31" s="100">
        <f>E31</f>
        <v>47</v>
      </c>
      <c r="Y31" s="96">
        <f>H31</f>
        <v>120</v>
      </c>
      <c r="Z31" s="103">
        <f>I31</f>
        <v>65000</v>
      </c>
      <c r="AA31" s="103">
        <f>K31</f>
        <v>0</v>
      </c>
      <c r="AB31" s="103">
        <f t="shared" si="15"/>
        <v>65000</v>
      </c>
      <c r="AC31" s="4">
        <f t="shared" si="15"/>
        <v>0</v>
      </c>
      <c r="AD31" s="99">
        <f t="shared" si="15"/>
        <v>1382.9787234042553</v>
      </c>
      <c r="AE31" s="74" t="str">
        <f>S31</f>
        <v>계</v>
      </c>
      <c r="AF31" s="74" t="str">
        <f>Q31&amp;"/"&amp;R31</f>
        <v>4/2</v>
      </c>
      <c r="AH31" s="20" t="str">
        <f t="shared" si="1"/>
        <v>화성</v>
      </c>
      <c r="AI31" s="100">
        <f t="shared" si="0"/>
        <v>47</v>
      </c>
      <c r="AJ31" s="74" t="str">
        <f>IF(AI31="","",$AJ$2)</f>
        <v>A-</v>
      </c>
      <c r="AK31" s="74" t="s">
        <v>13</v>
      </c>
      <c r="AL31" s="74" t="s">
        <v>1937</v>
      </c>
      <c r="AM31" s="74" t="s">
        <v>1938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98"/>
      <c r="G32" s="9"/>
      <c r="H32" s="9"/>
      <c r="I32" s="9"/>
      <c r="J32" s="9"/>
      <c r="K32" s="9"/>
      <c r="L32" s="9"/>
      <c r="M32" s="9"/>
      <c r="N32" s="9"/>
      <c r="O32" s="99"/>
      <c r="P32" s="99"/>
      <c r="Q32" s="100"/>
      <c r="R32" s="100"/>
      <c r="S32" s="9"/>
      <c r="T32" s="48"/>
      <c r="U32" s="9"/>
      <c r="W32" s="69" t="str">
        <f>$A$4&amp;" "&amp;A33&amp;"("&amp;B33&amp;","&amp;C33&amp;"^)"</f>
        <v>정왕동 고합('98.04.,400^)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7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1477</v>
      </c>
      <c r="B33" s="10" t="s">
        <v>2058</v>
      </c>
      <c r="C33" s="101">
        <v>400</v>
      </c>
      <c r="D33" s="98">
        <v>73.599999999999994</v>
      </c>
      <c r="E33" s="100">
        <v>22</v>
      </c>
      <c r="F33" s="98">
        <v>60</v>
      </c>
      <c r="G33" s="17">
        <v>18</v>
      </c>
      <c r="H33" s="101">
        <v>120</v>
      </c>
      <c r="I33" s="102"/>
      <c r="J33" s="102"/>
      <c r="K33" s="102"/>
      <c r="L33" s="102"/>
      <c r="M33" s="103">
        <f>I33-K33</f>
        <v>0</v>
      </c>
      <c r="N33" s="4" t="str">
        <f>IF(ISERROR(K33/I33),"",K33/I33)</f>
        <v/>
      </c>
      <c r="O33" s="99">
        <f>I33/E33</f>
        <v>0</v>
      </c>
      <c r="P33" s="99">
        <f>K33/E33</f>
        <v>0</v>
      </c>
      <c r="Q33" s="74">
        <v>3</v>
      </c>
      <c r="R33" s="74">
        <v>1</v>
      </c>
      <c r="S33" s="74" t="s">
        <v>1941</v>
      </c>
      <c r="T33" s="5">
        <v>73</v>
      </c>
      <c r="U33" s="9"/>
      <c r="W33" s="98">
        <f>D33</f>
        <v>73.599999999999994</v>
      </c>
      <c r="X33" s="100">
        <f>E33</f>
        <v>22</v>
      </c>
      <c r="Y33" s="96">
        <f>H33</f>
        <v>120</v>
      </c>
      <c r="Z33" s="103">
        <f>I33</f>
        <v>0</v>
      </c>
      <c r="AA33" s="103">
        <f>K33</f>
        <v>0</v>
      </c>
      <c r="AB33" s="103">
        <f t="shared" ref="AB33:AD34" si="16">M33</f>
        <v>0</v>
      </c>
      <c r="AC33" s="4" t="str">
        <f t="shared" si="16"/>
        <v/>
      </c>
      <c r="AD33" s="99">
        <f t="shared" si="16"/>
        <v>0</v>
      </c>
      <c r="AE33" s="74" t="str">
        <f>S33</f>
        <v>계</v>
      </c>
      <c r="AF33" s="74" t="str">
        <f>Q33&amp;"/"&amp;R33</f>
        <v>3/1</v>
      </c>
      <c r="AH33" s="20" t="str">
        <f t="shared" si="1"/>
        <v>고합</v>
      </c>
      <c r="AI33" s="100">
        <f t="shared" si="0"/>
        <v>22</v>
      </c>
      <c r="AJ33" s="74" t="str">
        <f>IF(AI33="","",$AJ$2)</f>
        <v>A-</v>
      </c>
      <c r="AK33" s="74" t="s">
        <v>13</v>
      </c>
      <c r="AL33" s="74" t="s">
        <v>1937</v>
      </c>
      <c r="AM33" s="74" t="s">
        <v>1938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/>
      </c>
    </row>
    <row r="34" spans="1:48" x14ac:dyDescent="0.3">
      <c r="A34" s="9" t="s">
        <v>1477</v>
      </c>
      <c r="B34" s="10" t="s">
        <v>2058</v>
      </c>
      <c r="C34" s="101">
        <v>400</v>
      </c>
      <c r="D34" s="98">
        <v>109.1</v>
      </c>
      <c r="E34" s="100">
        <v>33</v>
      </c>
      <c r="F34" s="98">
        <v>85</v>
      </c>
      <c r="G34" s="17">
        <v>26</v>
      </c>
      <c r="H34" s="101">
        <v>280</v>
      </c>
      <c r="I34" s="102"/>
      <c r="J34" s="102"/>
      <c r="K34" s="102"/>
      <c r="L34" s="102"/>
      <c r="M34" s="103">
        <f>I34-K34</f>
        <v>0</v>
      </c>
      <c r="N34" s="4" t="str">
        <f>IF(ISERROR(K34/I34),"",K34/I34)</f>
        <v/>
      </c>
      <c r="O34" s="99">
        <f>I34/E34</f>
        <v>0</v>
      </c>
      <c r="P34" s="99">
        <f>K34/E34</f>
        <v>0</v>
      </c>
      <c r="Q34" s="74">
        <v>3</v>
      </c>
      <c r="R34" s="74">
        <v>2</v>
      </c>
      <c r="S34" s="74" t="s">
        <v>1941</v>
      </c>
      <c r="T34" s="5">
        <v>109</v>
      </c>
      <c r="U34" s="9"/>
      <c r="W34" s="98">
        <f>D34</f>
        <v>109.1</v>
      </c>
      <c r="X34" s="100">
        <f>E34</f>
        <v>33</v>
      </c>
      <c r="Y34" s="96">
        <f>H34</f>
        <v>280</v>
      </c>
      <c r="Z34" s="103">
        <f>I34</f>
        <v>0</v>
      </c>
      <c r="AA34" s="103">
        <f>K34</f>
        <v>0</v>
      </c>
      <c r="AB34" s="103">
        <f t="shared" si="16"/>
        <v>0</v>
      </c>
      <c r="AC34" s="4" t="str">
        <f t="shared" si="16"/>
        <v/>
      </c>
      <c r="AD34" s="99">
        <f t="shared" si="16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고합</v>
      </c>
      <c r="AI34" s="100">
        <f t="shared" si="0"/>
        <v>33</v>
      </c>
      <c r="AJ34" s="74" t="str">
        <f>IF(AI34="","",$AJ$2)</f>
        <v>A-</v>
      </c>
      <c r="AK34" s="74" t="s">
        <v>13</v>
      </c>
      <c r="AL34" s="74" t="s">
        <v>1937</v>
      </c>
      <c r="AM34" s="74" t="s">
        <v>1938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98"/>
      <c r="G35" s="9"/>
      <c r="H35" s="9"/>
      <c r="I35" s="9"/>
      <c r="J35" s="9"/>
      <c r="K35" s="9"/>
      <c r="L35" s="9"/>
      <c r="M35" s="9"/>
      <c r="N35" s="9"/>
      <c r="O35" s="99"/>
      <c r="P35" s="99"/>
      <c r="Q35" s="100"/>
      <c r="R35" s="100"/>
      <c r="S35" s="9"/>
      <c r="T35" s="48"/>
      <c r="U35" s="9"/>
      <c r="W35" s="69" t="str">
        <f>$A$4&amp;" "&amp;A36&amp;"("&amp;B36&amp;","&amp;C36&amp;"^)"</f>
        <v>정왕동 무진('96.07.,488^)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7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1481</v>
      </c>
      <c r="B36" s="10" t="s">
        <v>2059</v>
      </c>
      <c r="C36" s="101">
        <v>488</v>
      </c>
      <c r="D36" s="98">
        <v>65.5</v>
      </c>
      <c r="E36" s="100">
        <v>20</v>
      </c>
      <c r="F36" s="98">
        <v>54.6</v>
      </c>
      <c r="G36" s="17">
        <v>17</v>
      </c>
      <c r="H36" s="101">
        <v>128</v>
      </c>
      <c r="I36" s="102">
        <v>20000</v>
      </c>
      <c r="J36" s="102" t="s">
        <v>1968</v>
      </c>
      <c r="K36" s="102"/>
      <c r="L36" s="102"/>
      <c r="M36" s="103">
        <f>I36-K36</f>
        <v>20000</v>
      </c>
      <c r="N36" s="4">
        <f>IF(ISERROR(K36/I36),"",K36/I36)</f>
        <v>0</v>
      </c>
      <c r="O36" s="99">
        <f>I36/E36</f>
        <v>1000</v>
      </c>
      <c r="P36" s="99">
        <f>K36/E36</f>
        <v>0</v>
      </c>
      <c r="Q36" s="74">
        <v>3</v>
      </c>
      <c r="R36" s="74">
        <v>1</v>
      </c>
      <c r="S36" s="74" t="s">
        <v>1941</v>
      </c>
      <c r="T36" s="5">
        <v>65</v>
      </c>
      <c r="U36" s="9"/>
      <c r="W36" s="98">
        <f>D36</f>
        <v>65.5</v>
      </c>
      <c r="X36" s="100">
        <f>E36</f>
        <v>20</v>
      </c>
      <c r="Y36" s="96">
        <f>H36</f>
        <v>128</v>
      </c>
      <c r="Z36" s="103">
        <f>I36</f>
        <v>20000</v>
      </c>
      <c r="AA36" s="103">
        <f>K36</f>
        <v>0</v>
      </c>
      <c r="AB36" s="103">
        <f t="shared" ref="AB36:AD37" si="17">M36</f>
        <v>20000</v>
      </c>
      <c r="AC36" s="4">
        <f t="shared" si="17"/>
        <v>0</v>
      </c>
      <c r="AD36" s="99">
        <f t="shared" si="17"/>
        <v>1000</v>
      </c>
      <c r="AE36" s="74" t="str">
        <f>S36</f>
        <v>계</v>
      </c>
      <c r="AF36" s="74" t="str">
        <f>Q36&amp;"/"&amp;R36</f>
        <v>3/1</v>
      </c>
      <c r="AH36" s="20" t="str">
        <f t="shared" si="1"/>
        <v>무진</v>
      </c>
      <c r="AI36" s="100">
        <f t="shared" si="0"/>
        <v>20</v>
      </c>
      <c r="AJ36" s="74" t="str">
        <f>IF(AI36="","",$AJ$2)</f>
        <v>A-</v>
      </c>
      <c r="AK36" s="74" t="s">
        <v>13</v>
      </c>
      <c r="AL36" s="74" t="s">
        <v>1937</v>
      </c>
      <c r="AM36" s="74" t="s">
        <v>1938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O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1481</v>
      </c>
      <c r="B37" s="10" t="s">
        <v>2059</v>
      </c>
      <c r="C37" s="101">
        <v>488</v>
      </c>
      <c r="D37" s="98">
        <v>77</v>
      </c>
      <c r="E37" s="100">
        <v>23</v>
      </c>
      <c r="F37" s="98">
        <v>59.6</v>
      </c>
      <c r="G37" s="17">
        <v>18</v>
      </c>
      <c r="H37" s="101">
        <v>360</v>
      </c>
      <c r="I37" s="102">
        <v>28000</v>
      </c>
      <c r="J37" s="102" t="s">
        <v>1968</v>
      </c>
      <c r="K37" s="102"/>
      <c r="L37" s="102"/>
      <c r="M37" s="103">
        <f>I37-K37</f>
        <v>28000</v>
      </c>
      <c r="N37" s="4">
        <f>IF(ISERROR(K37/I37),"",K37/I37)</f>
        <v>0</v>
      </c>
      <c r="O37" s="99">
        <f>I37/E37</f>
        <v>1217.391304347826</v>
      </c>
      <c r="P37" s="99">
        <f>K37/E37</f>
        <v>0</v>
      </c>
      <c r="Q37" s="74">
        <v>3</v>
      </c>
      <c r="R37" s="74">
        <v>1</v>
      </c>
      <c r="S37" s="74" t="s">
        <v>1941</v>
      </c>
      <c r="T37" s="5">
        <v>77</v>
      </c>
      <c r="U37" s="9"/>
      <c r="W37" s="98">
        <f>D37</f>
        <v>77</v>
      </c>
      <c r="X37" s="100">
        <f>E37</f>
        <v>23</v>
      </c>
      <c r="Y37" s="96">
        <f>H37</f>
        <v>360</v>
      </c>
      <c r="Z37" s="103">
        <f>I37</f>
        <v>28000</v>
      </c>
      <c r="AA37" s="103">
        <f>K37</f>
        <v>0</v>
      </c>
      <c r="AB37" s="103">
        <f t="shared" si="17"/>
        <v>28000</v>
      </c>
      <c r="AC37" s="4">
        <f t="shared" si="17"/>
        <v>0</v>
      </c>
      <c r="AD37" s="99">
        <f t="shared" si="17"/>
        <v>1217.391304347826</v>
      </c>
      <c r="AE37" s="74" t="str">
        <f>S37</f>
        <v>계</v>
      </c>
      <c r="AF37" s="74" t="str">
        <f>Q37&amp;"/"&amp;R37</f>
        <v>3/1</v>
      </c>
      <c r="AH37" s="20" t="str">
        <f t="shared" si="1"/>
        <v>무진</v>
      </c>
      <c r="AI37" s="100">
        <f t="shared" si="0"/>
        <v>23</v>
      </c>
      <c r="AJ37" s="74" t="str">
        <f>IF(AI37="","",$AJ$2)</f>
        <v>A-</v>
      </c>
      <c r="AK37" s="74" t="s">
        <v>13</v>
      </c>
      <c r="AL37" s="74" t="s">
        <v>1937</v>
      </c>
      <c r="AM37" s="74" t="s">
        <v>1938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98"/>
      <c r="G38" s="9"/>
      <c r="H38" s="9"/>
      <c r="I38" s="9"/>
      <c r="J38" s="9"/>
      <c r="K38" s="9"/>
      <c r="L38" s="9"/>
      <c r="M38" s="9"/>
      <c r="N38" s="9"/>
      <c r="O38" s="99"/>
      <c r="P38" s="99"/>
      <c r="Q38" s="100"/>
      <c r="R38" s="100"/>
      <c r="S38" s="9"/>
      <c r="T38" s="48"/>
      <c r="U38" s="9"/>
      <c r="W38" s="69" t="str">
        <f>$A$4&amp;" "&amp;A39&amp;"("&amp;B39&amp;","&amp;C39&amp;"^)"</f>
        <v>정왕동 신호새피앙('97.04.,330^)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1"/>
        <v/>
      </c>
      <c r="AI38" s="97" t="str">
        <f t="shared" si="0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1486</v>
      </c>
      <c r="B39" s="10" t="s">
        <v>2060</v>
      </c>
      <c r="C39" s="101">
        <v>330</v>
      </c>
      <c r="D39" s="98">
        <v>104.2</v>
      </c>
      <c r="E39" s="100">
        <v>32</v>
      </c>
      <c r="F39" s="98">
        <v>85</v>
      </c>
      <c r="G39" s="17">
        <v>26</v>
      </c>
      <c r="H39" s="101">
        <v>91</v>
      </c>
      <c r="I39" s="102">
        <v>37000</v>
      </c>
      <c r="J39" s="102" t="s">
        <v>1940</v>
      </c>
      <c r="K39" s="102"/>
      <c r="L39" s="102"/>
      <c r="M39" s="103">
        <f>I39-K39</f>
        <v>37000</v>
      </c>
      <c r="N39" s="4">
        <f>IF(ISERROR(K39/I39),"",K39/I39)</f>
        <v>0</v>
      </c>
      <c r="O39" s="99">
        <f>I39/E39</f>
        <v>1156.25</v>
      </c>
      <c r="P39" s="99">
        <f>K39/E39</f>
        <v>0</v>
      </c>
      <c r="Q39" s="74">
        <v>3</v>
      </c>
      <c r="R39" s="74">
        <v>2</v>
      </c>
      <c r="S39" s="74" t="s">
        <v>1941</v>
      </c>
      <c r="T39" s="5">
        <v>104</v>
      </c>
      <c r="U39" s="9"/>
      <c r="W39" s="98">
        <f t="shared" ref="W39:X42" si="18">D39</f>
        <v>104.2</v>
      </c>
      <c r="X39" s="100">
        <f t="shared" si="18"/>
        <v>32</v>
      </c>
      <c r="Y39" s="96">
        <f t="shared" ref="Y39:Z42" si="19">H39</f>
        <v>91</v>
      </c>
      <c r="Z39" s="103">
        <f t="shared" si="19"/>
        <v>37000</v>
      </c>
      <c r="AA39" s="103">
        <f>K39</f>
        <v>0</v>
      </c>
      <c r="AB39" s="103">
        <f t="shared" ref="AB39:AD42" si="20">M39</f>
        <v>37000</v>
      </c>
      <c r="AC39" s="4">
        <f t="shared" si="20"/>
        <v>0</v>
      </c>
      <c r="AD39" s="99">
        <f t="shared" si="20"/>
        <v>1156.25</v>
      </c>
      <c r="AE39" s="74" t="str">
        <f>S39</f>
        <v>계</v>
      </c>
      <c r="AF39" s="74" t="str">
        <f>Q39&amp;"/"&amp;R39</f>
        <v>3/2</v>
      </c>
      <c r="AH39" s="20" t="str">
        <f t="shared" si="1"/>
        <v>신호새피앙</v>
      </c>
      <c r="AI39" s="100">
        <f t="shared" si="0"/>
        <v>32</v>
      </c>
      <c r="AJ39" s="74" t="str">
        <f>IF(AI39="","",$AJ$2)</f>
        <v>A-</v>
      </c>
      <c r="AK39" s="74" t="s">
        <v>13</v>
      </c>
      <c r="AL39" s="74" t="s">
        <v>1937</v>
      </c>
      <c r="AM39" s="74" t="s">
        <v>1938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1486</v>
      </c>
      <c r="B40" s="10" t="s">
        <v>2060</v>
      </c>
      <c r="C40" s="101">
        <v>330</v>
      </c>
      <c r="D40" s="98">
        <v>111.1</v>
      </c>
      <c r="E40" s="100">
        <v>34</v>
      </c>
      <c r="F40" s="98">
        <v>85</v>
      </c>
      <c r="G40" s="17">
        <v>26</v>
      </c>
      <c r="H40" s="101">
        <v>99</v>
      </c>
      <c r="I40" s="102">
        <v>42000</v>
      </c>
      <c r="J40" s="102" t="s">
        <v>1968</v>
      </c>
      <c r="K40" s="102"/>
      <c r="L40" s="102"/>
      <c r="M40" s="103">
        <f>I40-K40</f>
        <v>42000</v>
      </c>
      <c r="N40" s="4">
        <f>IF(ISERROR(K40/I40),"",K40/I40)</f>
        <v>0</v>
      </c>
      <c r="O40" s="99">
        <f>I40/E40</f>
        <v>1235.2941176470588</v>
      </c>
      <c r="P40" s="99">
        <f>K40/E40</f>
        <v>0</v>
      </c>
      <c r="Q40" s="74">
        <v>3</v>
      </c>
      <c r="R40" s="74">
        <v>2</v>
      </c>
      <c r="S40" s="74" t="s">
        <v>1941</v>
      </c>
      <c r="T40" s="5">
        <v>111</v>
      </c>
      <c r="U40" s="9"/>
      <c r="W40" s="98">
        <f t="shared" si="18"/>
        <v>111.1</v>
      </c>
      <c r="X40" s="100">
        <f t="shared" si="18"/>
        <v>34</v>
      </c>
      <c r="Y40" s="96">
        <f t="shared" si="19"/>
        <v>99</v>
      </c>
      <c r="Z40" s="103">
        <f t="shared" si="19"/>
        <v>42000</v>
      </c>
      <c r="AA40" s="103">
        <f>K40</f>
        <v>0</v>
      </c>
      <c r="AB40" s="103">
        <f t="shared" si="20"/>
        <v>42000</v>
      </c>
      <c r="AC40" s="4">
        <f t="shared" si="20"/>
        <v>0</v>
      </c>
      <c r="AD40" s="99">
        <f t="shared" si="20"/>
        <v>1235.2941176470588</v>
      </c>
      <c r="AE40" s="74" t="str">
        <f>S40</f>
        <v>계</v>
      </c>
      <c r="AF40" s="74" t="str">
        <f>Q40&amp;"/"&amp;R40</f>
        <v>3/2</v>
      </c>
      <c r="AH40" s="20" t="str">
        <f t="shared" si="1"/>
        <v>신호새피앙</v>
      </c>
      <c r="AI40" s="100">
        <f t="shared" si="0"/>
        <v>34</v>
      </c>
      <c r="AJ40" s="74" t="str">
        <f>IF(AI40="","",$AJ$2)</f>
        <v>A-</v>
      </c>
      <c r="AK40" s="74" t="s">
        <v>13</v>
      </c>
      <c r="AL40" s="74" t="s">
        <v>1937</v>
      </c>
      <c r="AM40" s="74" t="s">
        <v>1938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1486</v>
      </c>
      <c r="B41" s="10" t="s">
        <v>2060</v>
      </c>
      <c r="C41" s="101">
        <v>330</v>
      </c>
      <c r="D41" s="98">
        <v>129.6</v>
      </c>
      <c r="E41" s="100">
        <v>39</v>
      </c>
      <c r="F41" s="98">
        <v>102</v>
      </c>
      <c r="G41" s="17">
        <v>31</v>
      </c>
      <c r="H41" s="101">
        <v>80</v>
      </c>
      <c r="I41" s="102">
        <v>50000</v>
      </c>
      <c r="J41" s="102" t="s">
        <v>1975</v>
      </c>
      <c r="K41" s="102"/>
      <c r="L41" s="102"/>
      <c r="M41" s="103">
        <f>I41-K41</f>
        <v>50000</v>
      </c>
      <c r="N41" s="4">
        <f>IF(ISERROR(K41/I41),"",K41/I41)</f>
        <v>0</v>
      </c>
      <c r="O41" s="99">
        <f>I41/E41</f>
        <v>1282.051282051282</v>
      </c>
      <c r="P41" s="99">
        <f>K41/E41</f>
        <v>0</v>
      </c>
      <c r="Q41" s="74">
        <v>4</v>
      </c>
      <c r="R41" s="74">
        <v>2</v>
      </c>
      <c r="S41" s="74" t="s">
        <v>1941</v>
      </c>
      <c r="T41" s="5">
        <v>129</v>
      </c>
      <c r="U41" s="9"/>
      <c r="W41" s="98">
        <f t="shared" si="18"/>
        <v>129.6</v>
      </c>
      <c r="X41" s="100">
        <f t="shared" si="18"/>
        <v>39</v>
      </c>
      <c r="Y41" s="96">
        <f t="shared" si="19"/>
        <v>80</v>
      </c>
      <c r="Z41" s="103">
        <f t="shared" si="19"/>
        <v>50000</v>
      </c>
      <c r="AA41" s="103">
        <f>K41</f>
        <v>0</v>
      </c>
      <c r="AB41" s="103">
        <f t="shared" si="20"/>
        <v>50000</v>
      </c>
      <c r="AC41" s="4">
        <f t="shared" si="20"/>
        <v>0</v>
      </c>
      <c r="AD41" s="99">
        <f t="shared" si="20"/>
        <v>1282.051282051282</v>
      </c>
      <c r="AE41" s="74" t="str">
        <f>S41</f>
        <v>계</v>
      </c>
      <c r="AF41" s="74" t="str">
        <f>Q41&amp;"/"&amp;R41</f>
        <v>4/2</v>
      </c>
      <c r="AH41" s="20" t="str">
        <f t="shared" si="1"/>
        <v>신호새피앙</v>
      </c>
      <c r="AI41" s="100">
        <f t="shared" si="0"/>
        <v>39</v>
      </c>
      <c r="AJ41" s="74" t="str">
        <f>IF(AI41="","",$AJ$2)</f>
        <v>A-</v>
      </c>
      <c r="AK41" s="74" t="s">
        <v>13</v>
      </c>
      <c r="AL41" s="74" t="s">
        <v>1937</v>
      </c>
      <c r="AM41" s="74" t="s">
        <v>1938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1486</v>
      </c>
      <c r="B42" s="10" t="s">
        <v>2060</v>
      </c>
      <c r="C42" s="101">
        <v>330</v>
      </c>
      <c r="D42" s="98">
        <v>167</v>
      </c>
      <c r="E42" s="100">
        <v>51</v>
      </c>
      <c r="F42" s="98">
        <v>134.9</v>
      </c>
      <c r="G42" s="17">
        <v>41</v>
      </c>
      <c r="H42" s="101">
        <v>60</v>
      </c>
      <c r="I42" s="102">
        <v>61000</v>
      </c>
      <c r="J42" s="102" t="s">
        <v>1975</v>
      </c>
      <c r="K42" s="102">
        <v>44000</v>
      </c>
      <c r="L42" s="102" t="s">
        <v>1968</v>
      </c>
      <c r="M42" s="103">
        <f>I42-K42</f>
        <v>17000</v>
      </c>
      <c r="N42" s="4">
        <f>IF(ISERROR(K42/I42),"",K42/I42)</f>
        <v>0.72131147540983609</v>
      </c>
      <c r="O42" s="99">
        <f>I42/E42</f>
        <v>1196.0784313725489</v>
      </c>
      <c r="P42" s="99">
        <f>K42/E42</f>
        <v>862.74509803921569</v>
      </c>
      <c r="Q42" s="74">
        <v>4</v>
      </c>
      <c r="R42" s="74">
        <v>2</v>
      </c>
      <c r="S42" s="74" t="s">
        <v>1941</v>
      </c>
      <c r="T42" s="5">
        <v>167</v>
      </c>
      <c r="U42" s="9"/>
      <c r="W42" s="98">
        <f t="shared" si="18"/>
        <v>167</v>
      </c>
      <c r="X42" s="100">
        <f t="shared" si="18"/>
        <v>51</v>
      </c>
      <c r="Y42" s="96">
        <f t="shared" si="19"/>
        <v>60</v>
      </c>
      <c r="Z42" s="103">
        <f t="shared" si="19"/>
        <v>61000</v>
      </c>
      <c r="AA42" s="103">
        <f>K42</f>
        <v>44000</v>
      </c>
      <c r="AB42" s="103">
        <f t="shared" si="20"/>
        <v>17000</v>
      </c>
      <c r="AC42" s="4">
        <f t="shared" si="20"/>
        <v>0.72131147540983609</v>
      </c>
      <c r="AD42" s="99">
        <f t="shared" si="20"/>
        <v>1196.0784313725489</v>
      </c>
      <c r="AE42" s="74" t="str">
        <f>S42</f>
        <v>계</v>
      </c>
      <c r="AF42" s="74" t="str">
        <f>Q42&amp;"/"&amp;R42</f>
        <v>4/2</v>
      </c>
      <c r="AH42" s="20" t="str">
        <f t="shared" si="1"/>
        <v>신호새피앙</v>
      </c>
      <c r="AI42" s="100">
        <f t="shared" si="0"/>
        <v>51</v>
      </c>
      <c r="AJ42" s="74" t="str">
        <f>IF(AI42="","",$AJ$2)</f>
        <v>A-</v>
      </c>
      <c r="AK42" s="74" t="s">
        <v>13</v>
      </c>
      <c r="AL42" s="74" t="s">
        <v>1937</v>
      </c>
      <c r="AM42" s="74" t="s">
        <v>1938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/>
      <c r="B43" s="74"/>
      <c r="C43" s="6"/>
      <c r="D43" s="9"/>
      <c r="E43" s="14"/>
      <c r="F43" s="98"/>
      <c r="G43" s="9"/>
      <c r="H43" s="9"/>
      <c r="I43" s="9"/>
      <c r="J43" s="9"/>
      <c r="K43" s="9"/>
      <c r="L43" s="9"/>
      <c r="M43" s="9"/>
      <c r="N43" s="9"/>
      <c r="O43" s="99"/>
      <c r="P43" s="99"/>
      <c r="Q43" s="100"/>
      <c r="R43" s="100"/>
      <c r="S43" s="9"/>
      <c r="T43" s="48"/>
      <c r="U43" s="9"/>
      <c r="W43" s="69" t="str">
        <f>$A$4&amp;" "&amp;A44&amp;"("&amp;B44&amp;","&amp;C44&amp;"^)"</f>
        <v>정왕동 영남3차('96.02.,520^)</v>
      </c>
      <c r="X43" s="70"/>
      <c r="Y43" s="70"/>
      <c r="Z43" s="70"/>
      <c r="AA43" s="70"/>
      <c r="AB43" s="70"/>
      <c r="AC43" s="70"/>
      <c r="AD43" s="70"/>
      <c r="AE43" s="70"/>
      <c r="AF43" s="71"/>
      <c r="AH43" s="20" t="str">
        <f t="shared" si="1"/>
        <v/>
      </c>
      <c r="AI43" s="97" t="str">
        <f t="shared" si="0"/>
        <v/>
      </c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48" x14ac:dyDescent="0.3">
      <c r="A44" s="9" t="s">
        <v>1491</v>
      </c>
      <c r="B44" s="10" t="s">
        <v>2061</v>
      </c>
      <c r="C44" s="101">
        <v>520</v>
      </c>
      <c r="D44" s="98">
        <v>73.099999999999994</v>
      </c>
      <c r="E44" s="100">
        <v>22</v>
      </c>
      <c r="F44" s="98">
        <v>60</v>
      </c>
      <c r="G44" s="17">
        <v>18</v>
      </c>
      <c r="H44" s="101">
        <v>179</v>
      </c>
      <c r="I44" s="102">
        <v>25000</v>
      </c>
      <c r="J44" s="102" t="s">
        <v>1968</v>
      </c>
      <c r="K44" s="102"/>
      <c r="L44" s="102"/>
      <c r="M44" s="103">
        <f>I44-K44</f>
        <v>25000</v>
      </c>
      <c r="N44" s="4">
        <f>IF(ISERROR(K44/I44),"",K44/I44)</f>
        <v>0</v>
      </c>
      <c r="O44" s="99">
        <f>I44/E44</f>
        <v>1136.3636363636363</v>
      </c>
      <c r="P44" s="99">
        <f>K44/E44</f>
        <v>0</v>
      </c>
      <c r="Q44" s="74">
        <v>3</v>
      </c>
      <c r="R44" s="74">
        <v>1</v>
      </c>
      <c r="S44" s="74" t="s">
        <v>1941</v>
      </c>
      <c r="T44" s="5">
        <v>73</v>
      </c>
      <c r="U44" s="9"/>
      <c r="W44" s="98">
        <f>D44</f>
        <v>73.099999999999994</v>
      </c>
      <c r="X44" s="100">
        <f>E44</f>
        <v>22</v>
      </c>
      <c r="Y44" s="96">
        <f>H44</f>
        <v>179</v>
      </c>
      <c r="Z44" s="103">
        <f>I44</f>
        <v>25000</v>
      </c>
      <c r="AA44" s="103">
        <f>K44</f>
        <v>0</v>
      </c>
      <c r="AB44" s="103">
        <f t="shared" ref="AB44:AD45" si="21">M44</f>
        <v>25000</v>
      </c>
      <c r="AC44" s="4">
        <f t="shared" si="21"/>
        <v>0</v>
      </c>
      <c r="AD44" s="99">
        <f t="shared" si="21"/>
        <v>1136.3636363636363</v>
      </c>
      <c r="AE44" s="74" t="str">
        <f>S44</f>
        <v>계</v>
      </c>
      <c r="AF44" s="74" t="str">
        <f>Q44&amp;"/"&amp;R44</f>
        <v>3/1</v>
      </c>
      <c r="AH44" s="20" t="str">
        <f t="shared" si="1"/>
        <v>영남3차</v>
      </c>
      <c r="AI44" s="100">
        <f t="shared" si="0"/>
        <v>22</v>
      </c>
      <c r="AJ44" s="74" t="str">
        <f>IF(AI44="","",$AJ$2)</f>
        <v>A-</v>
      </c>
      <c r="AK44" s="74" t="s">
        <v>13</v>
      </c>
      <c r="AL44" s="74" t="s">
        <v>1937</v>
      </c>
      <c r="AM44" s="74" t="s">
        <v>1938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O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1491</v>
      </c>
      <c r="B45" s="10" t="s">
        <v>2061</v>
      </c>
      <c r="C45" s="101">
        <v>520</v>
      </c>
      <c r="D45" s="98">
        <v>78.8</v>
      </c>
      <c r="E45" s="100">
        <v>24</v>
      </c>
      <c r="F45" s="98">
        <v>59.9</v>
      </c>
      <c r="G45" s="17">
        <v>18</v>
      </c>
      <c r="H45" s="101">
        <v>341</v>
      </c>
      <c r="I45" s="102">
        <v>32000</v>
      </c>
      <c r="J45" s="102" t="s">
        <v>1956</v>
      </c>
      <c r="K45" s="102">
        <v>24500</v>
      </c>
      <c r="L45" s="102" t="s">
        <v>1960</v>
      </c>
      <c r="M45" s="103">
        <f>I45-K45</f>
        <v>7500</v>
      </c>
      <c r="N45" s="4">
        <f>IF(ISERROR(K45/I45),"",K45/I45)</f>
        <v>0.765625</v>
      </c>
      <c r="O45" s="99">
        <f>I45/E45</f>
        <v>1333.3333333333333</v>
      </c>
      <c r="P45" s="99">
        <f>K45/E45</f>
        <v>1020.8333333333334</v>
      </c>
      <c r="Q45" s="74">
        <v>3</v>
      </c>
      <c r="R45" s="74">
        <v>1</v>
      </c>
      <c r="S45" s="74" t="s">
        <v>1941</v>
      </c>
      <c r="T45" s="5">
        <v>78</v>
      </c>
      <c r="U45" s="9"/>
      <c r="W45" s="98">
        <f>D45</f>
        <v>78.8</v>
      </c>
      <c r="X45" s="100">
        <f>E45</f>
        <v>24</v>
      </c>
      <c r="Y45" s="96">
        <f>H45</f>
        <v>341</v>
      </c>
      <c r="Z45" s="103">
        <f>I45</f>
        <v>32000</v>
      </c>
      <c r="AA45" s="103">
        <f>K45</f>
        <v>24500</v>
      </c>
      <c r="AB45" s="103">
        <f t="shared" si="21"/>
        <v>7500</v>
      </c>
      <c r="AC45" s="4">
        <f t="shared" si="21"/>
        <v>0.765625</v>
      </c>
      <c r="AD45" s="99">
        <f t="shared" si="21"/>
        <v>1333.3333333333333</v>
      </c>
      <c r="AE45" s="74" t="str">
        <f>S45</f>
        <v>계</v>
      </c>
      <c r="AF45" s="74" t="str">
        <f>Q45&amp;"/"&amp;R45</f>
        <v>3/1</v>
      </c>
      <c r="AH45" s="20" t="str">
        <f t="shared" si="1"/>
        <v>영남3차</v>
      </c>
      <c r="AI45" s="100">
        <f t="shared" si="0"/>
        <v>24</v>
      </c>
      <c r="AJ45" s="74" t="str">
        <f>IF(AI45="","",$AJ$2)</f>
        <v>A-</v>
      </c>
      <c r="AK45" s="74" t="s">
        <v>13</v>
      </c>
      <c r="AL45" s="74" t="s">
        <v>1937</v>
      </c>
      <c r="AM45" s="74" t="s">
        <v>1938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98"/>
      <c r="G46" s="9"/>
      <c r="H46" s="9"/>
      <c r="I46" s="9"/>
      <c r="J46" s="9"/>
      <c r="K46" s="9"/>
      <c r="L46" s="9"/>
      <c r="M46" s="9"/>
      <c r="N46" s="9"/>
      <c r="O46" s="99"/>
      <c r="P46" s="99"/>
      <c r="Q46" s="100"/>
      <c r="R46" s="100"/>
      <c r="S46" s="9"/>
      <c r="T46" s="48"/>
      <c r="U46" s="9"/>
      <c r="W46" s="69" t="str">
        <f>$A$4&amp;" "&amp;A47&amp;"("&amp;B47&amp;","&amp;C47&amp;"^)"</f>
        <v>정왕동 청솔('99.08.,750^)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"/>
        <v/>
      </c>
      <c r="AI46" s="97" t="str">
        <f t="shared" si="0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1496</v>
      </c>
      <c r="B47" s="10" t="s">
        <v>2051</v>
      </c>
      <c r="C47" s="101">
        <v>750</v>
      </c>
      <c r="D47" s="98">
        <v>60.3</v>
      </c>
      <c r="E47" s="100">
        <v>18</v>
      </c>
      <c r="F47" s="98">
        <v>48.5</v>
      </c>
      <c r="G47" s="17">
        <v>15</v>
      </c>
      <c r="H47" s="101">
        <v>230</v>
      </c>
      <c r="I47" s="102"/>
      <c r="J47" s="102"/>
      <c r="K47" s="102">
        <v>19000</v>
      </c>
      <c r="L47" s="102" t="s">
        <v>1968</v>
      </c>
      <c r="M47" s="103">
        <f>I47-K47</f>
        <v>-19000</v>
      </c>
      <c r="N47" s="4" t="str">
        <f>IF(ISERROR(K47/I47),"",K47/I47)</f>
        <v/>
      </c>
      <c r="O47" s="99">
        <f>I47/E47</f>
        <v>0</v>
      </c>
      <c r="P47" s="99">
        <f>K47/E47</f>
        <v>1055.5555555555557</v>
      </c>
      <c r="Q47" s="74">
        <v>3</v>
      </c>
      <c r="R47" s="74">
        <v>1</v>
      </c>
      <c r="S47" s="74" t="s">
        <v>1936</v>
      </c>
      <c r="T47" s="5">
        <v>60</v>
      </c>
      <c r="U47" s="9"/>
      <c r="W47" s="98">
        <f>D47</f>
        <v>60.3</v>
      </c>
      <c r="X47" s="100">
        <f>E47</f>
        <v>18</v>
      </c>
      <c r="Y47" s="96">
        <f>H47</f>
        <v>230</v>
      </c>
      <c r="Z47" s="103">
        <f>I47</f>
        <v>0</v>
      </c>
      <c r="AA47" s="103">
        <f>K47</f>
        <v>19000</v>
      </c>
      <c r="AB47" s="103">
        <f t="shared" ref="AB47:AD48" si="22">M47</f>
        <v>-19000</v>
      </c>
      <c r="AC47" s="4" t="str">
        <f t="shared" si="22"/>
        <v/>
      </c>
      <c r="AD47" s="99">
        <f t="shared" si="22"/>
        <v>0</v>
      </c>
      <c r="AE47" s="74" t="str">
        <f>S47</f>
        <v>복</v>
      </c>
      <c r="AF47" s="74" t="str">
        <f>Q47&amp;"/"&amp;R47</f>
        <v>3/1</v>
      </c>
      <c r="AH47" s="20" t="str">
        <f t="shared" si="1"/>
        <v>청솔</v>
      </c>
      <c r="AI47" s="100">
        <f t="shared" si="0"/>
        <v>18</v>
      </c>
      <c r="AJ47" s="74" t="str">
        <f>IF(AI47="","",$AJ$2)</f>
        <v>A-</v>
      </c>
      <c r="AK47" s="74" t="s">
        <v>13</v>
      </c>
      <c r="AL47" s="74" t="s">
        <v>1937</v>
      </c>
      <c r="AM47" s="74" t="s">
        <v>1938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 t="s">
        <v>1496</v>
      </c>
      <c r="B48" s="10" t="s">
        <v>2051</v>
      </c>
      <c r="C48" s="101">
        <v>750</v>
      </c>
      <c r="D48" s="98">
        <v>63.6</v>
      </c>
      <c r="E48" s="100">
        <v>19</v>
      </c>
      <c r="F48" s="98">
        <v>48.5</v>
      </c>
      <c r="G48" s="17">
        <v>15</v>
      </c>
      <c r="H48" s="101">
        <v>520</v>
      </c>
      <c r="I48" s="102">
        <v>25000</v>
      </c>
      <c r="J48" s="102" t="s">
        <v>1956</v>
      </c>
      <c r="K48" s="102">
        <v>18000</v>
      </c>
      <c r="L48" s="102" t="s">
        <v>1960</v>
      </c>
      <c r="M48" s="103">
        <f>I48-K48</f>
        <v>7000</v>
      </c>
      <c r="N48" s="4">
        <f>IF(ISERROR(K48/I48),"",K48/I48)</f>
        <v>0.72</v>
      </c>
      <c r="O48" s="99">
        <f>I48/E48</f>
        <v>1315.7894736842106</v>
      </c>
      <c r="P48" s="99">
        <f>K48/E48</f>
        <v>947.36842105263156</v>
      </c>
      <c r="Q48" s="74">
        <v>3</v>
      </c>
      <c r="R48" s="74">
        <v>1</v>
      </c>
      <c r="S48" s="74" t="s">
        <v>1936</v>
      </c>
      <c r="T48" s="5">
        <v>63</v>
      </c>
      <c r="U48" s="9"/>
      <c r="W48" s="98">
        <f>D48</f>
        <v>63.6</v>
      </c>
      <c r="X48" s="100">
        <f>E48</f>
        <v>19</v>
      </c>
      <c r="Y48" s="96">
        <f>H48</f>
        <v>520</v>
      </c>
      <c r="Z48" s="103">
        <f>I48</f>
        <v>25000</v>
      </c>
      <c r="AA48" s="103">
        <f>K48</f>
        <v>18000</v>
      </c>
      <c r="AB48" s="103">
        <f t="shared" si="22"/>
        <v>7000</v>
      </c>
      <c r="AC48" s="4">
        <f t="shared" si="22"/>
        <v>0.72</v>
      </c>
      <c r="AD48" s="99">
        <f t="shared" si="22"/>
        <v>1315.7894736842106</v>
      </c>
      <c r="AE48" s="74" t="str">
        <f>S48</f>
        <v>복</v>
      </c>
      <c r="AF48" s="74" t="str">
        <f>Q48&amp;"/"&amp;R48</f>
        <v>3/1</v>
      </c>
      <c r="AH48" s="20" t="str">
        <f t="shared" si="1"/>
        <v>청솔</v>
      </c>
      <c r="AI48" s="100">
        <f t="shared" si="0"/>
        <v>19</v>
      </c>
      <c r="AJ48" s="74" t="str">
        <f>IF(AI48="","",$AJ$2)</f>
        <v>A-</v>
      </c>
      <c r="AK48" s="74" t="s">
        <v>13</v>
      </c>
      <c r="AL48" s="74" t="s">
        <v>1937</v>
      </c>
      <c r="AM48" s="74" t="s">
        <v>1938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98"/>
      <c r="G49" s="9"/>
      <c r="H49" s="9"/>
      <c r="I49" s="9"/>
      <c r="J49" s="9"/>
      <c r="K49" s="9"/>
      <c r="L49" s="9"/>
      <c r="M49" s="9"/>
      <c r="N49" s="9"/>
      <c r="O49" s="99"/>
      <c r="P49" s="99"/>
      <c r="Q49" s="100"/>
      <c r="R49" s="100"/>
      <c r="S49" s="9"/>
      <c r="T49" s="48"/>
      <c r="U49" s="9"/>
      <c r="W49" s="69" t="str">
        <f>$A$4&amp;" "&amp;A50&amp;"("&amp;B50&amp;","&amp;C50&amp;"^)"</f>
        <v>정왕동 모아('97.07.,386^)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1"/>
        <v/>
      </c>
      <c r="AI49" s="97" t="str">
        <f t="shared" si="0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1500</v>
      </c>
      <c r="B50" s="10" t="s">
        <v>1989</v>
      </c>
      <c r="C50" s="101">
        <v>386</v>
      </c>
      <c r="D50" s="98">
        <v>65.599999999999994</v>
      </c>
      <c r="E50" s="100">
        <v>20</v>
      </c>
      <c r="F50" s="98">
        <v>49.6</v>
      </c>
      <c r="G50" s="17">
        <v>15</v>
      </c>
      <c r="H50" s="101">
        <v>6</v>
      </c>
      <c r="I50" s="102"/>
      <c r="J50" s="102"/>
      <c r="K50" s="102"/>
      <c r="L50" s="102"/>
      <c r="M50" s="103">
        <f>I50-K50</f>
        <v>0</v>
      </c>
      <c r="N50" s="4" t="str">
        <f>IF(ISERROR(K50/I50),"",K50/I50)</f>
        <v/>
      </c>
      <c r="O50" s="99">
        <f>I50/E50</f>
        <v>0</v>
      </c>
      <c r="P50" s="99">
        <f>K50/E50</f>
        <v>0</v>
      </c>
      <c r="Q50" s="74">
        <v>2</v>
      </c>
      <c r="R50" s="74">
        <v>1</v>
      </c>
      <c r="S50" s="74" t="s">
        <v>1941</v>
      </c>
      <c r="T50" s="5">
        <v>65</v>
      </c>
      <c r="U50" s="9"/>
      <c r="W50" s="98">
        <f>D50</f>
        <v>65.599999999999994</v>
      </c>
      <c r="X50" s="100">
        <f>E50</f>
        <v>20</v>
      </c>
      <c r="Y50" s="96">
        <f>H50</f>
        <v>6</v>
      </c>
      <c r="Z50" s="103">
        <f>I50</f>
        <v>0</v>
      </c>
      <c r="AA50" s="103">
        <f>K50</f>
        <v>0</v>
      </c>
      <c r="AB50" s="103">
        <f t="shared" ref="AB50:AD51" si="23">M50</f>
        <v>0</v>
      </c>
      <c r="AC50" s="4" t="str">
        <f t="shared" si="23"/>
        <v/>
      </c>
      <c r="AD50" s="99">
        <f t="shared" si="23"/>
        <v>0</v>
      </c>
      <c r="AE50" s="74" t="str">
        <f>S50</f>
        <v>계</v>
      </c>
      <c r="AF50" s="74" t="str">
        <f>Q50&amp;"/"&amp;R50</f>
        <v>2/1</v>
      </c>
      <c r="AH50" s="20" t="str">
        <f t="shared" si="1"/>
        <v>모아</v>
      </c>
      <c r="AI50" s="100">
        <f t="shared" si="0"/>
        <v>20</v>
      </c>
      <c r="AJ50" s="74" t="str">
        <f>IF(AI50="","",$AJ$2)</f>
        <v>A-</v>
      </c>
      <c r="AK50" s="74" t="s">
        <v>13</v>
      </c>
      <c r="AL50" s="74" t="s">
        <v>1937</v>
      </c>
      <c r="AM50" s="74" t="s">
        <v>1938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1500</v>
      </c>
      <c r="B51" s="10" t="s">
        <v>1989</v>
      </c>
      <c r="C51" s="101">
        <v>386</v>
      </c>
      <c r="D51" s="98">
        <v>79.3</v>
      </c>
      <c r="E51" s="100">
        <v>24</v>
      </c>
      <c r="F51" s="98">
        <v>60</v>
      </c>
      <c r="G51" s="17">
        <v>18</v>
      </c>
      <c r="H51" s="101">
        <v>380</v>
      </c>
      <c r="I51" s="102">
        <v>35500</v>
      </c>
      <c r="J51" s="102" t="s">
        <v>1975</v>
      </c>
      <c r="K51" s="102">
        <v>26000</v>
      </c>
      <c r="L51" s="102" t="s">
        <v>1968</v>
      </c>
      <c r="M51" s="103">
        <f>I51-K51</f>
        <v>9500</v>
      </c>
      <c r="N51" s="4">
        <f>IF(ISERROR(K51/I51),"",K51/I51)</f>
        <v>0.73239436619718312</v>
      </c>
      <c r="O51" s="99">
        <f>I51/E51</f>
        <v>1479.1666666666667</v>
      </c>
      <c r="P51" s="99">
        <f>K51/E51</f>
        <v>1083.3333333333333</v>
      </c>
      <c r="Q51" s="74">
        <v>3</v>
      </c>
      <c r="R51" s="74">
        <v>1</v>
      </c>
      <c r="S51" s="74" t="s">
        <v>1941</v>
      </c>
      <c r="T51" s="5">
        <v>79</v>
      </c>
      <c r="U51" s="9"/>
      <c r="W51" s="98">
        <f>D51</f>
        <v>79.3</v>
      </c>
      <c r="X51" s="100">
        <f>E51</f>
        <v>24</v>
      </c>
      <c r="Y51" s="96">
        <f>H51</f>
        <v>380</v>
      </c>
      <c r="Z51" s="103">
        <f>I51</f>
        <v>35500</v>
      </c>
      <c r="AA51" s="103">
        <f>K51</f>
        <v>26000</v>
      </c>
      <c r="AB51" s="103">
        <f t="shared" si="23"/>
        <v>9500</v>
      </c>
      <c r="AC51" s="4">
        <f t="shared" si="23"/>
        <v>0.73239436619718312</v>
      </c>
      <c r="AD51" s="99">
        <f t="shared" si="23"/>
        <v>1479.1666666666667</v>
      </c>
      <c r="AE51" s="74" t="str">
        <f>S51</f>
        <v>계</v>
      </c>
      <c r="AF51" s="74" t="str">
        <f>Q51&amp;"/"&amp;R51</f>
        <v>3/1</v>
      </c>
      <c r="AH51" s="20" t="str">
        <f t="shared" si="1"/>
        <v>모아</v>
      </c>
      <c r="AI51" s="100">
        <f t="shared" si="0"/>
        <v>24</v>
      </c>
      <c r="AJ51" s="74" t="str">
        <f>IF(AI51="","",$AJ$2)</f>
        <v>A-</v>
      </c>
      <c r="AK51" s="74" t="s">
        <v>13</v>
      </c>
      <c r="AL51" s="74" t="s">
        <v>1937</v>
      </c>
      <c r="AM51" s="74" t="s">
        <v>1938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8"/>
      <c r="G52" s="9"/>
      <c r="H52" s="9"/>
      <c r="I52" s="9"/>
      <c r="J52" s="9"/>
      <c r="K52" s="9"/>
      <c r="L52" s="9"/>
      <c r="M52" s="9"/>
      <c r="N52" s="9"/>
      <c r="O52" s="99"/>
      <c r="P52" s="99"/>
      <c r="Q52" s="100"/>
      <c r="R52" s="100"/>
      <c r="S52" s="9"/>
      <c r="T52" s="48"/>
      <c r="U52" s="9"/>
      <c r="W52" s="69" t="str">
        <f>$A$4&amp;" "&amp;A53&amp;"("&amp;B53&amp;","&amp;C53&amp;"^)"</f>
        <v>정왕동 영남2차('96.02.,600^)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1"/>
        <v/>
      </c>
      <c r="AI52" s="97" t="str">
        <f t="shared" si="0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424</v>
      </c>
      <c r="B53" s="10" t="s">
        <v>2061</v>
      </c>
      <c r="C53" s="101">
        <v>600</v>
      </c>
      <c r="D53" s="98">
        <v>73.400000000000006</v>
      </c>
      <c r="E53" s="100">
        <v>22</v>
      </c>
      <c r="F53" s="98">
        <v>60</v>
      </c>
      <c r="G53" s="17">
        <v>18</v>
      </c>
      <c r="H53" s="101">
        <v>220</v>
      </c>
      <c r="I53" s="102">
        <v>29500</v>
      </c>
      <c r="J53" s="102" t="s">
        <v>1968</v>
      </c>
      <c r="K53" s="102">
        <v>24000</v>
      </c>
      <c r="L53" s="102" t="s">
        <v>1968</v>
      </c>
      <c r="M53" s="103">
        <f>I53-K53</f>
        <v>5500</v>
      </c>
      <c r="N53" s="4">
        <f>IF(ISERROR(K53/I53),"",K53/I53)</f>
        <v>0.81355932203389836</v>
      </c>
      <c r="O53" s="99">
        <f>I53/E53</f>
        <v>1340.909090909091</v>
      </c>
      <c r="P53" s="99">
        <f>K53/E53</f>
        <v>1090.909090909091</v>
      </c>
      <c r="Q53" s="74">
        <v>3</v>
      </c>
      <c r="R53" s="74">
        <v>1</v>
      </c>
      <c r="S53" s="74" t="s">
        <v>1941</v>
      </c>
      <c r="T53" s="5">
        <v>73</v>
      </c>
      <c r="U53" s="9"/>
      <c r="W53" s="98">
        <f>D53</f>
        <v>73.400000000000006</v>
      </c>
      <c r="X53" s="100">
        <f>E53</f>
        <v>22</v>
      </c>
      <c r="Y53" s="96">
        <f>H53</f>
        <v>220</v>
      </c>
      <c r="Z53" s="103">
        <f>I53</f>
        <v>29500</v>
      </c>
      <c r="AA53" s="103">
        <f>K53</f>
        <v>24000</v>
      </c>
      <c r="AB53" s="103">
        <f t="shared" ref="AB53:AD54" si="24">M53</f>
        <v>5500</v>
      </c>
      <c r="AC53" s="4">
        <f t="shared" si="24"/>
        <v>0.81355932203389836</v>
      </c>
      <c r="AD53" s="99">
        <f t="shared" si="24"/>
        <v>1340.909090909091</v>
      </c>
      <c r="AE53" s="74" t="str">
        <f>S53</f>
        <v>계</v>
      </c>
      <c r="AF53" s="74" t="str">
        <f>Q53&amp;"/"&amp;R53</f>
        <v>3/1</v>
      </c>
      <c r="AH53" s="20" t="str">
        <f t="shared" si="1"/>
        <v>영남2차</v>
      </c>
      <c r="AI53" s="100">
        <f t="shared" si="0"/>
        <v>22</v>
      </c>
      <c r="AJ53" s="74" t="str">
        <f>IF(AI53="","",$AJ$2)</f>
        <v>A-</v>
      </c>
      <c r="AK53" s="74" t="s">
        <v>13</v>
      </c>
      <c r="AL53" s="74" t="s">
        <v>1937</v>
      </c>
      <c r="AM53" s="74" t="s">
        <v>1938</v>
      </c>
      <c r="AN53" s="74" t="str">
        <f>IF(AI53="","",$AN$2)</f>
        <v>C</v>
      </c>
      <c r="AO53" s="74" t="str">
        <f>IF(N53="","",IF(N53&gt;=$AO$1/100,"O","X"))</f>
        <v>O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후보</v>
      </c>
    </row>
    <row r="54" spans="1:48" x14ac:dyDescent="0.3">
      <c r="A54" s="9" t="s">
        <v>424</v>
      </c>
      <c r="B54" s="10" t="s">
        <v>2061</v>
      </c>
      <c r="C54" s="101">
        <v>600</v>
      </c>
      <c r="D54" s="98">
        <v>78.8</v>
      </c>
      <c r="E54" s="100">
        <v>24</v>
      </c>
      <c r="F54" s="98">
        <v>59.9</v>
      </c>
      <c r="G54" s="17">
        <v>18</v>
      </c>
      <c r="H54" s="101">
        <v>380</v>
      </c>
      <c r="I54" s="102">
        <v>30000</v>
      </c>
      <c r="J54" s="102" t="s">
        <v>1975</v>
      </c>
      <c r="K54" s="102">
        <v>23000</v>
      </c>
      <c r="L54" s="102" t="s">
        <v>1968</v>
      </c>
      <c r="M54" s="103">
        <f>I54-K54</f>
        <v>7000</v>
      </c>
      <c r="N54" s="4">
        <f>IF(ISERROR(K54/I54),"",K54/I54)</f>
        <v>0.76666666666666672</v>
      </c>
      <c r="O54" s="99">
        <f>I54/E54</f>
        <v>1250</v>
      </c>
      <c r="P54" s="99">
        <f>K54/E54</f>
        <v>958.33333333333337</v>
      </c>
      <c r="Q54" s="74">
        <v>3</v>
      </c>
      <c r="R54" s="74">
        <v>1</v>
      </c>
      <c r="S54" s="74" t="s">
        <v>1941</v>
      </c>
      <c r="T54" s="5">
        <v>78</v>
      </c>
      <c r="U54" s="9"/>
      <c r="W54" s="98">
        <f>D54</f>
        <v>78.8</v>
      </c>
      <c r="X54" s="100">
        <f>E54</f>
        <v>24</v>
      </c>
      <c r="Y54" s="96">
        <f>H54</f>
        <v>380</v>
      </c>
      <c r="Z54" s="103">
        <f>I54</f>
        <v>30000</v>
      </c>
      <c r="AA54" s="103">
        <f>K54</f>
        <v>23000</v>
      </c>
      <c r="AB54" s="103">
        <f t="shared" si="24"/>
        <v>7000</v>
      </c>
      <c r="AC54" s="4">
        <f t="shared" si="24"/>
        <v>0.76666666666666672</v>
      </c>
      <c r="AD54" s="99">
        <f t="shared" si="24"/>
        <v>1250</v>
      </c>
      <c r="AE54" s="74" t="str">
        <f>S54</f>
        <v>계</v>
      </c>
      <c r="AF54" s="74" t="str">
        <f>Q54&amp;"/"&amp;R54</f>
        <v>3/1</v>
      </c>
      <c r="AH54" s="20" t="str">
        <f t="shared" si="1"/>
        <v>영남2차</v>
      </c>
      <c r="AI54" s="100">
        <f t="shared" si="0"/>
        <v>24</v>
      </c>
      <c r="AJ54" s="74" t="str">
        <f>IF(AI54="","",$AJ$2)</f>
        <v>A-</v>
      </c>
      <c r="AK54" s="74" t="s">
        <v>13</v>
      </c>
      <c r="AL54" s="74" t="s">
        <v>1937</v>
      </c>
      <c r="AM54" s="74" t="s">
        <v>1938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98"/>
      <c r="G55" s="9"/>
      <c r="H55" s="9"/>
      <c r="I55" s="9"/>
      <c r="J55" s="9"/>
      <c r="K55" s="9"/>
      <c r="L55" s="9"/>
      <c r="M55" s="9"/>
      <c r="N55" s="9"/>
      <c r="O55" s="99"/>
      <c r="P55" s="99"/>
      <c r="Q55" s="100"/>
      <c r="R55" s="100"/>
      <c r="S55" s="9"/>
      <c r="T55" s="48"/>
      <c r="U55" s="9"/>
      <c r="W55" s="69" t="str">
        <f>$A$4&amp;" "&amp;A56&amp;"("&amp;B56&amp;","&amp;C56&amp;"^)"</f>
        <v>정왕동 동남('98.05.,720^)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1"/>
        <v/>
      </c>
      <c r="AI55" s="97" t="str">
        <f t="shared" si="0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1507</v>
      </c>
      <c r="B56" s="10" t="s">
        <v>2062</v>
      </c>
      <c r="C56" s="101">
        <v>720</v>
      </c>
      <c r="D56" s="98">
        <v>58.1</v>
      </c>
      <c r="E56" s="100">
        <v>18</v>
      </c>
      <c r="F56" s="98">
        <v>47</v>
      </c>
      <c r="G56" s="17">
        <v>14</v>
      </c>
      <c r="H56" s="101">
        <v>280</v>
      </c>
      <c r="I56" s="102"/>
      <c r="J56" s="102"/>
      <c r="K56" s="102">
        <v>18000</v>
      </c>
      <c r="L56" s="102" t="s">
        <v>1968</v>
      </c>
      <c r="M56" s="103">
        <f>I56-K56</f>
        <v>-18000</v>
      </c>
      <c r="N56" s="4" t="str">
        <f>IF(ISERROR(K56/I56),"",K56/I56)</f>
        <v/>
      </c>
      <c r="O56" s="99">
        <f>I56/E56</f>
        <v>0</v>
      </c>
      <c r="P56" s="99">
        <f>K56/E56</f>
        <v>1000</v>
      </c>
      <c r="Q56" s="74">
        <v>2</v>
      </c>
      <c r="R56" s="74">
        <v>1</v>
      </c>
      <c r="S56" s="74" t="s">
        <v>1941</v>
      </c>
      <c r="T56" s="5">
        <v>58</v>
      </c>
      <c r="U56" s="9"/>
      <c r="W56" s="98">
        <f>D56</f>
        <v>58.1</v>
      </c>
      <c r="X56" s="100">
        <f>E56</f>
        <v>18</v>
      </c>
      <c r="Y56" s="96">
        <f>H56</f>
        <v>280</v>
      </c>
      <c r="Z56" s="103">
        <f>I56</f>
        <v>0</v>
      </c>
      <c r="AA56" s="103">
        <f>K56</f>
        <v>18000</v>
      </c>
      <c r="AB56" s="103">
        <f t="shared" ref="AB56:AD57" si="25">M56</f>
        <v>-18000</v>
      </c>
      <c r="AC56" s="4" t="str">
        <f t="shared" si="25"/>
        <v/>
      </c>
      <c r="AD56" s="99">
        <f t="shared" si="25"/>
        <v>0</v>
      </c>
      <c r="AE56" s="74" t="str">
        <f>S56</f>
        <v>계</v>
      </c>
      <c r="AF56" s="74" t="str">
        <f>Q56&amp;"/"&amp;R56</f>
        <v>2/1</v>
      </c>
      <c r="AH56" s="20" t="str">
        <f t="shared" si="1"/>
        <v>동남</v>
      </c>
      <c r="AI56" s="100">
        <f t="shared" si="0"/>
        <v>18</v>
      </c>
      <c r="AJ56" s="74" t="str">
        <f>IF(AI56="","",$AJ$2)</f>
        <v>A-</v>
      </c>
      <c r="AK56" s="74" t="s">
        <v>13</v>
      </c>
      <c r="AL56" s="74" t="s">
        <v>1937</v>
      </c>
      <c r="AM56" s="74" t="s">
        <v>1938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 t="s">
        <v>1507</v>
      </c>
      <c r="B57" s="10" t="s">
        <v>2062</v>
      </c>
      <c r="C57" s="101">
        <v>720</v>
      </c>
      <c r="D57" s="98">
        <v>76.599999999999994</v>
      </c>
      <c r="E57" s="100">
        <v>23</v>
      </c>
      <c r="F57" s="98">
        <v>59</v>
      </c>
      <c r="G57" s="17">
        <v>18</v>
      </c>
      <c r="H57" s="101">
        <v>440</v>
      </c>
      <c r="I57" s="102">
        <v>28000</v>
      </c>
      <c r="J57" s="102" t="s">
        <v>1975</v>
      </c>
      <c r="K57" s="102">
        <v>22000</v>
      </c>
      <c r="L57" s="102" t="s">
        <v>1940</v>
      </c>
      <c r="M57" s="103">
        <f>I57-K57</f>
        <v>6000</v>
      </c>
      <c r="N57" s="4">
        <f>IF(ISERROR(K57/I57),"",K57/I57)</f>
        <v>0.7857142857142857</v>
      </c>
      <c r="O57" s="99">
        <f>I57/E57</f>
        <v>1217.391304347826</v>
      </c>
      <c r="P57" s="99">
        <f>K57/E57</f>
        <v>956.52173913043475</v>
      </c>
      <c r="Q57" s="74">
        <v>3</v>
      </c>
      <c r="R57" s="74">
        <v>1</v>
      </c>
      <c r="S57" s="74" t="s">
        <v>1941</v>
      </c>
      <c r="T57" s="5">
        <v>76</v>
      </c>
      <c r="U57" s="9"/>
      <c r="W57" s="98">
        <f>D57</f>
        <v>76.599999999999994</v>
      </c>
      <c r="X57" s="100">
        <f>E57</f>
        <v>23</v>
      </c>
      <c r="Y57" s="96">
        <f>H57</f>
        <v>440</v>
      </c>
      <c r="Z57" s="103">
        <f>I57</f>
        <v>28000</v>
      </c>
      <c r="AA57" s="103">
        <f>K57</f>
        <v>22000</v>
      </c>
      <c r="AB57" s="103">
        <f t="shared" si="25"/>
        <v>6000</v>
      </c>
      <c r="AC57" s="4">
        <f t="shared" si="25"/>
        <v>0.7857142857142857</v>
      </c>
      <c r="AD57" s="99">
        <f t="shared" si="25"/>
        <v>1217.391304347826</v>
      </c>
      <c r="AE57" s="74" t="str">
        <f>S57</f>
        <v>계</v>
      </c>
      <c r="AF57" s="74" t="str">
        <f>Q57&amp;"/"&amp;R57</f>
        <v>3/1</v>
      </c>
      <c r="AH57" s="20" t="str">
        <f t="shared" si="1"/>
        <v>동남</v>
      </c>
      <c r="AI57" s="100">
        <f t="shared" si="0"/>
        <v>23</v>
      </c>
      <c r="AJ57" s="74" t="str">
        <f>IF(AI57="","",$AJ$2)</f>
        <v>A-</v>
      </c>
      <c r="AK57" s="74" t="s">
        <v>13</v>
      </c>
      <c r="AL57" s="74" t="s">
        <v>1937</v>
      </c>
      <c r="AM57" s="74" t="s">
        <v>1938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O</v>
      </c>
      <c r="AQ57" s="74" t="str">
        <f>IF(O57="","",IF(O57&lt;=$AQ$1,"O","X"))</f>
        <v>X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98"/>
      <c r="G58" s="9"/>
      <c r="H58" s="9"/>
      <c r="I58" s="9"/>
      <c r="J58" s="9"/>
      <c r="K58" s="9"/>
      <c r="L58" s="9"/>
      <c r="M58" s="9"/>
      <c r="N58" s="9"/>
      <c r="O58" s="99"/>
      <c r="P58" s="99"/>
      <c r="Q58" s="100"/>
      <c r="R58" s="100"/>
      <c r="S58" s="9"/>
      <c r="T58" s="48"/>
      <c r="U58" s="9"/>
      <c r="W58" s="69" t="str">
        <f>$A$4&amp;" "&amp;A59&amp;"("&amp;B59&amp;","&amp;C59&amp;"^)"</f>
        <v>정왕동 시흥금강펜테리움오션베이('23.02.,930^)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1"/>
        <v/>
      </c>
      <c r="AI58" s="97" t="str">
        <f t="shared" si="0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1511</v>
      </c>
      <c r="B59" s="10" t="s">
        <v>2057</v>
      </c>
      <c r="C59" s="101">
        <v>930</v>
      </c>
      <c r="D59" s="98">
        <v>79.3</v>
      </c>
      <c r="E59" s="100">
        <v>24</v>
      </c>
      <c r="F59" s="98">
        <v>60</v>
      </c>
      <c r="G59" s="17">
        <v>18</v>
      </c>
      <c r="H59" s="101">
        <v>449</v>
      </c>
      <c r="I59" s="102"/>
      <c r="J59" s="102"/>
      <c r="K59" s="102"/>
      <c r="L59" s="102"/>
      <c r="M59" s="103">
        <f>I59-K59</f>
        <v>0</v>
      </c>
      <c r="N59" s="4" t="str">
        <f>IF(ISERROR(K59/I59),"",K59/I59)</f>
        <v/>
      </c>
      <c r="O59" s="99">
        <f>I59/E59</f>
        <v>0</v>
      </c>
      <c r="P59" s="99">
        <f>K59/E59</f>
        <v>0</v>
      </c>
      <c r="Q59" s="74">
        <v>3</v>
      </c>
      <c r="R59" s="74">
        <v>2</v>
      </c>
      <c r="S59" s="74" t="s">
        <v>1941</v>
      </c>
      <c r="T59" s="5" t="s">
        <v>134</v>
      </c>
      <c r="U59" s="9"/>
      <c r="W59" s="98">
        <f t="shared" ref="W59:X63" si="26">D59</f>
        <v>79.3</v>
      </c>
      <c r="X59" s="100">
        <f t="shared" si="26"/>
        <v>24</v>
      </c>
      <c r="Y59" s="96">
        <f t="shared" ref="Y59:Z63" si="27">H59</f>
        <v>449</v>
      </c>
      <c r="Z59" s="103">
        <f t="shared" si="27"/>
        <v>0</v>
      </c>
      <c r="AA59" s="103">
        <f>K59</f>
        <v>0</v>
      </c>
      <c r="AB59" s="103">
        <f t="shared" ref="AB59:AD63" si="28">M59</f>
        <v>0</v>
      </c>
      <c r="AC59" s="4" t="str">
        <f t="shared" si="28"/>
        <v/>
      </c>
      <c r="AD59" s="99">
        <f t="shared" si="28"/>
        <v>0</v>
      </c>
      <c r="AE59" s="74" t="str">
        <f>S59</f>
        <v>계</v>
      </c>
      <c r="AF59" s="74" t="str">
        <f>Q59&amp;"/"&amp;R59</f>
        <v>3/2</v>
      </c>
      <c r="AH59" s="20" t="str">
        <f t="shared" si="1"/>
        <v>시흥금강펜테리움오션베이</v>
      </c>
      <c r="AI59" s="100">
        <f t="shared" si="0"/>
        <v>24</v>
      </c>
      <c r="AJ59" s="74" t="str">
        <f>IF(AI59="","",$AJ$2)</f>
        <v>A-</v>
      </c>
      <c r="AK59" s="74" t="s">
        <v>13</v>
      </c>
      <c r="AL59" s="74" t="s">
        <v>1937</v>
      </c>
      <c r="AM59" s="74" t="s">
        <v>1938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x14ac:dyDescent="0.3">
      <c r="A60" s="9" t="s">
        <v>1511</v>
      </c>
      <c r="B60" s="10" t="s">
        <v>2057</v>
      </c>
      <c r="C60" s="101">
        <v>930</v>
      </c>
      <c r="D60" s="98">
        <v>79.400000000000006</v>
      </c>
      <c r="E60" s="100">
        <v>24</v>
      </c>
      <c r="F60" s="98">
        <v>60.1</v>
      </c>
      <c r="G60" s="17">
        <v>18</v>
      </c>
      <c r="H60" s="101">
        <v>13</v>
      </c>
      <c r="I60" s="102"/>
      <c r="J60" s="102"/>
      <c r="K60" s="102"/>
      <c r="L60" s="102"/>
      <c r="M60" s="103">
        <f>I60-K60</f>
        <v>0</v>
      </c>
      <c r="N60" s="4" t="str">
        <f>IF(ISERROR(K60/I60),"",K60/I60)</f>
        <v/>
      </c>
      <c r="O60" s="99">
        <f>I60/E60</f>
        <v>0</v>
      </c>
      <c r="P60" s="99">
        <f>K60/E60</f>
        <v>0</v>
      </c>
      <c r="Q60" s="74">
        <v>3</v>
      </c>
      <c r="R60" s="74">
        <v>2</v>
      </c>
      <c r="S60" s="74" t="s">
        <v>1941</v>
      </c>
      <c r="T60" s="5" t="s">
        <v>138</v>
      </c>
      <c r="U60" s="9"/>
      <c r="W60" s="98">
        <f t="shared" si="26"/>
        <v>79.400000000000006</v>
      </c>
      <c r="X60" s="100">
        <f t="shared" si="26"/>
        <v>24</v>
      </c>
      <c r="Y60" s="96">
        <f t="shared" si="27"/>
        <v>13</v>
      </c>
      <c r="Z60" s="103">
        <f t="shared" si="27"/>
        <v>0</v>
      </c>
      <c r="AA60" s="103">
        <f>K60</f>
        <v>0</v>
      </c>
      <c r="AB60" s="103">
        <f t="shared" si="28"/>
        <v>0</v>
      </c>
      <c r="AC60" s="4" t="str">
        <f t="shared" si="28"/>
        <v/>
      </c>
      <c r="AD60" s="99">
        <f t="shared" si="28"/>
        <v>0</v>
      </c>
      <c r="AE60" s="74" t="str">
        <f>S60</f>
        <v>계</v>
      </c>
      <c r="AF60" s="74" t="str">
        <f>Q60&amp;"/"&amp;R60</f>
        <v>3/2</v>
      </c>
      <c r="AH60" s="20" t="str">
        <f t="shared" si="1"/>
        <v>시흥금강펜테리움오션베이</v>
      </c>
      <c r="AI60" s="100">
        <f t="shared" si="0"/>
        <v>24</v>
      </c>
      <c r="AJ60" s="74" t="str">
        <f>IF(AI60="","",$AJ$2)</f>
        <v>A-</v>
      </c>
      <c r="AK60" s="74" t="s">
        <v>13</v>
      </c>
      <c r="AL60" s="74" t="s">
        <v>1937</v>
      </c>
      <c r="AM60" s="74" t="s">
        <v>1938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1511</v>
      </c>
      <c r="B61" s="10" t="s">
        <v>2057</v>
      </c>
      <c r="C61" s="101">
        <v>930</v>
      </c>
      <c r="D61" s="98">
        <v>110.6</v>
      </c>
      <c r="E61" s="100">
        <v>33</v>
      </c>
      <c r="F61" s="98">
        <v>84.9</v>
      </c>
      <c r="G61" s="17">
        <v>26</v>
      </c>
      <c r="H61" s="101">
        <v>350</v>
      </c>
      <c r="I61" s="102"/>
      <c r="J61" s="102"/>
      <c r="K61" s="102"/>
      <c r="L61" s="102"/>
      <c r="M61" s="103">
        <f>I61-K61</f>
        <v>0</v>
      </c>
      <c r="N61" s="4" t="str">
        <f>IF(ISERROR(K61/I61),"",K61/I61)</f>
        <v/>
      </c>
      <c r="O61" s="99">
        <f>I61/E61</f>
        <v>0</v>
      </c>
      <c r="P61" s="99">
        <f>K61/E61</f>
        <v>0</v>
      </c>
      <c r="Q61" s="74">
        <v>3</v>
      </c>
      <c r="R61" s="74">
        <v>2</v>
      </c>
      <c r="S61" s="74" t="s">
        <v>1941</v>
      </c>
      <c r="T61" s="5" t="s">
        <v>231</v>
      </c>
      <c r="U61" s="9"/>
      <c r="W61" s="98">
        <f t="shared" si="26"/>
        <v>110.6</v>
      </c>
      <c r="X61" s="100">
        <f t="shared" si="26"/>
        <v>33</v>
      </c>
      <c r="Y61" s="96">
        <f t="shared" si="27"/>
        <v>350</v>
      </c>
      <c r="Z61" s="103">
        <f t="shared" si="27"/>
        <v>0</v>
      </c>
      <c r="AA61" s="103">
        <f>K61</f>
        <v>0</v>
      </c>
      <c r="AB61" s="103">
        <f t="shared" si="28"/>
        <v>0</v>
      </c>
      <c r="AC61" s="4" t="str">
        <f t="shared" si="28"/>
        <v/>
      </c>
      <c r="AD61" s="99">
        <f t="shared" si="28"/>
        <v>0</v>
      </c>
      <c r="AE61" s="74" t="str">
        <f>S61</f>
        <v>계</v>
      </c>
      <c r="AF61" s="74" t="str">
        <f>Q61&amp;"/"&amp;R61</f>
        <v>3/2</v>
      </c>
      <c r="AH61" s="20" t="str">
        <f t="shared" si="1"/>
        <v>시흥금강펜테리움오션베이</v>
      </c>
      <c r="AI61" s="100">
        <f t="shared" si="0"/>
        <v>33</v>
      </c>
      <c r="AJ61" s="74" t="str">
        <f>IF(AI61="","",$AJ$2)</f>
        <v>A-</v>
      </c>
      <c r="AK61" s="74" t="s">
        <v>13</v>
      </c>
      <c r="AL61" s="74" t="s">
        <v>1937</v>
      </c>
      <c r="AM61" s="74" t="s">
        <v>1938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1511</v>
      </c>
      <c r="B62" s="10" t="s">
        <v>2057</v>
      </c>
      <c r="C62" s="101">
        <v>930</v>
      </c>
      <c r="D62" s="98">
        <v>110.2</v>
      </c>
      <c r="E62" s="100">
        <v>33</v>
      </c>
      <c r="F62" s="98">
        <v>84.3</v>
      </c>
      <c r="G62" s="17">
        <v>25</v>
      </c>
      <c r="H62" s="101">
        <v>60</v>
      </c>
      <c r="I62" s="102"/>
      <c r="J62" s="102"/>
      <c r="K62" s="102"/>
      <c r="L62" s="102"/>
      <c r="M62" s="103">
        <f>I62-K62</f>
        <v>0</v>
      </c>
      <c r="N62" s="4" t="str">
        <f>IF(ISERROR(K62/I62),"",K62/I62)</f>
        <v/>
      </c>
      <c r="O62" s="99">
        <f>I62/E62</f>
        <v>0</v>
      </c>
      <c r="P62" s="99">
        <f>K62/E62</f>
        <v>0</v>
      </c>
      <c r="Q62" s="74">
        <v>3</v>
      </c>
      <c r="R62" s="74">
        <v>2</v>
      </c>
      <c r="S62" s="74" t="s">
        <v>1941</v>
      </c>
      <c r="T62" s="5" t="s">
        <v>232</v>
      </c>
      <c r="U62" s="9"/>
      <c r="W62" s="98">
        <f t="shared" si="26"/>
        <v>110.2</v>
      </c>
      <c r="X62" s="100">
        <f t="shared" si="26"/>
        <v>33</v>
      </c>
      <c r="Y62" s="96">
        <f t="shared" si="27"/>
        <v>60</v>
      </c>
      <c r="Z62" s="103">
        <f t="shared" si="27"/>
        <v>0</v>
      </c>
      <c r="AA62" s="103">
        <f>K62</f>
        <v>0</v>
      </c>
      <c r="AB62" s="103">
        <f t="shared" si="28"/>
        <v>0</v>
      </c>
      <c r="AC62" s="4" t="str">
        <f t="shared" si="28"/>
        <v/>
      </c>
      <c r="AD62" s="99">
        <f t="shared" si="28"/>
        <v>0</v>
      </c>
      <c r="AE62" s="74" t="str">
        <f>S62</f>
        <v>계</v>
      </c>
      <c r="AF62" s="74" t="str">
        <f>Q62&amp;"/"&amp;R62</f>
        <v>3/2</v>
      </c>
      <c r="AH62" s="20" t="str">
        <f t="shared" si="1"/>
        <v>시흥금강펜테리움오션베이</v>
      </c>
      <c r="AI62" s="100">
        <f t="shared" si="0"/>
        <v>33</v>
      </c>
      <c r="AJ62" s="74" t="str">
        <f>IF(AI62="","",$AJ$2)</f>
        <v>A-</v>
      </c>
      <c r="AK62" s="74" t="s">
        <v>13</v>
      </c>
      <c r="AL62" s="74" t="s">
        <v>1937</v>
      </c>
      <c r="AM62" s="74" t="s">
        <v>1938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1511</v>
      </c>
      <c r="B63" s="10" t="s">
        <v>2057</v>
      </c>
      <c r="C63" s="101">
        <v>930</v>
      </c>
      <c r="D63" s="98">
        <v>111.6</v>
      </c>
      <c r="E63" s="100">
        <v>34</v>
      </c>
      <c r="F63" s="98">
        <v>85</v>
      </c>
      <c r="G63" s="17">
        <v>26</v>
      </c>
      <c r="H63" s="101">
        <v>58</v>
      </c>
      <c r="I63" s="102"/>
      <c r="J63" s="102"/>
      <c r="K63" s="102"/>
      <c r="L63" s="102"/>
      <c r="M63" s="103">
        <f>I63-K63</f>
        <v>0</v>
      </c>
      <c r="N63" s="4" t="str">
        <f>IF(ISERROR(K63/I63),"",K63/I63)</f>
        <v/>
      </c>
      <c r="O63" s="99">
        <f>I63/E63</f>
        <v>0</v>
      </c>
      <c r="P63" s="99">
        <f>K63/E63</f>
        <v>0</v>
      </c>
      <c r="Q63" s="74">
        <v>3</v>
      </c>
      <c r="R63" s="74">
        <v>2</v>
      </c>
      <c r="S63" s="74" t="s">
        <v>1941</v>
      </c>
      <c r="T63" s="5" t="s">
        <v>162</v>
      </c>
      <c r="U63" s="9"/>
      <c r="W63" s="98">
        <f t="shared" si="26"/>
        <v>111.6</v>
      </c>
      <c r="X63" s="100">
        <f t="shared" si="26"/>
        <v>34</v>
      </c>
      <c r="Y63" s="96">
        <f t="shared" si="27"/>
        <v>58</v>
      </c>
      <c r="Z63" s="103">
        <f t="shared" si="27"/>
        <v>0</v>
      </c>
      <c r="AA63" s="103">
        <f>K63</f>
        <v>0</v>
      </c>
      <c r="AB63" s="103">
        <f t="shared" si="28"/>
        <v>0</v>
      </c>
      <c r="AC63" s="4" t="str">
        <f t="shared" si="28"/>
        <v/>
      </c>
      <c r="AD63" s="99">
        <f t="shared" si="28"/>
        <v>0</v>
      </c>
      <c r="AE63" s="74" t="str">
        <f>S63</f>
        <v>계</v>
      </c>
      <c r="AF63" s="74" t="str">
        <f>Q63&amp;"/"&amp;R63</f>
        <v>3/2</v>
      </c>
      <c r="AH63" s="20" t="str">
        <f t="shared" si="1"/>
        <v>시흥금강펜테리움오션베이</v>
      </c>
      <c r="AI63" s="100">
        <f t="shared" si="0"/>
        <v>34</v>
      </c>
      <c r="AJ63" s="74" t="str">
        <f>IF(AI63="","",$AJ$2)</f>
        <v>A-</v>
      </c>
      <c r="AK63" s="74" t="s">
        <v>13</v>
      </c>
      <c r="AL63" s="74" t="s">
        <v>1937</v>
      </c>
      <c r="AM63" s="74" t="s">
        <v>1938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/>
      <c r="B64" s="74"/>
      <c r="C64" s="6"/>
      <c r="D64" s="9"/>
      <c r="E64" s="14"/>
      <c r="F64" s="98"/>
      <c r="G64" s="9"/>
      <c r="H64" s="9"/>
      <c r="I64" s="9"/>
      <c r="J64" s="9"/>
      <c r="K64" s="9"/>
      <c r="L64" s="9"/>
      <c r="M64" s="9"/>
      <c r="N64" s="9"/>
      <c r="O64" s="99"/>
      <c r="P64" s="99"/>
      <c r="Q64" s="100"/>
      <c r="R64" s="100"/>
      <c r="S64" s="9"/>
      <c r="T64" s="48"/>
      <c r="U64" s="9"/>
      <c r="W64" s="69" t="str">
        <f>$A$4&amp;" "&amp;A65&amp;"("&amp;B65&amp;","&amp;C65&amp;"^)"</f>
        <v>정왕동 주공6단지('98.11.,490^)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1"/>
        <v/>
      </c>
      <c r="AI64" s="97" t="str">
        <f t="shared" si="0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1518</v>
      </c>
      <c r="B65" s="10" t="s">
        <v>2063</v>
      </c>
      <c r="C65" s="101">
        <v>490</v>
      </c>
      <c r="D65" s="98">
        <v>73</v>
      </c>
      <c r="E65" s="100">
        <v>22</v>
      </c>
      <c r="F65" s="98">
        <v>60</v>
      </c>
      <c r="G65" s="17">
        <v>18</v>
      </c>
      <c r="H65" s="101">
        <v>50</v>
      </c>
      <c r="I65" s="102">
        <v>24500</v>
      </c>
      <c r="J65" s="102" t="s">
        <v>1968</v>
      </c>
      <c r="K65" s="102"/>
      <c r="L65" s="102"/>
      <c r="M65" s="103">
        <f>I65-K65</f>
        <v>24500</v>
      </c>
      <c r="N65" s="4">
        <f>IF(ISERROR(K65/I65),"",K65/I65)</f>
        <v>0</v>
      </c>
      <c r="O65" s="99">
        <f>I65/E65</f>
        <v>1113.6363636363637</v>
      </c>
      <c r="P65" s="99">
        <f>K65/E65</f>
        <v>0</v>
      </c>
      <c r="Q65" s="74">
        <v>3</v>
      </c>
      <c r="R65" s="74">
        <v>1</v>
      </c>
      <c r="S65" s="74" t="s">
        <v>1941</v>
      </c>
      <c r="T65" s="5" t="s">
        <v>1520</v>
      </c>
      <c r="U65" s="9"/>
      <c r="W65" s="98">
        <f t="shared" ref="W65:X69" si="29">D65</f>
        <v>73</v>
      </c>
      <c r="X65" s="100">
        <f t="shared" si="29"/>
        <v>22</v>
      </c>
      <c r="Y65" s="96">
        <f t="shared" ref="Y65:Z69" si="30">H65</f>
        <v>50</v>
      </c>
      <c r="Z65" s="103">
        <f t="shared" si="30"/>
        <v>24500</v>
      </c>
      <c r="AA65" s="103">
        <f>K65</f>
        <v>0</v>
      </c>
      <c r="AB65" s="103">
        <f t="shared" ref="AB65:AD69" si="31">M65</f>
        <v>24500</v>
      </c>
      <c r="AC65" s="4">
        <f t="shared" si="31"/>
        <v>0</v>
      </c>
      <c r="AD65" s="99">
        <f t="shared" si="31"/>
        <v>1113.6363636363637</v>
      </c>
      <c r="AE65" s="74" t="str">
        <f>S65</f>
        <v>계</v>
      </c>
      <c r="AF65" s="74" t="str">
        <f>Q65&amp;"/"&amp;R65</f>
        <v>3/1</v>
      </c>
      <c r="AH65" s="20" t="str">
        <f t="shared" si="1"/>
        <v>주공6단지</v>
      </c>
      <c r="AI65" s="100">
        <f t="shared" si="0"/>
        <v>22</v>
      </c>
      <c r="AJ65" s="74" t="str">
        <f>IF(AI65="","",$AJ$2)</f>
        <v>A-</v>
      </c>
      <c r="AK65" s="74" t="s">
        <v>13</v>
      </c>
      <c r="AL65" s="74" t="s">
        <v>1937</v>
      </c>
      <c r="AM65" s="74" t="s">
        <v>1938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1518</v>
      </c>
      <c r="B66" s="10" t="s">
        <v>2063</v>
      </c>
      <c r="C66" s="101">
        <v>490</v>
      </c>
      <c r="D66" s="98">
        <v>73.5</v>
      </c>
      <c r="E66" s="100">
        <v>22</v>
      </c>
      <c r="F66" s="98">
        <v>60</v>
      </c>
      <c r="G66" s="17">
        <v>18</v>
      </c>
      <c r="H66" s="101">
        <v>40</v>
      </c>
      <c r="I66" s="102"/>
      <c r="J66" s="102"/>
      <c r="K66" s="102"/>
      <c r="L66" s="102"/>
      <c r="M66" s="103">
        <f>I66-K66</f>
        <v>0</v>
      </c>
      <c r="N66" s="4" t="str">
        <f>IF(ISERROR(K66/I66),"",K66/I66)</f>
        <v/>
      </c>
      <c r="O66" s="99">
        <f>I66/E66</f>
        <v>0</v>
      </c>
      <c r="P66" s="99">
        <f>K66/E66</f>
        <v>0</v>
      </c>
      <c r="Q66" s="74">
        <v>3</v>
      </c>
      <c r="R66" s="74">
        <v>1</v>
      </c>
      <c r="S66" s="74" t="s">
        <v>1941</v>
      </c>
      <c r="T66" s="5" t="s">
        <v>977</v>
      </c>
      <c r="U66" s="9"/>
      <c r="W66" s="98">
        <f t="shared" si="29"/>
        <v>73.5</v>
      </c>
      <c r="X66" s="100">
        <f t="shared" si="29"/>
        <v>22</v>
      </c>
      <c r="Y66" s="96">
        <f t="shared" si="30"/>
        <v>40</v>
      </c>
      <c r="Z66" s="103">
        <f t="shared" si="30"/>
        <v>0</v>
      </c>
      <c r="AA66" s="103">
        <f>K66</f>
        <v>0</v>
      </c>
      <c r="AB66" s="103">
        <f t="shared" si="31"/>
        <v>0</v>
      </c>
      <c r="AC66" s="4" t="str">
        <f t="shared" si="31"/>
        <v/>
      </c>
      <c r="AD66" s="99">
        <f t="shared" si="31"/>
        <v>0</v>
      </c>
      <c r="AE66" s="74" t="str">
        <f>S66</f>
        <v>계</v>
      </c>
      <c r="AF66" s="74" t="str">
        <f>Q66&amp;"/"&amp;R66</f>
        <v>3/1</v>
      </c>
      <c r="AH66" s="20" t="str">
        <f t="shared" si="1"/>
        <v>주공6단지</v>
      </c>
      <c r="AI66" s="100">
        <f t="shared" si="0"/>
        <v>22</v>
      </c>
      <c r="AJ66" s="74" t="str">
        <f>IF(AI66="","",$AJ$2)</f>
        <v>A-</v>
      </c>
      <c r="AK66" s="74" t="s">
        <v>13</v>
      </c>
      <c r="AL66" s="74" t="s">
        <v>1937</v>
      </c>
      <c r="AM66" s="74" t="s">
        <v>1938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 t="s">
        <v>1518</v>
      </c>
      <c r="B67" s="10" t="s">
        <v>2063</v>
      </c>
      <c r="C67" s="101">
        <v>490</v>
      </c>
      <c r="D67" s="98">
        <v>76.400000000000006</v>
      </c>
      <c r="E67" s="100">
        <v>23</v>
      </c>
      <c r="F67" s="98">
        <v>60</v>
      </c>
      <c r="G67" s="17">
        <v>18</v>
      </c>
      <c r="H67" s="101">
        <v>60</v>
      </c>
      <c r="I67" s="102"/>
      <c r="J67" s="102"/>
      <c r="K67" s="102"/>
      <c r="L67" s="102"/>
      <c r="M67" s="103">
        <f>I67-K67</f>
        <v>0</v>
      </c>
      <c r="N67" s="4" t="str">
        <f>IF(ISERROR(K67/I67),"",K67/I67)</f>
        <v/>
      </c>
      <c r="O67" s="99">
        <f>I67/E67</f>
        <v>0</v>
      </c>
      <c r="P67" s="99">
        <f>K67/E67</f>
        <v>0</v>
      </c>
      <c r="Q67" s="74">
        <v>3</v>
      </c>
      <c r="R67" s="74">
        <v>1</v>
      </c>
      <c r="S67" s="74" t="s">
        <v>1941</v>
      </c>
      <c r="T67" s="5">
        <v>76</v>
      </c>
      <c r="U67" s="9"/>
      <c r="W67" s="98">
        <f t="shared" si="29"/>
        <v>76.400000000000006</v>
      </c>
      <c r="X67" s="100">
        <f t="shared" si="29"/>
        <v>23</v>
      </c>
      <c r="Y67" s="96">
        <f t="shared" si="30"/>
        <v>60</v>
      </c>
      <c r="Z67" s="103">
        <f t="shared" si="30"/>
        <v>0</v>
      </c>
      <c r="AA67" s="103">
        <f>K67</f>
        <v>0</v>
      </c>
      <c r="AB67" s="103">
        <f t="shared" si="31"/>
        <v>0</v>
      </c>
      <c r="AC67" s="4" t="str">
        <f t="shared" si="31"/>
        <v/>
      </c>
      <c r="AD67" s="99">
        <f t="shared" si="31"/>
        <v>0</v>
      </c>
      <c r="AE67" s="74" t="str">
        <f>S67</f>
        <v>계</v>
      </c>
      <c r="AF67" s="74" t="str">
        <f>Q67&amp;"/"&amp;R67</f>
        <v>3/1</v>
      </c>
      <c r="AH67" s="20" t="str">
        <f t="shared" si="1"/>
        <v>주공6단지</v>
      </c>
      <c r="AI67" s="100">
        <f t="shared" ref="AI67:AI130" si="32">IF(E67="","",E67)</f>
        <v>23</v>
      </c>
      <c r="AJ67" s="74" t="str">
        <f>IF(AI67="","",$AJ$2)</f>
        <v>A-</v>
      </c>
      <c r="AK67" s="74" t="s">
        <v>13</v>
      </c>
      <c r="AL67" s="74" t="s">
        <v>1937</v>
      </c>
      <c r="AM67" s="74" t="s">
        <v>1938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 t="s">
        <v>1518</v>
      </c>
      <c r="B68" s="10" t="s">
        <v>2063</v>
      </c>
      <c r="C68" s="101">
        <v>490</v>
      </c>
      <c r="D68" s="98">
        <v>78.400000000000006</v>
      </c>
      <c r="E68" s="100">
        <v>24</v>
      </c>
      <c r="F68" s="98">
        <v>59.9</v>
      </c>
      <c r="G68" s="17">
        <v>18</v>
      </c>
      <c r="H68" s="101">
        <v>280</v>
      </c>
      <c r="I68" s="102">
        <v>30500</v>
      </c>
      <c r="J68" s="102" t="s">
        <v>1960</v>
      </c>
      <c r="K68" s="102">
        <v>25000</v>
      </c>
      <c r="L68" s="102" t="s">
        <v>1971</v>
      </c>
      <c r="M68" s="103">
        <f>I68-K68</f>
        <v>5500</v>
      </c>
      <c r="N68" s="4">
        <f>IF(ISERROR(K68/I68),"",K68/I68)</f>
        <v>0.81967213114754101</v>
      </c>
      <c r="O68" s="99">
        <f>I68/E68</f>
        <v>1270.8333333333333</v>
      </c>
      <c r="P68" s="99">
        <f>K68/E68</f>
        <v>1041.6666666666667</v>
      </c>
      <c r="Q68" s="74">
        <v>3</v>
      </c>
      <c r="R68" s="74">
        <v>1</v>
      </c>
      <c r="S68" s="74" t="s">
        <v>1941</v>
      </c>
      <c r="T68" s="5">
        <v>78</v>
      </c>
      <c r="U68" s="9"/>
      <c r="W68" s="98">
        <f t="shared" si="29"/>
        <v>78.400000000000006</v>
      </c>
      <c r="X68" s="100">
        <f t="shared" si="29"/>
        <v>24</v>
      </c>
      <c r="Y68" s="96">
        <f t="shared" si="30"/>
        <v>280</v>
      </c>
      <c r="Z68" s="103">
        <f t="shared" si="30"/>
        <v>30500</v>
      </c>
      <c r="AA68" s="103">
        <f>K68</f>
        <v>25000</v>
      </c>
      <c r="AB68" s="103">
        <f t="shared" si="31"/>
        <v>5500</v>
      </c>
      <c r="AC68" s="4">
        <f t="shared" si="31"/>
        <v>0.81967213114754101</v>
      </c>
      <c r="AD68" s="99">
        <f t="shared" si="31"/>
        <v>1270.8333333333333</v>
      </c>
      <c r="AE68" s="74" t="str">
        <f>S68</f>
        <v>계</v>
      </c>
      <c r="AF68" s="74" t="str">
        <f>Q68&amp;"/"&amp;R68</f>
        <v>3/1</v>
      </c>
      <c r="AH68" s="20" t="str">
        <f t="shared" si="1"/>
        <v>주공6단지</v>
      </c>
      <c r="AI68" s="100">
        <f t="shared" si="32"/>
        <v>24</v>
      </c>
      <c r="AJ68" s="74" t="str">
        <f>IF(AI68="","",$AJ$2)</f>
        <v>A-</v>
      </c>
      <c r="AK68" s="74" t="s">
        <v>13</v>
      </c>
      <c r="AL68" s="74" t="s">
        <v>1937</v>
      </c>
      <c r="AM68" s="74" t="s">
        <v>1938</v>
      </c>
      <c r="AN68" s="74" t="str">
        <f>IF(AI68="","",$AN$2)</f>
        <v>C</v>
      </c>
      <c r="AO68" s="74" t="str">
        <f>IF(N68="","",IF(N68&gt;=$AO$1/100,"O","X"))</f>
        <v>O</v>
      </c>
      <c r="AP68" s="74" t="str">
        <f>IF(I68="","",IF(I68&lt;=$AP$1,"O","X"))</f>
        <v>O</v>
      </c>
      <c r="AQ68" s="74" t="str">
        <f>IF(O68="","",IF(O68&lt;=$AQ$1,"O","X"))</f>
        <v>X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후보</v>
      </c>
    </row>
    <row r="69" spans="1:48" x14ac:dyDescent="0.3">
      <c r="A69" s="9" t="s">
        <v>1518</v>
      </c>
      <c r="B69" s="10" t="s">
        <v>2063</v>
      </c>
      <c r="C69" s="101">
        <v>490</v>
      </c>
      <c r="D69" s="98">
        <v>83.8</v>
      </c>
      <c r="E69" s="100">
        <v>25</v>
      </c>
      <c r="F69" s="98">
        <v>59.9</v>
      </c>
      <c r="G69" s="17">
        <v>18</v>
      </c>
      <c r="H69" s="101">
        <v>60</v>
      </c>
      <c r="I69" s="102">
        <v>30500</v>
      </c>
      <c r="J69" s="102" t="s">
        <v>1971</v>
      </c>
      <c r="K69" s="102"/>
      <c r="L69" s="102"/>
      <c r="M69" s="103">
        <f>I69-K69</f>
        <v>30500</v>
      </c>
      <c r="N69" s="4">
        <f>IF(ISERROR(K69/I69),"",K69/I69)</f>
        <v>0</v>
      </c>
      <c r="O69" s="99">
        <f>I69/E69</f>
        <v>1220</v>
      </c>
      <c r="P69" s="99">
        <f>K69/E69</f>
        <v>0</v>
      </c>
      <c r="Q69" s="74">
        <v>3</v>
      </c>
      <c r="R69" s="74">
        <v>1</v>
      </c>
      <c r="S69" s="74" t="s">
        <v>1936</v>
      </c>
      <c r="T69" s="5">
        <v>83</v>
      </c>
      <c r="U69" s="9"/>
      <c r="W69" s="98">
        <f t="shared" si="29"/>
        <v>83.8</v>
      </c>
      <c r="X69" s="100">
        <f t="shared" si="29"/>
        <v>25</v>
      </c>
      <c r="Y69" s="96">
        <f t="shared" si="30"/>
        <v>60</v>
      </c>
      <c r="Z69" s="103">
        <f t="shared" si="30"/>
        <v>30500</v>
      </c>
      <c r="AA69" s="103">
        <f>K69</f>
        <v>0</v>
      </c>
      <c r="AB69" s="103">
        <f t="shared" si="31"/>
        <v>30500</v>
      </c>
      <c r="AC69" s="4">
        <f t="shared" si="31"/>
        <v>0</v>
      </c>
      <c r="AD69" s="99">
        <f t="shared" si="31"/>
        <v>1220</v>
      </c>
      <c r="AE69" s="74" t="str">
        <f>S69</f>
        <v>복</v>
      </c>
      <c r="AF69" s="74" t="str">
        <f>Q69&amp;"/"&amp;R69</f>
        <v>3/1</v>
      </c>
      <c r="AH69" s="20" t="str">
        <f t="shared" ref="AH69:AH132" si="33">IF(A69="","",A69)</f>
        <v>주공6단지</v>
      </c>
      <c r="AI69" s="100">
        <f t="shared" si="32"/>
        <v>25</v>
      </c>
      <c r="AJ69" s="74" t="str">
        <f>IF(AI69="","",$AJ$2)</f>
        <v>A-</v>
      </c>
      <c r="AK69" s="74" t="s">
        <v>13</v>
      </c>
      <c r="AL69" s="74" t="s">
        <v>1937</v>
      </c>
      <c r="AM69" s="74" t="s">
        <v>1938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/>
      <c r="B70" s="74"/>
      <c r="C70" s="6"/>
      <c r="D70" s="9"/>
      <c r="E70" s="14"/>
      <c r="F70" s="98"/>
      <c r="G70" s="9"/>
      <c r="H70" s="9"/>
      <c r="I70" s="9"/>
      <c r="J70" s="9"/>
      <c r="K70" s="9"/>
      <c r="L70" s="9"/>
      <c r="M70" s="9"/>
      <c r="N70" s="9"/>
      <c r="O70" s="99"/>
      <c r="P70" s="99"/>
      <c r="Q70" s="100"/>
      <c r="R70" s="100"/>
      <c r="S70" s="9"/>
      <c r="T70" s="48"/>
      <c r="U70" s="9"/>
      <c r="W70" s="69" t="str">
        <f>$A$4&amp;" "&amp;A71&amp;"("&amp;B71&amp;","&amp;C71&amp;"^)"</f>
        <v>정왕동 세종1차('96.11.,460^)</v>
      </c>
      <c r="X70" s="70"/>
      <c r="Y70" s="70"/>
      <c r="Z70" s="70"/>
      <c r="AA70" s="70"/>
      <c r="AB70" s="70"/>
      <c r="AC70" s="70"/>
      <c r="AD70" s="70"/>
      <c r="AE70" s="70"/>
      <c r="AF70" s="71"/>
      <c r="AH70" s="20" t="str">
        <f t="shared" si="33"/>
        <v/>
      </c>
      <c r="AI70" s="97" t="str">
        <f t="shared" si="32"/>
        <v/>
      </c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</row>
    <row r="71" spans="1:48" x14ac:dyDescent="0.3">
      <c r="A71" s="9" t="s">
        <v>1524</v>
      </c>
      <c r="B71" s="10" t="s">
        <v>2064</v>
      </c>
      <c r="C71" s="101">
        <v>460</v>
      </c>
      <c r="D71" s="98">
        <v>85.5</v>
      </c>
      <c r="E71" s="100">
        <v>26</v>
      </c>
      <c r="F71" s="98">
        <v>74.599999999999994</v>
      </c>
      <c r="G71" s="17">
        <v>23</v>
      </c>
      <c r="H71" s="101">
        <v>180</v>
      </c>
      <c r="I71" s="102">
        <v>40000</v>
      </c>
      <c r="J71" s="102" t="s">
        <v>1968</v>
      </c>
      <c r="K71" s="102">
        <v>29000</v>
      </c>
      <c r="L71" s="102" t="s">
        <v>1968</v>
      </c>
      <c r="M71" s="103">
        <f>I71-K71</f>
        <v>11000</v>
      </c>
      <c r="N71" s="4">
        <f>IF(ISERROR(K71/I71),"",K71/I71)</f>
        <v>0.72499999999999998</v>
      </c>
      <c r="O71" s="99">
        <f>I71/E71</f>
        <v>1538.4615384615386</v>
      </c>
      <c r="P71" s="99">
        <f>K71/E71</f>
        <v>1115.3846153846155</v>
      </c>
      <c r="Q71" s="74">
        <v>3</v>
      </c>
      <c r="R71" s="74">
        <v>1</v>
      </c>
      <c r="S71" s="74" t="s">
        <v>1941</v>
      </c>
      <c r="T71" s="5">
        <v>85</v>
      </c>
      <c r="U71" s="9"/>
      <c r="W71" s="98">
        <f t="shared" ref="W71:X73" si="34">D71</f>
        <v>85.5</v>
      </c>
      <c r="X71" s="100">
        <f t="shared" si="34"/>
        <v>26</v>
      </c>
      <c r="Y71" s="96">
        <f t="shared" ref="Y71:Z73" si="35">H71</f>
        <v>180</v>
      </c>
      <c r="Z71" s="103">
        <f t="shared" si="35"/>
        <v>40000</v>
      </c>
      <c r="AA71" s="103">
        <f>K71</f>
        <v>29000</v>
      </c>
      <c r="AB71" s="103">
        <f t="shared" ref="AB71:AD73" si="36">M71</f>
        <v>11000</v>
      </c>
      <c r="AC71" s="4">
        <f t="shared" si="36"/>
        <v>0.72499999999999998</v>
      </c>
      <c r="AD71" s="99">
        <f t="shared" si="36"/>
        <v>1538.4615384615386</v>
      </c>
      <c r="AE71" s="74" t="str">
        <f>S71</f>
        <v>계</v>
      </c>
      <c r="AF71" s="74" t="str">
        <f>Q71&amp;"/"&amp;R71</f>
        <v>3/1</v>
      </c>
      <c r="AH71" s="20" t="str">
        <f t="shared" si="33"/>
        <v>세종1차</v>
      </c>
      <c r="AI71" s="100">
        <f t="shared" si="32"/>
        <v>26</v>
      </c>
      <c r="AJ71" s="74" t="str">
        <f>IF(AI71="","",$AJ$2)</f>
        <v>A-</v>
      </c>
      <c r="AK71" s="74" t="s">
        <v>13</v>
      </c>
      <c r="AL71" s="74" t="s">
        <v>1937</v>
      </c>
      <c r="AM71" s="74" t="s">
        <v>1938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O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1524</v>
      </c>
      <c r="B72" s="10" t="s">
        <v>2064</v>
      </c>
      <c r="C72" s="101">
        <v>460</v>
      </c>
      <c r="D72" s="98">
        <v>98</v>
      </c>
      <c r="E72" s="100">
        <v>30</v>
      </c>
      <c r="F72" s="98">
        <v>84.9</v>
      </c>
      <c r="G72" s="17">
        <v>26</v>
      </c>
      <c r="H72" s="101">
        <v>160</v>
      </c>
      <c r="I72" s="102">
        <v>55000</v>
      </c>
      <c r="J72" s="102" t="s">
        <v>1947</v>
      </c>
      <c r="K72" s="102">
        <v>38000</v>
      </c>
      <c r="L72" s="102" t="s">
        <v>1971</v>
      </c>
      <c r="M72" s="103">
        <f>I72-K72</f>
        <v>17000</v>
      </c>
      <c r="N72" s="4">
        <f>IF(ISERROR(K72/I72),"",K72/I72)</f>
        <v>0.69090909090909092</v>
      </c>
      <c r="O72" s="99">
        <f>I72/E72</f>
        <v>1833.3333333333333</v>
      </c>
      <c r="P72" s="99">
        <f>K72/E72</f>
        <v>1266.6666666666667</v>
      </c>
      <c r="Q72" s="74">
        <v>3</v>
      </c>
      <c r="R72" s="74">
        <v>2</v>
      </c>
      <c r="S72" s="74" t="s">
        <v>1941</v>
      </c>
      <c r="T72" s="5">
        <v>98</v>
      </c>
      <c r="U72" s="9"/>
      <c r="W72" s="98">
        <f t="shared" si="34"/>
        <v>98</v>
      </c>
      <c r="X72" s="100">
        <f t="shared" si="34"/>
        <v>30</v>
      </c>
      <c r="Y72" s="96">
        <f t="shared" si="35"/>
        <v>160</v>
      </c>
      <c r="Z72" s="103">
        <f t="shared" si="35"/>
        <v>55000</v>
      </c>
      <c r="AA72" s="103">
        <f>K72</f>
        <v>38000</v>
      </c>
      <c r="AB72" s="103">
        <f t="shared" si="36"/>
        <v>17000</v>
      </c>
      <c r="AC72" s="4">
        <f t="shared" si="36"/>
        <v>0.69090909090909092</v>
      </c>
      <c r="AD72" s="99">
        <f t="shared" si="36"/>
        <v>1833.3333333333333</v>
      </c>
      <c r="AE72" s="74" t="str">
        <f>S72</f>
        <v>계</v>
      </c>
      <c r="AF72" s="74" t="str">
        <f>Q72&amp;"/"&amp;R72</f>
        <v>3/2</v>
      </c>
      <c r="AH72" s="20" t="str">
        <f t="shared" si="33"/>
        <v>세종1차</v>
      </c>
      <c r="AI72" s="100">
        <f t="shared" si="32"/>
        <v>30</v>
      </c>
      <c r="AJ72" s="74" t="str">
        <f>IF(AI72="","",$AJ$2)</f>
        <v>A-</v>
      </c>
      <c r="AK72" s="74" t="s">
        <v>13</v>
      </c>
      <c r="AL72" s="74" t="s">
        <v>1937</v>
      </c>
      <c r="AM72" s="74" t="s">
        <v>1938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1524</v>
      </c>
      <c r="B73" s="10" t="s">
        <v>2064</v>
      </c>
      <c r="C73" s="101">
        <v>460</v>
      </c>
      <c r="D73" s="98">
        <v>132.69999999999999</v>
      </c>
      <c r="E73" s="100">
        <v>40</v>
      </c>
      <c r="F73" s="98">
        <v>119.6</v>
      </c>
      <c r="G73" s="17">
        <v>36</v>
      </c>
      <c r="H73" s="101">
        <v>120</v>
      </c>
      <c r="I73" s="102">
        <v>61000</v>
      </c>
      <c r="J73" s="102" t="s">
        <v>1975</v>
      </c>
      <c r="K73" s="102"/>
      <c r="L73" s="102"/>
      <c r="M73" s="103">
        <f>I73-K73</f>
        <v>61000</v>
      </c>
      <c r="N73" s="4">
        <f>IF(ISERROR(K73/I73),"",K73/I73)</f>
        <v>0</v>
      </c>
      <c r="O73" s="99">
        <f>I73/E73</f>
        <v>1525</v>
      </c>
      <c r="P73" s="99">
        <f>K73/E73</f>
        <v>0</v>
      </c>
      <c r="Q73" s="74">
        <v>4</v>
      </c>
      <c r="R73" s="74">
        <v>2</v>
      </c>
      <c r="S73" s="74" t="s">
        <v>1941</v>
      </c>
      <c r="T73" s="5">
        <v>132</v>
      </c>
      <c r="U73" s="9"/>
      <c r="W73" s="98">
        <f t="shared" si="34"/>
        <v>132.69999999999999</v>
      </c>
      <c r="X73" s="100">
        <f t="shared" si="34"/>
        <v>40</v>
      </c>
      <c r="Y73" s="96">
        <f t="shared" si="35"/>
        <v>120</v>
      </c>
      <c r="Z73" s="103">
        <f t="shared" si="35"/>
        <v>61000</v>
      </c>
      <c r="AA73" s="103">
        <f>K73</f>
        <v>0</v>
      </c>
      <c r="AB73" s="103">
        <f t="shared" si="36"/>
        <v>61000</v>
      </c>
      <c r="AC73" s="4">
        <f t="shared" si="36"/>
        <v>0</v>
      </c>
      <c r="AD73" s="99">
        <f t="shared" si="36"/>
        <v>1525</v>
      </c>
      <c r="AE73" s="74" t="str">
        <f>S73</f>
        <v>계</v>
      </c>
      <c r="AF73" s="74" t="str">
        <f>Q73&amp;"/"&amp;R73</f>
        <v>4/2</v>
      </c>
      <c r="AH73" s="20" t="str">
        <f t="shared" si="33"/>
        <v>세종1차</v>
      </c>
      <c r="AI73" s="100">
        <f t="shared" si="32"/>
        <v>40</v>
      </c>
      <c r="AJ73" s="74" t="str">
        <f>IF(AI73="","",$AJ$2)</f>
        <v>A-</v>
      </c>
      <c r="AK73" s="74" t="s">
        <v>13</v>
      </c>
      <c r="AL73" s="74" t="s">
        <v>1937</v>
      </c>
      <c r="AM73" s="74" t="s">
        <v>1938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98"/>
      <c r="G74" s="9"/>
      <c r="H74" s="9"/>
      <c r="I74" s="9"/>
      <c r="J74" s="9"/>
      <c r="K74" s="9"/>
      <c r="L74" s="9"/>
      <c r="M74" s="9"/>
      <c r="N74" s="9"/>
      <c r="O74" s="99"/>
      <c r="P74" s="99"/>
      <c r="Q74" s="100"/>
      <c r="R74" s="100"/>
      <c r="S74" s="9"/>
      <c r="T74" s="48"/>
      <c r="U74" s="9"/>
      <c r="W74" s="69" t="str">
        <f>$A$4&amp;" "&amp;A75&amp;"("&amp;B75&amp;","&amp;C75&amp;"^)"</f>
        <v>정왕동 영남1차('96.02.,390^)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33"/>
        <v/>
      </c>
      <c r="AI74" s="97" t="str">
        <f t="shared" si="32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364</v>
      </c>
      <c r="B75" s="10" t="s">
        <v>2061</v>
      </c>
      <c r="C75" s="101">
        <v>390</v>
      </c>
      <c r="D75" s="98">
        <v>73.400000000000006</v>
      </c>
      <c r="E75" s="100">
        <v>22</v>
      </c>
      <c r="F75" s="98">
        <v>60</v>
      </c>
      <c r="G75" s="17">
        <v>18</v>
      </c>
      <c r="H75" s="101">
        <v>150</v>
      </c>
      <c r="I75" s="102"/>
      <c r="J75" s="102"/>
      <c r="K75" s="102"/>
      <c r="L75" s="102"/>
      <c r="M75" s="103">
        <f>I75-K75</f>
        <v>0</v>
      </c>
      <c r="N75" s="4" t="str">
        <f>IF(ISERROR(K75/I75),"",K75/I75)</f>
        <v/>
      </c>
      <c r="O75" s="99">
        <f>I75/E75</f>
        <v>0</v>
      </c>
      <c r="P75" s="99">
        <f>K75/E75</f>
        <v>0</v>
      </c>
      <c r="Q75" s="74">
        <v>3</v>
      </c>
      <c r="R75" s="74">
        <v>1</v>
      </c>
      <c r="S75" s="74" t="s">
        <v>1941</v>
      </c>
      <c r="T75" s="5">
        <v>73</v>
      </c>
      <c r="U75" s="9"/>
      <c r="W75" s="98">
        <f>D75</f>
        <v>73.400000000000006</v>
      </c>
      <c r="X75" s="100">
        <f>E75</f>
        <v>22</v>
      </c>
      <c r="Y75" s="96">
        <f>H75</f>
        <v>150</v>
      </c>
      <c r="Z75" s="103">
        <f>I75</f>
        <v>0</v>
      </c>
      <c r="AA75" s="103">
        <f>K75</f>
        <v>0</v>
      </c>
      <c r="AB75" s="103">
        <f t="shared" ref="AB75:AD76" si="37">M75</f>
        <v>0</v>
      </c>
      <c r="AC75" s="4" t="str">
        <f t="shared" si="37"/>
        <v/>
      </c>
      <c r="AD75" s="99">
        <f t="shared" si="37"/>
        <v>0</v>
      </c>
      <c r="AE75" s="74" t="str">
        <f>S75</f>
        <v>계</v>
      </c>
      <c r="AF75" s="74" t="str">
        <f>Q75&amp;"/"&amp;R75</f>
        <v>3/1</v>
      </c>
      <c r="AH75" s="20" t="str">
        <f t="shared" si="33"/>
        <v>영남1차</v>
      </c>
      <c r="AI75" s="100">
        <f t="shared" si="32"/>
        <v>22</v>
      </c>
      <c r="AJ75" s="74" t="str">
        <f>IF(AI75="","",$AJ$2)</f>
        <v>A-</v>
      </c>
      <c r="AK75" s="74" t="s">
        <v>13</v>
      </c>
      <c r="AL75" s="74" t="s">
        <v>1937</v>
      </c>
      <c r="AM75" s="74" t="s">
        <v>1938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/>
      </c>
    </row>
    <row r="76" spans="1:48" x14ac:dyDescent="0.3">
      <c r="A76" s="9" t="s">
        <v>364</v>
      </c>
      <c r="B76" s="10" t="s">
        <v>2061</v>
      </c>
      <c r="C76" s="101">
        <v>390</v>
      </c>
      <c r="D76" s="98">
        <v>78.8</v>
      </c>
      <c r="E76" s="100">
        <v>24</v>
      </c>
      <c r="F76" s="98">
        <v>59.9</v>
      </c>
      <c r="G76" s="17">
        <v>18</v>
      </c>
      <c r="H76" s="101">
        <v>240</v>
      </c>
      <c r="I76" s="102">
        <v>34000</v>
      </c>
      <c r="J76" s="102" t="s">
        <v>1971</v>
      </c>
      <c r="K76" s="102"/>
      <c r="L76" s="102"/>
      <c r="M76" s="103">
        <f>I76-K76</f>
        <v>34000</v>
      </c>
      <c r="N76" s="4">
        <f>IF(ISERROR(K76/I76),"",K76/I76)</f>
        <v>0</v>
      </c>
      <c r="O76" s="99">
        <f>I76/E76</f>
        <v>1416.6666666666667</v>
      </c>
      <c r="P76" s="99">
        <f>K76/E76</f>
        <v>0</v>
      </c>
      <c r="Q76" s="74">
        <v>3</v>
      </c>
      <c r="R76" s="74">
        <v>1</v>
      </c>
      <c r="S76" s="74" t="s">
        <v>1941</v>
      </c>
      <c r="T76" s="5">
        <v>78</v>
      </c>
      <c r="U76" s="9"/>
      <c r="W76" s="98">
        <f>D76</f>
        <v>78.8</v>
      </c>
      <c r="X76" s="100">
        <f>E76</f>
        <v>24</v>
      </c>
      <c r="Y76" s="96">
        <f>H76</f>
        <v>240</v>
      </c>
      <c r="Z76" s="103">
        <f>I76</f>
        <v>34000</v>
      </c>
      <c r="AA76" s="103">
        <f>K76</f>
        <v>0</v>
      </c>
      <c r="AB76" s="103">
        <f t="shared" si="37"/>
        <v>34000</v>
      </c>
      <c r="AC76" s="4">
        <f t="shared" si="37"/>
        <v>0</v>
      </c>
      <c r="AD76" s="99">
        <f t="shared" si="37"/>
        <v>1416.6666666666667</v>
      </c>
      <c r="AE76" s="74" t="str">
        <f>S76</f>
        <v>계</v>
      </c>
      <c r="AF76" s="74" t="str">
        <f>Q76&amp;"/"&amp;R76</f>
        <v>3/1</v>
      </c>
      <c r="AH76" s="20" t="str">
        <f t="shared" si="33"/>
        <v>영남1차</v>
      </c>
      <c r="AI76" s="100">
        <f t="shared" si="32"/>
        <v>24</v>
      </c>
      <c r="AJ76" s="74" t="str">
        <f>IF(AI76="","",$AJ$2)</f>
        <v>A-</v>
      </c>
      <c r="AK76" s="74" t="s">
        <v>13</v>
      </c>
      <c r="AL76" s="74" t="s">
        <v>1937</v>
      </c>
      <c r="AM76" s="74" t="s">
        <v>1938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8"/>
      <c r="G77" s="9"/>
      <c r="H77" s="9"/>
      <c r="I77" s="9"/>
      <c r="J77" s="9"/>
      <c r="K77" s="9"/>
      <c r="L77" s="9"/>
      <c r="M77" s="9"/>
      <c r="N77" s="9"/>
      <c r="O77" s="99"/>
      <c r="P77" s="99"/>
      <c r="Q77" s="100"/>
      <c r="R77" s="100"/>
      <c r="S77" s="9"/>
      <c r="T77" s="48"/>
      <c r="U77" s="9"/>
      <c r="W77" s="69" t="str">
        <f>$A$4&amp;" "&amp;A78&amp;"("&amp;B78&amp;","&amp;C78&amp;"^)"</f>
        <v>정왕동 세종3차('98.06.,279^)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33"/>
        <v/>
      </c>
      <c r="AI77" s="97" t="str">
        <f t="shared" si="32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1531</v>
      </c>
      <c r="B78" s="10" t="s">
        <v>2065</v>
      </c>
      <c r="C78" s="101">
        <v>279</v>
      </c>
      <c r="D78" s="98">
        <v>100.2</v>
      </c>
      <c r="E78" s="100">
        <v>30</v>
      </c>
      <c r="F78" s="98">
        <v>85</v>
      </c>
      <c r="G78" s="17">
        <v>26</v>
      </c>
      <c r="H78" s="101">
        <v>119</v>
      </c>
      <c r="I78" s="102"/>
      <c r="J78" s="102"/>
      <c r="K78" s="102"/>
      <c r="L78" s="102"/>
      <c r="M78" s="103">
        <f>I78-K78</f>
        <v>0</v>
      </c>
      <c r="N78" s="4" t="str">
        <f>IF(ISERROR(K78/I78),"",K78/I78)</f>
        <v/>
      </c>
      <c r="O78" s="99">
        <f>I78/E78</f>
        <v>0</v>
      </c>
      <c r="P78" s="99">
        <f>K78/E78</f>
        <v>0</v>
      </c>
      <c r="Q78" s="74">
        <v>3</v>
      </c>
      <c r="R78" s="74">
        <v>2</v>
      </c>
      <c r="S78" s="74" t="s">
        <v>1941</v>
      </c>
      <c r="T78" s="5">
        <v>100</v>
      </c>
      <c r="U78" s="9"/>
      <c r="W78" s="98">
        <f>D78</f>
        <v>100.2</v>
      </c>
      <c r="X78" s="100">
        <f>E78</f>
        <v>30</v>
      </c>
      <c r="Y78" s="96">
        <f>H78</f>
        <v>119</v>
      </c>
      <c r="Z78" s="103">
        <f>I78</f>
        <v>0</v>
      </c>
      <c r="AA78" s="103">
        <f>K78</f>
        <v>0</v>
      </c>
      <c r="AB78" s="103">
        <f t="shared" ref="AB78:AD79" si="38">M78</f>
        <v>0</v>
      </c>
      <c r="AC78" s="4" t="str">
        <f t="shared" si="38"/>
        <v/>
      </c>
      <c r="AD78" s="99">
        <f t="shared" si="38"/>
        <v>0</v>
      </c>
      <c r="AE78" s="74" t="str">
        <f>S78</f>
        <v>계</v>
      </c>
      <c r="AF78" s="74" t="str">
        <f>Q78&amp;"/"&amp;R78</f>
        <v>3/2</v>
      </c>
      <c r="AH78" s="20" t="str">
        <f t="shared" si="33"/>
        <v>세종3차</v>
      </c>
      <c r="AI78" s="100">
        <f t="shared" si="32"/>
        <v>30</v>
      </c>
      <c r="AJ78" s="74" t="str">
        <f>IF(AI78="","",$AJ$2)</f>
        <v>A-</v>
      </c>
      <c r="AK78" s="74" t="s">
        <v>13</v>
      </c>
      <c r="AL78" s="74" t="s">
        <v>1937</v>
      </c>
      <c r="AM78" s="74" t="s">
        <v>1938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 t="s">
        <v>1531</v>
      </c>
      <c r="B79" s="10" t="s">
        <v>2065</v>
      </c>
      <c r="C79" s="101">
        <v>279</v>
      </c>
      <c r="D79" s="98">
        <v>149.19999999999999</v>
      </c>
      <c r="E79" s="100">
        <v>45</v>
      </c>
      <c r="F79" s="98">
        <v>124.8</v>
      </c>
      <c r="G79" s="17">
        <v>38</v>
      </c>
      <c r="H79" s="101">
        <v>160</v>
      </c>
      <c r="I79" s="102"/>
      <c r="J79" s="102"/>
      <c r="K79" s="102"/>
      <c r="L79" s="102"/>
      <c r="M79" s="103">
        <f>I79-K79</f>
        <v>0</v>
      </c>
      <c r="N79" s="4" t="str">
        <f>IF(ISERROR(K79/I79),"",K79/I79)</f>
        <v/>
      </c>
      <c r="O79" s="99">
        <f>I79/E79</f>
        <v>0</v>
      </c>
      <c r="P79" s="99">
        <f>K79/E79</f>
        <v>0</v>
      </c>
      <c r="Q79" s="74">
        <v>4</v>
      </c>
      <c r="R79" s="74">
        <v>2</v>
      </c>
      <c r="S79" s="74" t="s">
        <v>1941</v>
      </c>
      <c r="T79" s="5">
        <v>149</v>
      </c>
      <c r="U79" s="9"/>
      <c r="W79" s="98">
        <f>D79</f>
        <v>149.19999999999999</v>
      </c>
      <c r="X79" s="100">
        <f>E79</f>
        <v>45</v>
      </c>
      <c r="Y79" s="96">
        <f>H79</f>
        <v>160</v>
      </c>
      <c r="Z79" s="103">
        <f>I79</f>
        <v>0</v>
      </c>
      <c r="AA79" s="103">
        <f>K79</f>
        <v>0</v>
      </c>
      <c r="AB79" s="103">
        <f t="shared" si="38"/>
        <v>0</v>
      </c>
      <c r="AC79" s="4" t="str">
        <f t="shared" si="38"/>
        <v/>
      </c>
      <c r="AD79" s="99">
        <f t="shared" si="38"/>
        <v>0</v>
      </c>
      <c r="AE79" s="74" t="str">
        <f>S79</f>
        <v>계</v>
      </c>
      <c r="AF79" s="74" t="str">
        <f>Q79&amp;"/"&amp;R79</f>
        <v>4/2</v>
      </c>
      <c r="AH79" s="20" t="str">
        <f t="shared" si="33"/>
        <v>세종3차</v>
      </c>
      <c r="AI79" s="100">
        <f t="shared" si="32"/>
        <v>45</v>
      </c>
      <c r="AJ79" s="74" t="str">
        <f>IF(AI79="","",$AJ$2)</f>
        <v>A-</v>
      </c>
      <c r="AK79" s="74" t="s">
        <v>13</v>
      </c>
      <c r="AL79" s="74" t="s">
        <v>1937</v>
      </c>
      <c r="AM79" s="74" t="s">
        <v>1938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x14ac:dyDescent="0.3">
      <c r="A80" s="9"/>
      <c r="B80" s="74"/>
      <c r="C80" s="6"/>
      <c r="D80" s="9"/>
      <c r="E80" s="14"/>
      <c r="F80" s="98"/>
      <c r="G80" s="9"/>
      <c r="H80" s="9"/>
      <c r="I80" s="9"/>
      <c r="J80" s="9"/>
      <c r="K80" s="9"/>
      <c r="L80" s="9"/>
      <c r="M80" s="9"/>
      <c r="N80" s="9"/>
      <c r="O80" s="99"/>
      <c r="P80" s="99"/>
      <c r="Q80" s="100"/>
      <c r="R80" s="100"/>
      <c r="S80" s="9"/>
      <c r="T80" s="48"/>
      <c r="U80" s="9"/>
      <c r="W80" s="69" t="str">
        <f>$A$4&amp;" "&amp;A81&amp;"("&amp;B81&amp;","&amp;C81&amp;"^)"</f>
        <v>정왕동 서해2차('98.07.,570^)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33"/>
        <v/>
      </c>
      <c r="AI80" s="97" t="str">
        <f t="shared" si="32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1536</v>
      </c>
      <c r="B81" s="10" t="s">
        <v>2066</v>
      </c>
      <c r="C81" s="101">
        <v>570</v>
      </c>
      <c r="D81" s="98">
        <v>78.900000000000006</v>
      </c>
      <c r="E81" s="100">
        <v>24</v>
      </c>
      <c r="F81" s="98">
        <v>62.3</v>
      </c>
      <c r="G81" s="17">
        <v>19</v>
      </c>
      <c r="H81" s="101">
        <v>160</v>
      </c>
      <c r="I81" s="102"/>
      <c r="J81" s="102"/>
      <c r="K81" s="102"/>
      <c r="L81" s="102"/>
      <c r="M81" s="103">
        <f>I81-K81</f>
        <v>0</v>
      </c>
      <c r="N81" s="4" t="str">
        <f>IF(ISERROR(K81/I81),"",K81/I81)</f>
        <v/>
      </c>
      <c r="O81" s="99">
        <f>I81/E81</f>
        <v>0</v>
      </c>
      <c r="P81" s="99">
        <f>K81/E81</f>
        <v>0</v>
      </c>
      <c r="Q81" s="74">
        <v>3</v>
      </c>
      <c r="R81" s="74">
        <v>2</v>
      </c>
      <c r="S81" s="74" t="s">
        <v>1941</v>
      </c>
      <c r="T81" s="5">
        <v>78</v>
      </c>
      <c r="U81" s="9"/>
      <c r="W81" s="98">
        <f t="shared" ref="W81:X84" si="39">D81</f>
        <v>78.900000000000006</v>
      </c>
      <c r="X81" s="100">
        <f t="shared" si="39"/>
        <v>24</v>
      </c>
      <c r="Y81" s="96">
        <f t="shared" ref="Y81:Z84" si="40">H81</f>
        <v>160</v>
      </c>
      <c r="Z81" s="103">
        <f t="shared" si="40"/>
        <v>0</v>
      </c>
      <c r="AA81" s="103">
        <f>K81</f>
        <v>0</v>
      </c>
      <c r="AB81" s="103">
        <f t="shared" ref="AB81:AD84" si="41">M81</f>
        <v>0</v>
      </c>
      <c r="AC81" s="4" t="str">
        <f t="shared" si="41"/>
        <v/>
      </c>
      <c r="AD81" s="99">
        <f t="shared" si="41"/>
        <v>0</v>
      </c>
      <c r="AE81" s="74" t="str">
        <f>S81</f>
        <v>계</v>
      </c>
      <c r="AF81" s="74" t="str">
        <f>Q81&amp;"/"&amp;R81</f>
        <v>3/2</v>
      </c>
      <c r="AH81" s="20" t="str">
        <f t="shared" si="33"/>
        <v>서해2차</v>
      </c>
      <c r="AI81" s="100">
        <f t="shared" si="32"/>
        <v>24</v>
      </c>
      <c r="AJ81" s="74" t="str">
        <f>IF(AI81="","",$AJ$2)</f>
        <v>A-</v>
      </c>
      <c r="AK81" s="74" t="s">
        <v>13</v>
      </c>
      <c r="AL81" s="74" t="s">
        <v>1937</v>
      </c>
      <c r="AM81" s="74" t="s">
        <v>1938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 t="s">
        <v>1536</v>
      </c>
      <c r="B82" s="10" t="s">
        <v>2066</v>
      </c>
      <c r="C82" s="101">
        <v>570</v>
      </c>
      <c r="D82" s="98">
        <v>94.6</v>
      </c>
      <c r="E82" s="100">
        <v>29</v>
      </c>
      <c r="F82" s="98">
        <v>85</v>
      </c>
      <c r="G82" s="17">
        <v>26</v>
      </c>
      <c r="H82" s="101">
        <v>90</v>
      </c>
      <c r="I82" s="102"/>
      <c r="J82" s="102"/>
      <c r="K82" s="102">
        <v>32000</v>
      </c>
      <c r="L82" s="102" t="s">
        <v>1968</v>
      </c>
      <c r="M82" s="103">
        <f>I82-K82</f>
        <v>-32000</v>
      </c>
      <c r="N82" s="4" t="str">
        <f>IF(ISERROR(K82/I82),"",K82/I82)</f>
        <v/>
      </c>
      <c r="O82" s="99">
        <f>I82/E82</f>
        <v>0</v>
      </c>
      <c r="P82" s="99">
        <f>K82/E82</f>
        <v>1103.4482758620691</v>
      </c>
      <c r="Q82" s="74">
        <v>3</v>
      </c>
      <c r="R82" s="74">
        <v>2</v>
      </c>
      <c r="S82" s="74" t="s">
        <v>1941</v>
      </c>
      <c r="T82" s="5">
        <v>94</v>
      </c>
      <c r="U82" s="9"/>
      <c r="W82" s="98">
        <f t="shared" si="39"/>
        <v>94.6</v>
      </c>
      <c r="X82" s="100">
        <f t="shared" si="39"/>
        <v>29</v>
      </c>
      <c r="Y82" s="96">
        <f t="shared" si="40"/>
        <v>90</v>
      </c>
      <c r="Z82" s="103">
        <f t="shared" si="40"/>
        <v>0</v>
      </c>
      <c r="AA82" s="103">
        <f>K82</f>
        <v>32000</v>
      </c>
      <c r="AB82" s="103">
        <f t="shared" si="41"/>
        <v>-32000</v>
      </c>
      <c r="AC82" s="4" t="str">
        <f t="shared" si="41"/>
        <v/>
      </c>
      <c r="AD82" s="99">
        <f t="shared" si="41"/>
        <v>0</v>
      </c>
      <c r="AE82" s="74" t="str">
        <f>S82</f>
        <v>계</v>
      </c>
      <c r="AF82" s="74" t="str">
        <f>Q82&amp;"/"&amp;R82</f>
        <v>3/2</v>
      </c>
      <c r="AH82" s="20" t="str">
        <f t="shared" si="33"/>
        <v>서해2차</v>
      </c>
      <c r="AI82" s="100">
        <f t="shared" si="32"/>
        <v>29</v>
      </c>
      <c r="AJ82" s="74" t="str">
        <f>IF(AI82="","",$AJ$2)</f>
        <v>A-</v>
      </c>
      <c r="AK82" s="74" t="s">
        <v>13</v>
      </c>
      <c r="AL82" s="74" t="s">
        <v>1937</v>
      </c>
      <c r="AM82" s="74" t="s">
        <v>1938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 t="s">
        <v>1536</v>
      </c>
      <c r="B83" s="10" t="s">
        <v>2066</v>
      </c>
      <c r="C83" s="101">
        <v>570</v>
      </c>
      <c r="D83" s="98">
        <v>117.2</v>
      </c>
      <c r="E83" s="100">
        <v>35</v>
      </c>
      <c r="F83" s="98">
        <v>103.1</v>
      </c>
      <c r="G83" s="17">
        <v>31</v>
      </c>
      <c r="H83" s="101">
        <v>280</v>
      </c>
      <c r="I83" s="102">
        <v>54500</v>
      </c>
      <c r="J83" s="102" t="s">
        <v>1963</v>
      </c>
      <c r="K83" s="102"/>
      <c r="L83" s="102"/>
      <c r="M83" s="103">
        <f>I83-K83</f>
        <v>54500</v>
      </c>
      <c r="N83" s="4">
        <f>IF(ISERROR(K83/I83),"",K83/I83)</f>
        <v>0</v>
      </c>
      <c r="O83" s="99">
        <f>I83/E83</f>
        <v>1557.1428571428571</v>
      </c>
      <c r="P83" s="99">
        <f>K83/E83</f>
        <v>0</v>
      </c>
      <c r="Q83" s="74">
        <v>4</v>
      </c>
      <c r="R83" s="74">
        <v>2</v>
      </c>
      <c r="S83" s="74" t="s">
        <v>1941</v>
      </c>
      <c r="T83" s="5">
        <v>117</v>
      </c>
      <c r="U83" s="9"/>
      <c r="W83" s="98">
        <f t="shared" si="39"/>
        <v>117.2</v>
      </c>
      <c r="X83" s="100">
        <f t="shared" si="39"/>
        <v>35</v>
      </c>
      <c r="Y83" s="96">
        <f t="shared" si="40"/>
        <v>280</v>
      </c>
      <c r="Z83" s="103">
        <f t="shared" si="40"/>
        <v>54500</v>
      </c>
      <c r="AA83" s="103">
        <f>K83</f>
        <v>0</v>
      </c>
      <c r="AB83" s="103">
        <f t="shared" si="41"/>
        <v>54500</v>
      </c>
      <c r="AC83" s="4">
        <f t="shared" si="41"/>
        <v>0</v>
      </c>
      <c r="AD83" s="99">
        <f t="shared" si="41"/>
        <v>1557.1428571428571</v>
      </c>
      <c r="AE83" s="74" t="str">
        <f>S83</f>
        <v>계</v>
      </c>
      <c r="AF83" s="74" t="str">
        <f>Q83&amp;"/"&amp;R83</f>
        <v>4/2</v>
      </c>
      <c r="AH83" s="20" t="str">
        <f t="shared" si="33"/>
        <v>서해2차</v>
      </c>
      <c r="AI83" s="100">
        <f t="shared" si="32"/>
        <v>35</v>
      </c>
      <c r="AJ83" s="74" t="str">
        <f>IF(AI83="","",$AJ$2)</f>
        <v>A-</v>
      </c>
      <c r="AK83" s="74" t="s">
        <v>13</v>
      </c>
      <c r="AL83" s="74" t="s">
        <v>1937</v>
      </c>
      <c r="AM83" s="74" t="s">
        <v>1938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1536</v>
      </c>
      <c r="B84" s="10" t="s">
        <v>2066</v>
      </c>
      <c r="C84" s="101">
        <v>570</v>
      </c>
      <c r="D84" s="98">
        <v>150.4</v>
      </c>
      <c r="E84" s="100">
        <v>45</v>
      </c>
      <c r="F84" s="98">
        <v>134.9</v>
      </c>
      <c r="G84" s="17">
        <v>41</v>
      </c>
      <c r="H84" s="101">
        <v>40</v>
      </c>
      <c r="I84" s="102">
        <v>73000</v>
      </c>
      <c r="J84" s="102" t="s">
        <v>1971</v>
      </c>
      <c r="K84" s="102">
        <v>48000</v>
      </c>
      <c r="L84" s="102" t="s">
        <v>1963</v>
      </c>
      <c r="M84" s="103">
        <f>I84-K84</f>
        <v>25000</v>
      </c>
      <c r="N84" s="4">
        <f>IF(ISERROR(K84/I84),"",K84/I84)</f>
        <v>0.65753424657534243</v>
      </c>
      <c r="O84" s="99">
        <f>I84/E84</f>
        <v>1622.2222222222222</v>
      </c>
      <c r="P84" s="99">
        <f>K84/E84</f>
        <v>1066.6666666666667</v>
      </c>
      <c r="Q84" s="74">
        <v>4</v>
      </c>
      <c r="R84" s="74">
        <v>2</v>
      </c>
      <c r="S84" s="74" t="s">
        <v>1941</v>
      </c>
      <c r="T84" s="5">
        <v>150</v>
      </c>
      <c r="U84" s="9"/>
      <c r="W84" s="98">
        <f t="shared" si="39"/>
        <v>150.4</v>
      </c>
      <c r="X84" s="100">
        <f t="shared" si="39"/>
        <v>45</v>
      </c>
      <c r="Y84" s="96">
        <f t="shared" si="40"/>
        <v>40</v>
      </c>
      <c r="Z84" s="103">
        <f t="shared" si="40"/>
        <v>73000</v>
      </c>
      <c r="AA84" s="103">
        <f>K84</f>
        <v>48000</v>
      </c>
      <c r="AB84" s="103">
        <f t="shared" si="41"/>
        <v>25000</v>
      </c>
      <c r="AC84" s="4">
        <f t="shared" si="41"/>
        <v>0.65753424657534243</v>
      </c>
      <c r="AD84" s="99">
        <f t="shared" si="41"/>
        <v>1622.2222222222222</v>
      </c>
      <c r="AE84" s="74" t="str">
        <f>S84</f>
        <v>계</v>
      </c>
      <c r="AF84" s="74" t="str">
        <f>Q84&amp;"/"&amp;R84</f>
        <v>4/2</v>
      </c>
      <c r="AH84" s="20" t="str">
        <f t="shared" si="33"/>
        <v>서해2차</v>
      </c>
      <c r="AI84" s="100">
        <f t="shared" si="32"/>
        <v>45</v>
      </c>
      <c r="AJ84" s="74" t="str">
        <f>IF(AI84="","",$AJ$2)</f>
        <v>A-</v>
      </c>
      <c r="AK84" s="74" t="s">
        <v>13</v>
      </c>
      <c r="AL84" s="74" t="s">
        <v>1937</v>
      </c>
      <c r="AM84" s="74" t="s">
        <v>1938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/>
      <c r="B85" s="74"/>
      <c r="C85" s="6"/>
      <c r="D85" s="9"/>
      <c r="E85" s="14"/>
      <c r="F85" s="98"/>
      <c r="G85" s="9"/>
      <c r="H85" s="9"/>
      <c r="I85" s="9"/>
      <c r="J85" s="9"/>
      <c r="K85" s="9"/>
      <c r="L85" s="9"/>
      <c r="M85" s="9"/>
      <c r="N85" s="9"/>
      <c r="O85" s="99"/>
      <c r="P85" s="99"/>
      <c r="Q85" s="100"/>
      <c r="R85" s="100"/>
      <c r="S85" s="9"/>
      <c r="T85" s="48"/>
      <c r="U85" s="9"/>
      <c r="W85" s="69" t="str">
        <f>$A$4&amp;" "&amp;A86&amp;"("&amp;B86&amp;","&amp;C86&amp;"^)"</f>
        <v>정왕동 요진('97.09.,580^)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33"/>
        <v/>
      </c>
      <c r="AI85" s="97" t="str">
        <f t="shared" si="32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1541</v>
      </c>
      <c r="B86" s="10" t="s">
        <v>2043</v>
      </c>
      <c r="C86" s="101">
        <v>580</v>
      </c>
      <c r="D86" s="98">
        <v>78.400000000000006</v>
      </c>
      <c r="E86" s="100">
        <v>24</v>
      </c>
      <c r="F86" s="98">
        <v>59.8</v>
      </c>
      <c r="G86" s="17">
        <v>18</v>
      </c>
      <c r="H86" s="101">
        <v>120</v>
      </c>
      <c r="I86" s="102">
        <v>27000</v>
      </c>
      <c r="J86" s="102" t="s">
        <v>1968</v>
      </c>
      <c r="K86" s="102"/>
      <c r="L86" s="102"/>
      <c r="M86" s="103">
        <f>I86-K86</f>
        <v>27000</v>
      </c>
      <c r="N86" s="4">
        <f>IF(ISERROR(K86/I86),"",K86/I86)</f>
        <v>0</v>
      </c>
      <c r="O86" s="99">
        <f>I86/E86</f>
        <v>1125</v>
      </c>
      <c r="P86" s="99">
        <f>K86/E86</f>
        <v>0</v>
      </c>
      <c r="Q86" s="74">
        <v>3</v>
      </c>
      <c r="R86" s="74">
        <v>1</v>
      </c>
      <c r="S86" s="74" t="s">
        <v>1941</v>
      </c>
      <c r="T86" s="5">
        <v>78</v>
      </c>
      <c r="U86" s="9"/>
      <c r="W86" s="98">
        <f t="shared" ref="W86:X89" si="42">D86</f>
        <v>78.400000000000006</v>
      </c>
      <c r="X86" s="100">
        <f t="shared" si="42"/>
        <v>24</v>
      </c>
      <c r="Y86" s="96">
        <f t="shared" ref="Y86:Z89" si="43">H86</f>
        <v>120</v>
      </c>
      <c r="Z86" s="103">
        <f t="shared" si="43"/>
        <v>27000</v>
      </c>
      <c r="AA86" s="103">
        <f>K86</f>
        <v>0</v>
      </c>
      <c r="AB86" s="103">
        <f t="shared" ref="AB86:AD89" si="44">M86</f>
        <v>27000</v>
      </c>
      <c r="AC86" s="4">
        <f t="shared" si="44"/>
        <v>0</v>
      </c>
      <c r="AD86" s="99">
        <f t="shared" si="44"/>
        <v>1125</v>
      </c>
      <c r="AE86" s="74" t="str">
        <f>S86</f>
        <v>계</v>
      </c>
      <c r="AF86" s="74" t="str">
        <f>Q86&amp;"/"&amp;R86</f>
        <v>3/1</v>
      </c>
      <c r="AH86" s="20" t="str">
        <f t="shared" si="33"/>
        <v>요진</v>
      </c>
      <c r="AI86" s="100">
        <f t="shared" si="32"/>
        <v>24</v>
      </c>
      <c r="AJ86" s="74" t="str">
        <f>IF(AI86="","",$AJ$2)</f>
        <v>A-</v>
      </c>
      <c r="AK86" s="74" t="s">
        <v>13</v>
      </c>
      <c r="AL86" s="74" t="s">
        <v>1937</v>
      </c>
      <c r="AM86" s="74" t="s">
        <v>1938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O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1541</v>
      </c>
      <c r="B87" s="10" t="s">
        <v>2043</v>
      </c>
      <c r="C87" s="101">
        <v>580</v>
      </c>
      <c r="D87" s="98">
        <v>78.5</v>
      </c>
      <c r="E87" s="100">
        <v>24</v>
      </c>
      <c r="F87" s="98">
        <v>59.9</v>
      </c>
      <c r="G87" s="17">
        <v>18</v>
      </c>
      <c r="H87" s="101">
        <v>60</v>
      </c>
      <c r="I87" s="102">
        <v>30000</v>
      </c>
      <c r="J87" s="102" t="s">
        <v>1975</v>
      </c>
      <c r="K87" s="102"/>
      <c r="L87" s="102"/>
      <c r="M87" s="103">
        <f>I87-K87</f>
        <v>30000</v>
      </c>
      <c r="N87" s="4">
        <f>IF(ISERROR(K87/I87),"",K87/I87)</f>
        <v>0</v>
      </c>
      <c r="O87" s="99">
        <f>I87/E87</f>
        <v>1250</v>
      </c>
      <c r="P87" s="99">
        <f>K87/E87</f>
        <v>0</v>
      </c>
      <c r="Q87" s="74">
        <v>3</v>
      </c>
      <c r="R87" s="74">
        <v>1</v>
      </c>
      <c r="S87" s="74" t="s">
        <v>1941</v>
      </c>
      <c r="T87" s="5" t="s">
        <v>1545</v>
      </c>
      <c r="U87" s="9"/>
      <c r="W87" s="98">
        <f t="shared" si="42"/>
        <v>78.5</v>
      </c>
      <c r="X87" s="100">
        <f t="shared" si="42"/>
        <v>24</v>
      </c>
      <c r="Y87" s="96">
        <f t="shared" si="43"/>
        <v>60</v>
      </c>
      <c r="Z87" s="103">
        <f t="shared" si="43"/>
        <v>30000</v>
      </c>
      <c r="AA87" s="103">
        <f>K87</f>
        <v>0</v>
      </c>
      <c r="AB87" s="103">
        <f t="shared" si="44"/>
        <v>30000</v>
      </c>
      <c r="AC87" s="4">
        <f t="shared" si="44"/>
        <v>0</v>
      </c>
      <c r="AD87" s="99">
        <f t="shared" si="44"/>
        <v>1250</v>
      </c>
      <c r="AE87" s="74" t="str">
        <f>S87</f>
        <v>계</v>
      </c>
      <c r="AF87" s="74" t="str">
        <f>Q87&amp;"/"&amp;R87</f>
        <v>3/1</v>
      </c>
      <c r="AH87" s="20" t="str">
        <f t="shared" si="33"/>
        <v>요진</v>
      </c>
      <c r="AI87" s="100">
        <f t="shared" si="32"/>
        <v>24</v>
      </c>
      <c r="AJ87" s="74" t="str">
        <f>IF(AI87="","",$AJ$2)</f>
        <v>A-</v>
      </c>
      <c r="AK87" s="74" t="s">
        <v>13</v>
      </c>
      <c r="AL87" s="74" t="s">
        <v>1937</v>
      </c>
      <c r="AM87" s="74" t="s">
        <v>1938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1541</v>
      </c>
      <c r="B88" s="10" t="s">
        <v>2043</v>
      </c>
      <c r="C88" s="101">
        <v>580</v>
      </c>
      <c r="D88" s="98">
        <v>78.5</v>
      </c>
      <c r="E88" s="100">
        <v>24</v>
      </c>
      <c r="F88" s="98">
        <v>59.9</v>
      </c>
      <c r="G88" s="17">
        <v>18</v>
      </c>
      <c r="H88" s="101">
        <v>60</v>
      </c>
      <c r="I88" s="102">
        <v>30000</v>
      </c>
      <c r="J88" s="102" t="s">
        <v>1975</v>
      </c>
      <c r="K88" s="102"/>
      <c r="L88" s="102"/>
      <c r="M88" s="103">
        <f>I88-K88</f>
        <v>30000</v>
      </c>
      <c r="N88" s="4">
        <f>IF(ISERROR(K88/I88),"",K88/I88)</f>
        <v>0</v>
      </c>
      <c r="O88" s="99">
        <f>I88/E88</f>
        <v>1250</v>
      </c>
      <c r="P88" s="99">
        <f>K88/E88</f>
        <v>0</v>
      </c>
      <c r="Q88" s="74">
        <v>3</v>
      </c>
      <c r="R88" s="74">
        <v>1</v>
      </c>
      <c r="S88" s="74" t="s">
        <v>1941</v>
      </c>
      <c r="T88" s="5" t="s">
        <v>1546</v>
      </c>
      <c r="U88" s="9"/>
      <c r="W88" s="98">
        <f t="shared" si="42"/>
        <v>78.5</v>
      </c>
      <c r="X88" s="100">
        <f t="shared" si="42"/>
        <v>24</v>
      </c>
      <c r="Y88" s="96">
        <f t="shared" si="43"/>
        <v>60</v>
      </c>
      <c r="Z88" s="103">
        <f t="shared" si="43"/>
        <v>30000</v>
      </c>
      <c r="AA88" s="103">
        <f>K88</f>
        <v>0</v>
      </c>
      <c r="AB88" s="103">
        <f t="shared" si="44"/>
        <v>30000</v>
      </c>
      <c r="AC88" s="4">
        <f t="shared" si="44"/>
        <v>0</v>
      </c>
      <c r="AD88" s="99">
        <f t="shared" si="44"/>
        <v>1250</v>
      </c>
      <c r="AE88" s="74" t="str">
        <f>S88</f>
        <v>계</v>
      </c>
      <c r="AF88" s="74" t="str">
        <f>Q88&amp;"/"&amp;R88</f>
        <v>3/1</v>
      </c>
      <c r="AH88" s="20" t="str">
        <f t="shared" si="33"/>
        <v>요진</v>
      </c>
      <c r="AI88" s="100">
        <f t="shared" si="32"/>
        <v>24</v>
      </c>
      <c r="AJ88" s="74" t="str">
        <f>IF(AI88="","",$AJ$2)</f>
        <v>A-</v>
      </c>
      <c r="AK88" s="74" t="s">
        <v>13</v>
      </c>
      <c r="AL88" s="74" t="s">
        <v>1937</v>
      </c>
      <c r="AM88" s="74" t="s">
        <v>1938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O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1541</v>
      </c>
      <c r="B89" s="10" t="s">
        <v>2043</v>
      </c>
      <c r="C89" s="101">
        <v>580</v>
      </c>
      <c r="D89" s="98">
        <v>110.1</v>
      </c>
      <c r="E89" s="100">
        <v>33</v>
      </c>
      <c r="F89" s="98">
        <v>84.9</v>
      </c>
      <c r="G89" s="17">
        <v>26</v>
      </c>
      <c r="H89" s="101">
        <v>340</v>
      </c>
      <c r="I89" s="102">
        <v>38000</v>
      </c>
      <c r="J89" s="102" t="s">
        <v>1975</v>
      </c>
      <c r="K89" s="102"/>
      <c r="L89" s="102"/>
      <c r="M89" s="103">
        <f>I89-K89</f>
        <v>38000</v>
      </c>
      <c r="N89" s="4">
        <f>IF(ISERROR(K89/I89),"",K89/I89)</f>
        <v>0</v>
      </c>
      <c r="O89" s="99">
        <f>I89/E89</f>
        <v>1151.5151515151515</v>
      </c>
      <c r="P89" s="99">
        <f>K89/E89</f>
        <v>0</v>
      </c>
      <c r="Q89" s="74">
        <v>3</v>
      </c>
      <c r="R89" s="74">
        <v>2</v>
      </c>
      <c r="S89" s="74" t="s">
        <v>1941</v>
      </c>
      <c r="T89" s="5">
        <v>110</v>
      </c>
      <c r="U89" s="9"/>
      <c r="W89" s="98">
        <f t="shared" si="42"/>
        <v>110.1</v>
      </c>
      <c r="X89" s="100">
        <f t="shared" si="42"/>
        <v>33</v>
      </c>
      <c r="Y89" s="96">
        <f t="shared" si="43"/>
        <v>340</v>
      </c>
      <c r="Z89" s="103">
        <f t="shared" si="43"/>
        <v>38000</v>
      </c>
      <c r="AA89" s="103">
        <f>K89</f>
        <v>0</v>
      </c>
      <c r="AB89" s="103">
        <f t="shared" si="44"/>
        <v>38000</v>
      </c>
      <c r="AC89" s="4">
        <f t="shared" si="44"/>
        <v>0</v>
      </c>
      <c r="AD89" s="99">
        <f t="shared" si="44"/>
        <v>1151.5151515151515</v>
      </c>
      <c r="AE89" s="74" t="str">
        <f>S89</f>
        <v>계</v>
      </c>
      <c r="AF89" s="74" t="str">
        <f>Q89&amp;"/"&amp;R89</f>
        <v>3/2</v>
      </c>
      <c r="AH89" s="20" t="str">
        <f t="shared" si="33"/>
        <v>요진</v>
      </c>
      <c r="AI89" s="100">
        <f t="shared" si="32"/>
        <v>33</v>
      </c>
      <c r="AJ89" s="74" t="str">
        <f>IF(AI89="","",$AJ$2)</f>
        <v>A-</v>
      </c>
      <c r="AK89" s="74" t="s">
        <v>13</v>
      </c>
      <c r="AL89" s="74" t="s">
        <v>1937</v>
      </c>
      <c r="AM89" s="74" t="s">
        <v>1938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O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8"/>
      <c r="G90" s="9"/>
      <c r="H90" s="9"/>
      <c r="I90" s="9"/>
      <c r="J90" s="9"/>
      <c r="K90" s="9"/>
      <c r="L90" s="9"/>
      <c r="M90" s="9"/>
      <c r="N90" s="9"/>
      <c r="O90" s="99"/>
      <c r="P90" s="99"/>
      <c r="Q90" s="100"/>
      <c r="R90" s="100"/>
      <c r="S90" s="9"/>
      <c r="T90" s="48"/>
      <c r="U90" s="9"/>
      <c r="W90" s="69" t="str">
        <f>$A$4&amp;" "&amp;A91&amp;"("&amp;B91&amp;","&amp;C91&amp;"^)"</f>
        <v>정왕동 한신('96.04.,406^)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33"/>
        <v/>
      </c>
      <c r="AI90" s="97" t="str">
        <f t="shared" si="32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1547</v>
      </c>
      <c r="B91" s="10" t="s">
        <v>2067</v>
      </c>
      <c r="C91" s="101">
        <v>406</v>
      </c>
      <c r="D91" s="98">
        <v>78.099999999999994</v>
      </c>
      <c r="E91" s="100">
        <v>24</v>
      </c>
      <c r="F91" s="98">
        <v>59.8</v>
      </c>
      <c r="G91" s="17">
        <v>18</v>
      </c>
      <c r="H91" s="101">
        <v>180</v>
      </c>
      <c r="I91" s="102">
        <v>32000</v>
      </c>
      <c r="J91" s="102" t="s">
        <v>1956</v>
      </c>
      <c r="K91" s="102"/>
      <c r="L91" s="102"/>
      <c r="M91" s="103">
        <f>I91-K91</f>
        <v>32000</v>
      </c>
      <c r="N91" s="4">
        <f>IF(ISERROR(K91/I91),"",K91/I91)</f>
        <v>0</v>
      </c>
      <c r="O91" s="99">
        <f>I91/E91</f>
        <v>1333.3333333333333</v>
      </c>
      <c r="P91" s="99">
        <f>K91/E91</f>
        <v>0</v>
      </c>
      <c r="Q91" s="74">
        <v>3</v>
      </c>
      <c r="R91" s="74">
        <v>1</v>
      </c>
      <c r="S91" s="74" t="s">
        <v>1941</v>
      </c>
      <c r="T91" s="5">
        <v>78</v>
      </c>
      <c r="U91" s="9"/>
      <c r="W91" s="98">
        <f t="shared" ref="W91:X93" si="45">D91</f>
        <v>78.099999999999994</v>
      </c>
      <c r="X91" s="100">
        <f t="shared" si="45"/>
        <v>24</v>
      </c>
      <c r="Y91" s="96">
        <f t="shared" ref="Y91:Z93" si="46">H91</f>
        <v>180</v>
      </c>
      <c r="Z91" s="103">
        <f t="shared" si="46"/>
        <v>32000</v>
      </c>
      <c r="AA91" s="103">
        <f>K91</f>
        <v>0</v>
      </c>
      <c r="AB91" s="103">
        <f t="shared" ref="AB91:AD93" si="47">M91</f>
        <v>32000</v>
      </c>
      <c r="AC91" s="4">
        <f t="shared" si="47"/>
        <v>0</v>
      </c>
      <c r="AD91" s="99">
        <f t="shared" si="47"/>
        <v>1333.3333333333333</v>
      </c>
      <c r="AE91" s="74" t="str">
        <f>S91</f>
        <v>계</v>
      </c>
      <c r="AF91" s="74" t="str">
        <f>Q91&amp;"/"&amp;R91</f>
        <v>3/1</v>
      </c>
      <c r="AH91" s="20" t="str">
        <f t="shared" si="33"/>
        <v>한신</v>
      </c>
      <c r="AI91" s="100">
        <f t="shared" si="32"/>
        <v>24</v>
      </c>
      <c r="AJ91" s="74" t="str">
        <f>IF(AI91="","",$AJ$2)</f>
        <v>A-</v>
      </c>
      <c r="AK91" s="74" t="s">
        <v>13</v>
      </c>
      <c r="AL91" s="74" t="s">
        <v>1937</v>
      </c>
      <c r="AM91" s="74" t="s">
        <v>1938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1547</v>
      </c>
      <c r="B92" s="10" t="s">
        <v>2067</v>
      </c>
      <c r="C92" s="101">
        <v>406</v>
      </c>
      <c r="D92" s="98">
        <v>92.7</v>
      </c>
      <c r="E92" s="100">
        <v>28</v>
      </c>
      <c r="F92" s="98">
        <v>73.099999999999994</v>
      </c>
      <c r="G92" s="17">
        <v>22</v>
      </c>
      <c r="H92" s="101">
        <v>96</v>
      </c>
      <c r="I92" s="102">
        <v>35000</v>
      </c>
      <c r="J92" s="102" t="s">
        <v>1963</v>
      </c>
      <c r="K92" s="102"/>
      <c r="L92" s="102"/>
      <c r="M92" s="103">
        <f>I92-K92</f>
        <v>35000</v>
      </c>
      <c r="N92" s="4">
        <f>IF(ISERROR(K92/I92),"",K92/I92)</f>
        <v>0</v>
      </c>
      <c r="O92" s="99">
        <f>I92/E92</f>
        <v>1250</v>
      </c>
      <c r="P92" s="99">
        <f>K92/E92</f>
        <v>0</v>
      </c>
      <c r="Q92" s="74">
        <v>3</v>
      </c>
      <c r="R92" s="74">
        <v>1</v>
      </c>
      <c r="S92" s="74" t="s">
        <v>1941</v>
      </c>
      <c r="T92" s="5">
        <v>92</v>
      </c>
      <c r="U92" s="9"/>
      <c r="W92" s="98">
        <f t="shared" si="45"/>
        <v>92.7</v>
      </c>
      <c r="X92" s="100">
        <f t="shared" si="45"/>
        <v>28</v>
      </c>
      <c r="Y92" s="96">
        <f t="shared" si="46"/>
        <v>96</v>
      </c>
      <c r="Z92" s="103">
        <f t="shared" si="46"/>
        <v>35000</v>
      </c>
      <c r="AA92" s="103">
        <f>K92</f>
        <v>0</v>
      </c>
      <c r="AB92" s="103">
        <f t="shared" si="47"/>
        <v>35000</v>
      </c>
      <c r="AC92" s="4">
        <f t="shared" si="47"/>
        <v>0</v>
      </c>
      <c r="AD92" s="99">
        <f t="shared" si="47"/>
        <v>1250</v>
      </c>
      <c r="AE92" s="74" t="str">
        <f>S92</f>
        <v>계</v>
      </c>
      <c r="AF92" s="74" t="str">
        <f>Q92&amp;"/"&amp;R92</f>
        <v>3/1</v>
      </c>
      <c r="AH92" s="20" t="str">
        <f t="shared" si="33"/>
        <v>한신</v>
      </c>
      <c r="AI92" s="100">
        <f t="shared" si="32"/>
        <v>28</v>
      </c>
      <c r="AJ92" s="74" t="str">
        <f>IF(AI92="","",$AJ$2)</f>
        <v>A-</v>
      </c>
      <c r="AK92" s="74" t="s">
        <v>13</v>
      </c>
      <c r="AL92" s="74" t="s">
        <v>1937</v>
      </c>
      <c r="AM92" s="74" t="s">
        <v>1938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1547</v>
      </c>
      <c r="B93" s="10" t="s">
        <v>2067</v>
      </c>
      <c r="C93" s="101">
        <v>406</v>
      </c>
      <c r="D93" s="98">
        <v>102.1</v>
      </c>
      <c r="E93" s="100">
        <v>31</v>
      </c>
      <c r="F93" s="98">
        <v>85</v>
      </c>
      <c r="G93" s="17">
        <v>26</v>
      </c>
      <c r="H93" s="101">
        <v>130</v>
      </c>
      <c r="I93" s="102"/>
      <c r="J93" s="102"/>
      <c r="K93" s="102">
        <v>31000</v>
      </c>
      <c r="L93" s="102" t="s">
        <v>1968</v>
      </c>
      <c r="M93" s="103">
        <f>I93-K93</f>
        <v>-31000</v>
      </c>
      <c r="N93" s="4" t="str">
        <f>IF(ISERROR(K93/I93),"",K93/I93)</f>
        <v/>
      </c>
      <c r="O93" s="99">
        <f>I93/E93</f>
        <v>0</v>
      </c>
      <c r="P93" s="99">
        <f>K93/E93</f>
        <v>1000</v>
      </c>
      <c r="Q93" s="74">
        <v>3</v>
      </c>
      <c r="R93" s="74">
        <v>2</v>
      </c>
      <c r="S93" s="74" t="s">
        <v>1941</v>
      </c>
      <c r="T93" s="5">
        <v>102</v>
      </c>
      <c r="U93" s="9"/>
      <c r="W93" s="98">
        <f t="shared" si="45"/>
        <v>102.1</v>
      </c>
      <c r="X93" s="100">
        <f t="shared" si="45"/>
        <v>31</v>
      </c>
      <c r="Y93" s="96">
        <f t="shared" si="46"/>
        <v>130</v>
      </c>
      <c r="Z93" s="103">
        <f t="shared" si="46"/>
        <v>0</v>
      </c>
      <c r="AA93" s="103">
        <f>K93</f>
        <v>31000</v>
      </c>
      <c r="AB93" s="103">
        <f t="shared" si="47"/>
        <v>-31000</v>
      </c>
      <c r="AC93" s="4" t="str">
        <f t="shared" si="47"/>
        <v/>
      </c>
      <c r="AD93" s="99">
        <f t="shared" si="47"/>
        <v>0</v>
      </c>
      <c r="AE93" s="74" t="str">
        <f>S93</f>
        <v>계</v>
      </c>
      <c r="AF93" s="74" t="str">
        <f>Q93&amp;"/"&amp;R93</f>
        <v>3/2</v>
      </c>
      <c r="AH93" s="20" t="str">
        <f t="shared" si="33"/>
        <v>한신</v>
      </c>
      <c r="AI93" s="100">
        <f t="shared" si="32"/>
        <v>31</v>
      </c>
      <c r="AJ93" s="74" t="str">
        <f>IF(AI93="","",$AJ$2)</f>
        <v>A-</v>
      </c>
      <c r="AK93" s="74" t="s">
        <v>13</v>
      </c>
      <c r="AL93" s="74" t="s">
        <v>1937</v>
      </c>
      <c r="AM93" s="74" t="s">
        <v>1938</v>
      </c>
      <c r="AN93" s="74" t="str">
        <f>IF(AI93="","",$AN$2)</f>
        <v>C</v>
      </c>
      <c r="AO93" s="74" t="str">
        <f>IF(N93="","",IF(N93&gt;=$AO$1/100,"O","X"))</f>
        <v/>
      </c>
      <c r="AP93" s="74" t="str">
        <f>IF(I93="","",IF(I93&lt;=$AP$1,"O","X"))</f>
        <v/>
      </c>
      <c r="AQ93" s="74" t="str">
        <f>IF(O93="","",IF(O93&lt;=$AQ$1,"O","X"))</f>
        <v>O</v>
      </c>
      <c r="AR93" s="74" t="str">
        <f>IF(M93="","",IF(M93&lt;=$AR$1,"O","X"))</f>
        <v>O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/>
      </c>
    </row>
    <row r="94" spans="1:48" x14ac:dyDescent="0.3">
      <c r="A94" s="9"/>
      <c r="B94" s="74"/>
      <c r="C94" s="6"/>
      <c r="D94" s="9"/>
      <c r="E94" s="14"/>
      <c r="F94" s="98"/>
      <c r="G94" s="9"/>
      <c r="H94" s="9"/>
      <c r="I94" s="9"/>
      <c r="J94" s="9"/>
      <c r="K94" s="9"/>
      <c r="L94" s="9"/>
      <c r="M94" s="9"/>
      <c r="N94" s="9"/>
      <c r="O94" s="99"/>
      <c r="P94" s="99"/>
      <c r="Q94" s="100"/>
      <c r="R94" s="100"/>
      <c r="S94" s="9"/>
      <c r="T94" s="48"/>
      <c r="U94" s="9"/>
      <c r="W94" s="69" t="str">
        <f>$A$4&amp;" "&amp;A95&amp;"("&amp;B95&amp;","&amp;C95&amp;"^)"</f>
        <v>정왕동 세종2차('97.08.,331^)</v>
      </c>
      <c r="X94" s="70"/>
      <c r="Y94" s="70"/>
      <c r="Z94" s="70"/>
      <c r="AA94" s="70"/>
      <c r="AB94" s="70"/>
      <c r="AC94" s="70"/>
      <c r="AD94" s="70"/>
      <c r="AE94" s="70"/>
      <c r="AF94" s="71"/>
      <c r="AH94" s="20" t="str">
        <f t="shared" si="33"/>
        <v/>
      </c>
      <c r="AI94" s="97" t="str">
        <f t="shared" si="32"/>
        <v/>
      </c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</row>
    <row r="95" spans="1:48" x14ac:dyDescent="0.3">
      <c r="A95" s="9" t="s">
        <v>1552</v>
      </c>
      <c r="B95" s="10" t="s">
        <v>1996</v>
      </c>
      <c r="C95" s="101">
        <v>331</v>
      </c>
      <c r="D95" s="98">
        <v>75.2</v>
      </c>
      <c r="E95" s="100">
        <v>23</v>
      </c>
      <c r="F95" s="98">
        <v>59.9</v>
      </c>
      <c r="G95" s="17">
        <v>18</v>
      </c>
      <c r="H95" s="101">
        <v>71</v>
      </c>
      <c r="I95" s="102"/>
      <c r="J95" s="102"/>
      <c r="K95" s="102"/>
      <c r="L95" s="102"/>
      <c r="M95" s="103">
        <f>I95-K95</f>
        <v>0</v>
      </c>
      <c r="N95" s="4" t="str">
        <f>IF(ISERROR(K95/I95),"",K95/I95)</f>
        <v/>
      </c>
      <c r="O95" s="99">
        <f>I95/E95</f>
        <v>0</v>
      </c>
      <c r="P95" s="99">
        <f>K95/E95</f>
        <v>0</v>
      </c>
      <c r="Q95" s="74">
        <v>2</v>
      </c>
      <c r="R95" s="74">
        <v>1</v>
      </c>
      <c r="S95" s="74" t="s">
        <v>1941</v>
      </c>
      <c r="T95" s="5">
        <v>75</v>
      </c>
      <c r="U95" s="9"/>
      <c r="W95" s="98">
        <f t="shared" ref="W95:X97" si="48">D95</f>
        <v>75.2</v>
      </c>
      <c r="X95" s="100">
        <f t="shared" si="48"/>
        <v>23</v>
      </c>
      <c r="Y95" s="96">
        <f t="shared" ref="Y95:Z97" si="49">H95</f>
        <v>71</v>
      </c>
      <c r="Z95" s="103">
        <f t="shared" si="49"/>
        <v>0</v>
      </c>
      <c r="AA95" s="103">
        <f>K95</f>
        <v>0</v>
      </c>
      <c r="AB95" s="103">
        <f t="shared" ref="AB95:AD97" si="50">M95</f>
        <v>0</v>
      </c>
      <c r="AC95" s="4" t="str">
        <f t="shared" si="50"/>
        <v/>
      </c>
      <c r="AD95" s="99">
        <f t="shared" si="50"/>
        <v>0</v>
      </c>
      <c r="AE95" s="74" t="str">
        <f>S95</f>
        <v>계</v>
      </c>
      <c r="AF95" s="74" t="str">
        <f>Q95&amp;"/"&amp;R95</f>
        <v>2/1</v>
      </c>
      <c r="AH95" s="20" t="str">
        <f t="shared" si="33"/>
        <v>세종2차</v>
      </c>
      <c r="AI95" s="100">
        <f t="shared" si="32"/>
        <v>23</v>
      </c>
      <c r="AJ95" s="74" t="str">
        <f>IF(AI95="","",$AJ$2)</f>
        <v>A-</v>
      </c>
      <c r="AK95" s="74" t="s">
        <v>13</v>
      </c>
      <c r="AL95" s="74" t="s">
        <v>1937</v>
      </c>
      <c r="AM95" s="74" t="s">
        <v>1938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  <row r="96" spans="1:48" x14ac:dyDescent="0.3">
      <c r="A96" s="9" t="s">
        <v>1552</v>
      </c>
      <c r="B96" s="10" t="s">
        <v>1996</v>
      </c>
      <c r="C96" s="101">
        <v>331</v>
      </c>
      <c r="D96" s="98">
        <v>82.8</v>
      </c>
      <c r="E96" s="100">
        <v>25</v>
      </c>
      <c r="F96" s="98">
        <v>59.9</v>
      </c>
      <c r="G96" s="17">
        <v>18</v>
      </c>
      <c r="H96" s="101">
        <v>100</v>
      </c>
      <c r="I96" s="102">
        <v>39000</v>
      </c>
      <c r="J96" s="102" t="s">
        <v>1947</v>
      </c>
      <c r="K96" s="102"/>
      <c r="L96" s="102"/>
      <c r="M96" s="103">
        <f>I96-K96</f>
        <v>39000</v>
      </c>
      <c r="N96" s="4">
        <f>IF(ISERROR(K96/I96),"",K96/I96)</f>
        <v>0</v>
      </c>
      <c r="O96" s="99">
        <f>I96/E96</f>
        <v>1560</v>
      </c>
      <c r="P96" s="99">
        <f>K96/E96</f>
        <v>0</v>
      </c>
      <c r="Q96" s="74">
        <v>2</v>
      </c>
      <c r="R96" s="74">
        <v>1</v>
      </c>
      <c r="S96" s="74" t="s">
        <v>1941</v>
      </c>
      <c r="T96" s="5">
        <v>82</v>
      </c>
      <c r="U96" s="9"/>
      <c r="W96" s="98">
        <f t="shared" si="48"/>
        <v>82.8</v>
      </c>
      <c r="X96" s="100">
        <f t="shared" si="48"/>
        <v>25</v>
      </c>
      <c r="Y96" s="96">
        <f t="shared" si="49"/>
        <v>100</v>
      </c>
      <c r="Z96" s="103">
        <f t="shared" si="49"/>
        <v>39000</v>
      </c>
      <c r="AA96" s="103">
        <f>K96</f>
        <v>0</v>
      </c>
      <c r="AB96" s="103">
        <f t="shared" si="50"/>
        <v>39000</v>
      </c>
      <c r="AC96" s="4">
        <f t="shared" si="50"/>
        <v>0</v>
      </c>
      <c r="AD96" s="99">
        <f t="shared" si="50"/>
        <v>1560</v>
      </c>
      <c r="AE96" s="74" t="str">
        <f>S96</f>
        <v>계</v>
      </c>
      <c r="AF96" s="74" t="str">
        <f>Q96&amp;"/"&amp;R96</f>
        <v>2/1</v>
      </c>
      <c r="AH96" s="20" t="str">
        <f t="shared" si="33"/>
        <v>세종2차</v>
      </c>
      <c r="AI96" s="100">
        <f t="shared" si="32"/>
        <v>25</v>
      </c>
      <c r="AJ96" s="74" t="str">
        <f>IF(AI96="","",$AJ$2)</f>
        <v>A-</v>
      </c>
      <c r="AK96" s="74" t="s">
        <v>13</v>
      </c>
      <c r="AL96" s="74" t="s">
        <v>1937</v>
      </c>
      <c r="AM96" s="74" t="s">
        <v>1938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O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1552</v>
      </c>
      <c r="B97" s="10" t="s">
        <v>1996</v>
      </c>
      <c r="C97" s="101">
        <v>331</v>
      </c>
      <c r="D97" s="98">
        <v>109.5</v>
      </c>
      <c r="E97" s="100">
        <v>33</v>
      </c>
      <c r="F97" s="98">
        <v>84.8</v>
      </c>
      <c r="G97" s="17">
        <v>26</v>
      </c>
      <c r="H97" s="101">
        <v>160</v>
      </c>
      <c r="I97" s="102">
        <v>50000</v>
      </c>
      <c r="J97" s="102" t="s">
        <v>1975</v>
      </c>
      <c r="K97" s="102"/>
      <c r="L97" s="102"/>
      <c r="M97" s="103">
        <f>I97-K97</f>
        <v>50000</v>
      </c>
      <c r="N97" s="4">
        <f>IF(ISERROR(K97/I97),"",K97/I97)</f>
        <v>0</v>
      </c>
      <c r="O97" s="99">
        <f>I97/E97</f>
        <v>1515.1515151515152</v>
      </c>
      <c r="P97" s="99">
        <f>K97/E97</f>
        <v>0</v>
      </c>
      <c r="Q97" s="74">
        <v>3</v>
      </c>
      <c r="R97" s="74">
        <v>2</v>
      </c>
      <c r="S97" s="74" t="s">
        <v>1941</v>
      </c>
      <c r="T97" s="5">
        <v>109</v>
      </c>
      <c r="U97" s="9"/>
      <c r="W97" s="98">
        <f t="shared" si="48"/>
        <v>109.5</v>
      </c>
      <c r="X97" s="100">
        <f t="shared" si="48"/>
        <v>33</v>
      </c>
      <c r="Y97" s="96">
        <f t="shared" si="49"/>
        <v>160</v>
      </c>
      <c r="Z97" s="103">
        <f t="shared" si="49"/>
        <v>50000</v>
      </c>
      <c r="AA97" s="103">
        <f>K97</f>
        <v>0</v>
      </c>
      <c r="AB97" s="103">
        <f t="shared" si="50"/>
        <v>50000</v>
      </c>
      <c r="AC97" s="4">
        <f t="shared" si="50"/>
        <v>0</v>
      </c>
      <c r="AD97" s="99">
        <f t="shared" si="50"/>
        <v>1515.1515151515152</v>
      </c>
      <c r="AE97" s="74" t="str">
        <f>S97</f>
        <v>계</v>
      </c>
      <c r="AF97" s="74" t="str">
        <f>Q97&amp;"/"&amp;R97</f>
        <v>3/2</v>
      </c>
      <c r="AH97" s="20" t="str">
        <f t="shared" si="33"/>
        <v>세종2차</v>
      </c>
      <c r="AI97" s="100">
        <f t="shared" si="32"/>
        <v>33</v>
      </c>
      <c r="AJ97" s="74" t="str">
        <f>IF(AI97="","",$AJ$2)</f>
        <v>A-</v>
      </c>
      <c r="AK97" s="74" t="s">
        <v>13</v>
      </c>
      <c r="AL97" s="74" t="s">
        <v>1937</v>
      </c>
      <c r="AM97" s="74" t="s">
        <v>1938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/>
      <c r="B98" s="74"/>
      <c r="C98" s="6"/>
      <c r="D98" s="9"/>
      <c r="E98" s="14"/>
      <c r="F98" s="98"/>
      <c r="G98" s="9"/>
      <c r="H98" s="9"/>
      <c r="I98" s="9"/>
      <c r="J98" s="9"/>
      <c r="K98" s="9"/>
      <c r="L98" s="9"/>
      <c r="M98" s="9"/>
      <c r="N98" s="9"/>
      <c r="O98" s="99"/>
      <c r="P98" s="99"/>
      <c r="Q98" s="100"/>
      <c r="R98" s="100"/>
      <c r="S98" s="9"/>
      <c r="T98" s="48"/>
      <c r="U98" s="9"/>
      <c r="W98" s="69" t="str">
        <f>$A$4&amp;" "&amp;A99&amp;"("&amp;B99&amp;","&amp;C99&amp;"^)"</f>
        <v>정왕동 신우('96.11.,200^)</v>
      </c>
      <c r="X98" s="70"/>
      <c r="Y98" s="70"/>
      <c r="Z98" s="70"/>
      <c r="AA98" s="70"/>
      <c r="AB98" s="70"/>
      <c r="AC98" s="70"/>
      <c r="AD98" s="70"/>
      <c r="AE98" s="70"/>
      <c r="AF98" s="71"/>
      <c r="AH98" s="20" t="str">
        <f t="shared" si="33"/>
        <v/>
      </c>
      <c r="AI98" s="97" t="str">
        <f t="shared" si="32"/>
        <v/>
      </c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x14ac:dyDescent="0.3">
      <c r="A99" s="9" t="s">
        <v>1556</v>
      </c>
      <c r="B99" s="10" t="s">
        <v>2064</v>
      </c>
      <c r="C99" s="101">
        <v>200</v>
      </c>
      <c r="D99" s="98">
        <v>99.9</v>
      </c>
      <c r="E99" s="100">
        <v>30</v>
      </c>
      <c r="F99" s="98">
        <v>84.9</v>
      </c>
      <c r="G99" s="17">
        <v>26</v>
      </c>
      <c r="H99" s="101">
        <v>80</v>
      </c>
      <c r="I99" s="102"/>
      <c r="J99" s="102"/>
      <c r="K99" s="102"/>
      <c r="L99" s="102"/>
      <c r="M99" s="103">
        <f>I99-K99</f>
        <v>0</v>
      </c>
      <c r="N99" s="4" t="str">
        <f>IF(ISERROR(K99/I99),"",K99/I99)</f>
        <v/>
      </c>
      <c r="O99" s="99">
        <f>I99/E99</f>
        <v>0</v>
      </c>
      <c r="P99" s="99">
        <f>K99/E99</f>
        <v>0</v>
      </c>
      <c r="Q99" s="74">
        <v>3</v>
      </c>
      <c r="R99" s="74">
        <v>2</v>
      </c>
      <c r="S99" s="74" t="s">
        <v>1941</v>
      </c>
      <c r="T99" s="5">
        <v>99</v>
      </c>
      <c r="U99" s="9"/>
      <c r="W99" s="98">
        <f>D99</f>
        <v>99.9</v>
      </c>
      <c r="X99" s="100">
        <f>E99</f>
        <v>30</v>
      </c>
      <c r="Y99" s="96">
        <f>H99</f>
        <v>80</v>
      </c>
      <c r="Z99" s="103">
        <f>I99</f>
        <v>0</v>
      </c>
      <c r="AA99" s="103">
        <f>K99</f>
        <v>0</v>
      </c>
      <c r="AB99" s="103">
        <f t="shared" ref="AB99:AD100" si="51">M99</f>
        <v>0</v>
      </c>
      <c r="AC99" s="4" t="str">
        <f t="shared" si="51"/>
        <v/>
      </c>
      <c r="AD99" s="99">
        <f t="shared" si="51"/>
        <v>0</v>
      </c>
      <c r="AE99" s="74" t="str">
        <f>S99</f>
        <v>계</v>
      </c>
      <c r="AF99" s="74" t="str">
        <f>Q99&amp;"/"&amp;R99</f>
        <v>3/2</v>
      </c>
      <c r="AH99" s="20" t="str">
        <f t="shared" si="33"/>
        <v>신우</v>
      </c>
      <c r="AI99" s="100">
        <f t="shared" si="32"/>
        <v>30</v>
      </c>
      <c r="AJ99" s="74" t="str">
        <f>IF(AI99="","",$AJ$2)</f>
        <v>A-</v>
      </c>
      <c r="AK99" s="74" t="s">
        <v>13</v>
      </c>
      <c r="AL99" s="74" t="s">
        <v>1937</v>
      </c>
      <c r="AM99" s="74" t="s">
        <v>1938</v>
      </c>
      <c r="AN99" s="74" t="str">
        <f>IF(AI99="","",$AN$2)</f>
        <v>C</v>
      </c>
      <c r="AO99" s="74" t="str">
        <f>IF(N99="","",IF(N99&gt;=$AO$1/100,"O","X"))</f>
        <v/>
      </c>
      <c r="AP99" s="74" t="str">
        <f>IF(I99="","",IF(I99&lt;=$AP$1,"O","X"))</f>
        <v/>
      </c>
      <c r="AQ99" s="74" t="str">
        <f>IF(O99="","",IF(O99&lt;=$AQ$1,"O","X"))</f>
        <v>O</v>
      </c>
      <c r="AR99" s="74" t="str">
        <f>IF(M99="","",IF(M99&lt;=$AR$1,"O","X"))</f>
        <v>O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X</v>
      </c>
      <c r="AV99" s="74" t="str">
        <f>IF(AO99="","",IF(AND(AO99="O",AP99="O",AR99="O",AT99="O",AU99="O"),"후보","X"))</f>
        <v/>
      </c>
    </row>
    <row r="100" spans="1:48" x14ac:dyDescent="0.3">
      <c r="A100" s="9" t="s">
        <v>1556</v>
      </c>
      <c r="B100" s="10" t="s">
        <v>2064</v>
      </c>
      <c r="C100" s="101">
        <v>200</v>
      </c>
      <c r="D100" s="98">
        <v>123.2</v>
      </c>
      <c r="E100" s="100">
        <v>37</v>
      </c>
      <c r="F100" s="98">
        <v>102</v>
      </c>
      <c r="G100" s="17">
        <v>31</v>
      </c>
      <c r="H100" s="101">
        <v>120</v>
      </c>
      <c r="I100" s="102"/>
      <c r="J100" s="102"/>
      <c r="K100" s="102"/>
      <c r="L100" s="102"/>
      <c r="M100" s="103">
        <f>I100-K100</f>
        <v>0</v>
      </c>
      <c r="N100" s="4" t="str">
        <f>IF(ISERROR(K100/I100),"",K100/I100)</f>
        <v/>
      </c>
      <c r="O100" s="99">
        <f>I100/E100</f>
        <v>0</v>
      </c>
      <c r="P100" s="99">
        <f>K100/E100</f>
        <v>0</v>
      </c>
      <c r="Q100" s="74">
        <v>4</v>
      </c>
      <c r="R100" s="74">
        <v>2</v>
      </c>
      <c r="S100" s="74" t="s">
        <v>1941</v>
      </c>
      <c r="T100" s="5">
        <v>123</v>
      </c>
      <c r="U100" s="9"/>
      <c r="W100" s="98">
        <f>D100</f>
        <v>123.2</v>
      </c>
      <c r="X100" s="100">
        <f>E100</f>
        <v>37</v>
      </c>
      <c r="Y100" s="96">
        <f>H100</f>
        <v>120</v>
      </c>
      <c r="Z100" s="103">
        <f>I100</f>
        <v>0</v>
      </c>
      <c r="AA100" s="103">
        <f>K100</f>
        <v>0</v>
      </c>
      <c r="AB100" s="103">
        <f t="shared" si="51"/>
        <v>0</v>
      </c>
      <c r="AC100" s="4" t="str">
        <f t="shared" si="51"/>
        <v/>
      </c>
      <c r="AD100" s="99">
        <f t="shared" si="51"/>
        <v>0</v>
      </c>
      <c r="AE100" s="74" t="str">
        <f>S100</f>
        <v>계</v>
      </c>
      <c r="AF100" s="74" t="str">
        <f>Q100&amp;"/"&amp;R100</f>
        <v>4/2</v>
      </c>
      <c r="AH100" s="20" t="str">
        <f t="shared" si="33"/>
        <v>신우</v>
      </c>
      <c r="AI100" s="100">
        <f t="shared" si="32"/>
        <v>37</v>
      </c>
      <c r="AJ100" s="74" t="str">
        <f>IF(AI100="","",$AJ$2)</f>
        <v>A-</v>
      </c>
      <c r="AK100" s="74" t="s">
        <v>13</v>
      </c>
      <c r="AL100" s="74" t="s">
        <v>1937</v>
      </c>
      <c r="AM100" s="74" t="s">
        <v>1938</v>
      </c>
      <c r="AN100" s="74" t="str">
        <f>IF(AI100="","",$AN$2)</f>
        <v>C</v>
      </c>
      <c r="AO100" s="74" t="str">
        <f>IF(N100="","",IF(N100&gt;=$AO$1/100,"O","X"))</f>
        <v/>
      </c>
      <c r="AP100" s="74" t="str">
        <f>IF(I100="","",IF(I100&lt;=$AP$1,"O","X"))</f>
        <v/>
      </c>
      <c r="AQ100" s="74" t="str">
        <f>IF(O100="","",IF(O100&lt;=$AQ$1,"O","X"))</f>
        <v>O</v>
      </c>
      <c r="AR100" s="74" t="str">
        <f>IF(M100="","",IF(M100&lt;=$AR$1,"O","X"))</f>
        <v>O</v>
      </c>
      <c r="AS100" s="74" t="s">
        <v>2</v>
      </c>
      <c r="AT100" s="74" t="str">
        <f>IF(OR(F100="",AI100=""),"",IF(AND((F100&lt;=85),(AI100&gt;=15)),"O","X"))</f>
        <v>X</v>
      </c>
      <c r="AU100" s="74" t="str">
        <f>IF(C100="","",IF(C100&gt;=$AU$1,"O","X"))</f>
        <v>X</v>
      </c>
      <c r="AV100" s="74" t="str">
        <f>IF(AO100="","",IF(AND(AO100="O",AP100="O",AR100="O",AT100="O",AU100="O"),"후보","X"))</f>
        <v/>
      </c>
    </row>
    <row r="101" spans="1:48" x14ac:dyDescent="0.3">
      <c r="A101" s="9"/>
      <c r="B101" s="74"/>
      <c r="C101" s="6"/>
      <c r="D101" s="9"/>
      <c r="E101" s="14"/>
      <c r="F101" s="98"/>
      <c r="G101" s="9"/>
      <c r="H101" s="9"/>
      <c r="I101" s="9"/>
      <c r="J101" s="9"/>
      <c r="K101" s="9"/>
      <c r="L101" s="9"/>
      <c r="M101" s="9"/>
      <c r="N101" s="9"/>
      <c r="O101" s="99"/>
      <c r="P101" s="99"/>
      <c r="Q101" s="100"/>
      <c r="R101" s="100"/>
      <c r="S101" s="9"/>
      <c r="T101" s="48"/>
      <c r="U101" s="9"/>
      <c r="W101" s="69" t="str">
        <f>$A$4&amp;" "&amp;A102&amp;"("&amp;B102&amp;","&amp;C102&amp;"^)"</f>
        <v>정왕동 두산('96.03.,930^)</v>
      </c>
      <c r="X101" s="70"/>
      <c r="Y101" s="70"/>
      <c r="Z101" s="70"/>
      <c r="AA101" s="70"/>
      <c r="AB101" s="70"/>
      <c r="AC101" s="70"/>
      <c r="AD101" s="70"/>
      <c r="AE101" s="70"/>
      <c r="AF101" s="71"/>
      <c r="AH101" s="20" t="str">
        <f t="shared" si="33"/>
        <v/>
      </c>
      <c r="AI101" s="97" t="str">
        <f t="shared" si="32"/>
        <v/>
      </c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x14ac:dyDescent="0.3">
      <c r="A102" s="9" t="s">
        <v>1160</v>
      </c>
      <c r="B102" s="10" t="s">
        <v>2068</v>
      </c>
      <c r="C102" s="101">
        <v>930</v>
      </c>
      <c r="D102" s="98">
        <v>61.5</v>
      </c>
      <c r="E102" s="100">
        <v>19</v>
      </c>
      <c r="F102" s="98">
        <v>50</v>
      </c>
      <c r="G102" s="17">
        <v>15</v>
      </c>
      <c r="H102" s="101">
        <v>450</v>
      </c>
      <c r="I102" s="102">
        <v>23500</v>
      </c>
      <c r="J102" s="102" t="s">
        <v>1968</v>
      </c>
      <c r="K102" s="102">
        <v>20000</v>
      </c>
      <c r="L102" s="102" t="s">
        <v>1968</v>
      </c>
      <c r="M102" s="103">
        <f>I102-K102</f>
        <v>3500</v>
      </c>
      <c r="N102" s="4">
        <f>IF(ISERROR(K102/I102),"",K102/I102)</f>
        <v>0.85106382978723405</v>
      </c>
      <c r="O102" s="99">
        <f>I102/E102</f>
        <v>1236.8421052631579</v>
      </c>
      <c r="P102" s="99">
        <f>K102/E102</f>
        <v>1052.6315789473683</v>
      </c>
      <c r="Q102" s="74">
        <v>2</v>
      </c>
      <c r="R102" s="74">
        <v>1</v>
      </c>
      <c r="S102" s="74" t="s">
        <v>1941</v>
      </c>
      <c r="T102" s="5">
        <v>61</v>
      </c>
      <c r="U102" s="9"/>
      <c r="W102" s="98">
        <f>D102</f>
        <v>61.5</v>
      </c>
      <c r="X102" s="100">
        <f>E102</f>
        <v>19</v>
      </c>
      <c r="Y102" s="96">
        <f>H102</f>
        <v>450</v>
      </c>
      <c r="Z102" s="103">
        <f>I102</f>
        <v>23500</v>
      </c>
      <c r="AA102" s="103">
        <f>K102</f>
        <v>20000</v>
      </c>
      <c r="AB102" s="103">
        <f t="shared" ref="AB102:AD103" si="52">M102</f>
        <v>3500</v>
      </c>
      <c r="AC102" s="4">
        <f t="shared" si="52"/>
        <v>0.85106382978723405</v>
      </c>
      <c r="AD102" s="99">
        <f t="shared" si="52"/>
        <v>1236.8421052631579</v>
      </c>
      <c r="AE102" s="74" t="str">
        <f>S102</f>
        <v>계</v>
      </c>
      <c r="AF102" s="74" t="str">
        <f>Q102&amp;"/"&amp;R102</f>
        <v>2/1</v>
      </c>
      <c r="AH102" s="20" t="str">
        <f t="shared" si="33"/>
        <v>두산</v>
      </c>
      <c r="AI102" s="100">
        <f t="shared" si="32"/>
        <v>19</v>
      </c>
      <c r="AJ102" s="74" t="str">
        <f>IF(AI102="","",$AJ$2)</f>
        <v>A-</v>
      </c>
      <c r="AK102" s="74" t="s">
        <v>13</v>
      </c>
      <c r="AL102" s="74" t="s">
        <v>1937</v>
      </c>
      <c r="AM102" s="74" t="s">
        <v>1938</v>
      </c>
      <c r="AN102" s="74" t="str">
        <f>IF(AI102="","",$AN$2)</f>
        <v>C</v>
      </c>
      <c r="AO102" s="74" t="str">
        <f>IF(N102="","",IF(N102&gt;=$AO$1/100,"O","X"))</f>
        <v>O</v>
      </c>
      <c r="AP102" s="74" t="str">
        <f>IF(I102="","",IF(I102&lt;=$AP$1,"O","X"))</f>
        <v>O</v>
      </c>
      <c r="AQ102" s="74" t="str">
        <f>IF(O102="","",IF(O102&lt;=$AQ$1,"O","X"))</f>
        <v>X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후보</v>
      </c>
    </row>
    <row r="103" spans="1:48" x14ac:dyDescent="0.3">
      <c r="A103" s="9" t="s">
        <v>1160</v>
      </c>
      <c r="B103" s="10" t="s">
        <v>2068</v>
      </c>
      <c r="C103" s="101">
        <v>930</v>
      </c>
      <c r="D103" s="98">
        <v>77.7</v>
      </c>
      <c r="E103" s="100">
        <v>24</v>
      </c>
      <c r="F103" s="98">
        <v>60</v>
      </c>
      <c r="G103" s="17">
        <v>18</v>
      </c>
      <c r="H103" s="101">
        <v>480</v>
      </c>
      <c r="I103" s="102">
        <v>31000</v>
      </c>
      <c r="J103" s="102" t="s">
        <v>1975</v>
      </c>
      <c r="K103" s="102">
        <v>26000</v>
      </c>
      <c r="L103" s="102" t="s">
        <v>1956</v>
      </c>
      <c r="M103" s="103">
        <f>I103-K103</f>
        <v>5000</v>
      </c>
      <c r="N103" s="4">
        <f>IF(ISERROR(K103/I103),"",K103/I103)</f>
        <v>0.83870967741935487</v>
      </c>
      <c r="O103" s="99">
        <f>I103/E103</f>
        <v>1291.6666666666667</v>
      </c>
      <c r="P103" s="99">
        <f>K103/E103</f>
        <v>1083.3333333333333</v>
      </c>
      <c r="Q103" s="74">
        <v>3</v>
      </c>
      <c r="R103" s="74">
        <v>1</v>
      </c>
      <c r="S103" s="74" t="s">
        <v>1941</v>
      </c>
      <c r="T103" s="5">
        <v>77</v>
      </c>
      <c r="U103" s="9"/>
      <c r="W103" s="98">
        <f>D103</f>
        <v>77.7</v>
      </c>
      <c r="X103" s="100">
        <f>E103</f>
        <v>24</v>
      </c>
      <c r="Y103" s="96">
        <f>H103</f>
        <v>480</v>
      </c>
      <c r="Z103" s="103">
        <f>I103</f>
        <v>31000</v>
      </c>
      <c r="AA103" s="103">
        <f>K103</f>
        <v>26000</v>
      </c>
      <c r="AB103" s="103">
        <f t="shared" si="52"/>
        <v>5000</v>
      </c>
      <c r="AC103" s="4">
        <f t="shared" si="52"/>
        <v>0.83870967741935487</v>
      </c>
      <c r="AD103" s="99">
        <f t="shared" si="52"/>
        <v>1291.6666666666667</v>
      </c>
      <c r="AE103" s="74" t="str">
        <f>S103</f>
        <v>계</v>
      </c>
      <c r="AF103" s="74" t="str">
        <f>Q103&amp;"/"&amp;R103</f>
        <v>3/1</v>
      </c>
      <c r="AH103" s="20" t="str">
        <f t="shared" si="33"/>
        <v>두산</v>
      </c>
      <c r="AI103" s="100">
        <f t="shared" si="32"/>
        <v>24</v>
      </c>
      <c r="AJ103" s="74" t="str">
        <f>IF(AI103="","",$AJ$2)</f>
        <v>A-</v>
      </c>
      <c r="AK103" s="74" t="s">
        <v>13</v>
      </c>
      <c r="AL103" s="74" t="s">
        <v>1937</v>
      </c>
      <c r="AM103" s="74" t="s">
        <v>1938</v>
      </c>
      <c r="AN103" s="74" t="str">
        <f>IF(AI103="","",$AN$2)</f>
        <v>C</v>
      </c>
      <c r="AO103" s="74" t="str">
        <f>IF(N103="","",IF(N103&gt;=$AO$1/100,"O","X"))</f>
        <v>O</v>
      </c>
      <c r="AP103" s="74" t="str">
        <f>IF(I103="","",IF(I103&lt;=$AP$1,"O","X"))</f>
        <v>O</v>
      </c>
      <c r="AQ103" s="74" t="str">
        <f>IF(O103="","",IF(O103&lt;=$AQ$1,"O","X"))</f>
        <v>X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후보</v>
      </c>
    </row>
    <row r="104" spans="1:48" x14ac:dyDescent="0.3">
      <c r="A104" s="9"/>
      <c r="B104" s="74"/>
      <c r="C104" s="6"/>
      <c r="D104" s="9"/>
      <c r="E104" s="14"/>
      <c r="F104" s="98"/>
      <c r="G104" s="9"/>
      <c r="H104" s="9"/>
      <c r="I104" s="9"/>
      <c r="J104" s="9"/>
      <c r="K104" s="9"/>
      <c r="L104" s="9"/>
      <c r="M104" s="9"/>
      <c r="N104" s="9"/>
      <c r="O104" s="99"/>
      <c r="P104" s="99"/>
      <c r="Q104" s="100"/>
      <c r="R104" s="100"/>
      <c r="S104" s="9"/>
      <c r="T104" s="48"/>
      <c r="U104" s="9"/>
      <c r="W104" s="69" t="str">
        <f>$A$4&amp;" "&amp;A105&amp;"("&amp;B105&amp;","&amp;C105&amp;"^)"</f>
        <v>정왕동 보성('98.12.,760^)</v>
      </c>
      <c r="X104" s="70"/>
      <c r="Y104" s="70"/>
      <c r="Z104" s="70"/>
      <c r="AA104" s="70"/>
      <c r="AB104" s="70"/>
      <c r="AC104" s="70"/>
      <c r="AD104" s="70"/>
      <c r="AE104" s="70"/>
      <c r="AF104" s="71"/>
      <c r="AH104" s="20" t="str">
        <f t="shared" si="33"/>
        <v/>
      </c>
      <c r="AI104" s="97" t="str">
        <f t="shared" si="32"/>
        <v/>
      </c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</row>
    <row r="105" spans="1:48" x14ac:dyDescent="0.3">
      <c r="A105" s="9" t="s">
        <v>1564</v>
      </c>
      <c r="B105" s="10" t="s">
        <v>2069</v>
      </c>
      <c r="C105" s="101">
        <v>760</v>
      </c>
      <c r="D105" s="98">
        <v>48.8</v>
      </c>
      <c r="E105" s="100">
        <v>15</v>
      </c>
      <c r="F105" s="98">
        <v>33.4</v>
      </c>
      <c r="G105" s="17">
        <v>10</v>
      </c>
      <c r="H105" s="101">
        <v>119</v>
      </c>
      <c r="I105" s="102"/>
      <c r="J105" s="102"/>
      <c r="K105" s="102">
        <v>14000</v>
      </c>
      <c r="L105" s="102" t="s">
        <v>1968</v>
      </c>
      <c r="M105" s="103">
        <f>I105-K105</f>
        <v>-14000</v>
      </c>
      <c r="N105" s="4" t="str">
        <f>IF(ISERROR(K105/I105),"",K105/I105)</f>
        <v/>
      </c>
      <c r="O105" s="99">
        <f>I105/E105</f>
        <v>0</v>
      </c>
      <c r="P105" s="99">
        <f>K105/E105</f>
        <v>933.33333333333337</v>
      </c>
      <c r="Q105" s="74">
        <v>1</v>
      </c>
      <c r="R105" s="74">
        <v>1</v>
      </c>
      <c r="S105" s="74" t="s">
        <v>1936</v>
      </c>
      <c r="T105" s="5">
        <v>48</v>
      </c>
      <c r="U105" s="9"/>
      <c r="W105" s="98">
        <f t="shared" ref="W105:X108" si="53">D105</f>
        <v>48.8</v>
      </c>
      <c r="X105" s="100">
        <f t="shared" si="53"/>
        <v>15</v>
      </c>
      <c r="Y105" s="96">
        <f t="shared" ref="Y105:Z108" si="54">H105</f>
        <v>119</v>
      </c>
      <c r="Z105" s="103">
        <f t="shared" si="54"/>
        <v>0</v>
      </c>
      <c r="AA105" s="103">
        <f>K105</f>
        <v>14000</v>
      </c>
      <c r="AB105" s="103">
        <f t="shared" ref="AB105:AD108" si="55">M105</f>
        <v>-14000</v>
      </c>
      <c r="AC105" s="4" t="str">
        <f t="shared" si="55"/>
        <v/>
      </c>
      <c r="AD105" s="99">
        <f t="shared" si="55"/>
        <v>0</v>
      </c>
      <c r="AE105" s="74" t="str">
        <f>S105</f>
        <v>복</v>
      </c>
      <c r="AF105" s="74" t="str">
        <f>Q105&amp;"/"&amp;R105</f>
        <v>1/1</v>
      </c>
      <c r="AH105" s="20" t="str">
        <f t="shared" si="33"/>
        <v>보성</v>
      </c>
      <c r="AI105" s="100">
        <f t="shared" si="32"/>
        <v>15</v>
      </c>
      <c r="AJ105" s="74" t="str">
        <f>IF(AI105="","",$AJ$2)</f>
        <v>A-</v>
      </c>
      <c r="AK105" s="74" t="s">
        <v>13</v>
      </c>
      <c r="AL105" s="74" t="s">
        <v>1937</v>
      </c>
      <c r="AM105" s="74" t="s">
        <v>1938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/>
      </c>
    </row>
    <row r="106" spans="1:48" x14ac:dyDescent="0.3">
      <c r="A106" s="9" t="s">
        <v>1564</v>
      </c>
      <c r="B106" s="10" t="s">
        <v>2069</v>
      </c>
      <c r="C106" s="101">
        <v>760</v>
      </c>
      <c r="D106" s="98">
        <v>58.6</v>
      </c>
      <c r="E106" s="100">
        <v>18</v>
      </c>
      <c r="F106" s="98">
        <v>42</v>
      </c>
      <c r="G106" s="17">
        <v>13</v>
      </c>
      <c r="H106" s="101">
        <v>261</v>
      </c>
      <c r="I106" s="102">
        <v>28000</v>
      </c>
      <c r="J106" s="102" t="s">
        <v>1968</v>
      </c>
      <c r="K106" s="102"/>
      <c r="L106" s="102"/>
      <c r="M106" s="103">
        <f>I106-K106</f>
        <v>28000</v>
      </c>
      <c r="N106" s="4">
        <f>IF(ISERROR(K106/I106),"",K106/I106)</f>
        <v>0</v>
      </c>
      <c r="O106" s="99">
        <f>I106/E106</f>
        <v>1555.5555555555557</v>
      </c>
      <c r="P106" s="99">
        <f>K106/E106</f>
        <v>0</v>
      </c>
      <c r="Q106" s="74">
        <v>2</v>
      </c>
      <c r="R106" s="74">
        <v>1</v>
      </c>
      <c r="S106" s="74" t="s">
        <v>1936</v>
      </c>
      <c r="T106" s="5">
        <v>58</v>
      </c>
      <c r="U106" s="9"/>
      <c r="W106" s="98">
        <f t="shared" si="53"/>
        <v>58.6</v>
      </c>
      <c r="X106" s="100">
        <f t="shared" si="53"/>
        <v>18</v>
      </c>
      <c r="Y106" s="96">
        <f t="shared" si="54"/>
        <v>261</v>
      </c>
      <c r="Z106" s="103">
        <f t="shared" si="54"/>
        <v>28000</v>
      </c>
      <c r="AA106" s="103">
        <f>K106</f>
        <v>0</v>
      </c>
      <c r="AB106" s="103">
        <f t="shared" si="55"/>
        <v>28000</v>
      </c>
      <c r="AC106" s="4">
        <f t="shared" si="55"/>
        <v>0</v>
      </c>
      <c r="AD106" s="99">
        <f t="shared" si="55"/>
        <v>1555.5555555555557</v>
      </c>
      <c r="AE106" s="74" t="str">
        <f>S106</f>
        <v>복</v>
      </c>
      <c r="AF106" s="74" t="str">
        <f>Q106&amp;"/"&amp;R106</f>
        <v>2/1</v>
      </c>
      <c r="AH106" s="20" t="str">
        <f t="shared" si="33"/>
        <v>보성</v>
      </c>
      <c r="AI106" s="100">
        <f t="shared" si="32"/>
        <v>18</v>
      </c>
      <c r="AJ106" s="74" t="str">
        <f>IF(AI106="","",$AJ$2)</f>
        <v>A-</v>
      </c>
      <c r="AK106" s="74" t="s">
        <v>13</v>
      </c>
      <c r="AL106" s="74" t="s">
        <v>1937</v>
      </c>
      <c r="AM106" s="74" t="s">
        <v>1938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O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 t="s">
        <v>1564</v>
      </c>
      <c r="B107" s="10" t="s">
        <v>2069</v>
      </c>
      <c r="C107" s="101">
        <v>760</v>
      </c>
      <c r="D107" s="98">
        <v>79.3</v>
      </c>
      <c r="E107" s="100">
        <v>24</v>
      </c>
      <c r="F107" s="98">
        <v>59.9</v>
      </c>
      <c r="G107" s="17">
        <v>18</v>
      </c>
      <c r="H107" s="101">
        <v>260</v>
      </c>
      <c r="I107" s="102">
        <v>42000</v>
      </c>
      <c r="J107" s="102" t="s">
        <v>1960</v>
      </c>
      <c r="K107" s="102">
        <v>30000</v>
      </c>
      <c r="L107" s="102" t="s">
        <v>1960</v>
      </c>
      <c r="M107" s="103">
        <f>I107-K107</f>
        <v>12000</v>
      </c>
      <c r="N107" s="4">
        <f>IF(ISERROR(K107/I107),"",K107/I107)</f>
        <v>0.7142857142857143</v>
      </c>
      <c r="O107" s="99">
        <f>I107/E107</f>
        <v>1750</v>
      </c>
      <c r="P107" s="99">
        <f>K107/E107</f>
        <v>1250</v>
      </c>
      <c r="Q107" s="74">
        <v>3</v>
      </c>
      <c r="R107" s="74">
        <v>2</v>
      </c>
      <c r="S107" s="74" t="s">
        <v>1941</v>
      </c>
      <c r="T107" s="5">
        <v>79</v>
      </c>
      <c r="U107" s="9"/>
      <c r="W107" s="98">
        <f t="shared" si="53"/>
        <v>79.3</v>
      </c>
      <c r="X107" s="100">
        <f t="shared" si="53"/>
        <v>24</v>
      </c>
      <c r="Y107" s="96">
        <f t="shared" si="54"/>
        <v>260</v>
      </c>
      <c r="Z107" s="103">
        <f t="shared" si="54"/>
        <v>42000</v>
      </c>
      <c r="AA107" s="103">
        <f>K107</f>
        <v>30000</v>
      </c>
      <c r="AB107" s="103">
        <f t="shared" si="55"/>
        <v>12000</v>
      </c>
      <c r="AC107" s="4">
        <f t="shared" si="55"/>
        <v>0.7142857142857143</v>
      </c>
      <c r="AD107" s="99">
        <f t="shared" si="55"/>
        <v>1750</v>
      </c>
      <c r="AE107" s="74" t="str">
        <f>S107</f>
        <v>계</v>
      </c>
      <c r="AF107" s="74" t="str">
        <f>Q107&amp;"/"&amp;R107</f>
        <v>3/2</v>
      </c>
      <c r="AH107" s="20" t="str">
        <f t="shared" si="33"/>
        <v>보성</v>
      </c>
      <c r="AI107" s="100">
        <f t="shared" si="32"/>
        <v>24</v>
      </c>
      <c r="AJ107" s="74" t="str">
        <f>IF(AI107="","",$AJ$2)</f>
        <v>A-</v>
      </c>
      <c r="AK107" s="74" t="s">
        <v>13</v>
      </c>
      <c r="AL107" s="74" t="s">
        <v>1937</v>
      </c>
      <c r="AM107" s="74" t="s">
        <v>1938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O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1564</v>
      </c>
      <c r="B108" s="10" t="s">
        <v>2069</v>
      </c>
      <c r="C108" s="101">
        <v>760</v>
      </c>
      <c r="D108" s="98">
        <v>109</v>
      </c>
      <c r="E108" s="100">
        <v>33</v>
      </c>
      <c r="F108" s="98">
        <v>84.9</v>
      </c>
      <c r="G108" s="17">
        <v>26</v>
      </c>
      <c r="H108" s="101">
        <v>120</v>
      </c>
      <c r="I108" s="102">
        <v>53000</v>
      </c>
      <c r="J108" s="102" t="s">
        <v>1968</v>
      </c>
      <c r="K108" s="102"/>
      <c r="L108" s="102"/>
      <c r="M108" s="103">
        <f>I108-K108</f>
        <v>53000</v>
      </c>
      <c r="N108" s="4">
        <f>IF(ISERROR(K108/I108),"",K108/I108)</f>
        <v>0</v>
      </c>
      <c r="O108" s="99">
        <f>I108/E108</f>
        <v>1606.060606060606</v>
      </c>
      <c r="P108" s="99">
        <f>K108/E108</f>
        <v>0</v>
      </c>
      <c r="Q108" s="74">
        <v>3</v>
      </c>
      <c r="R108" s="74">
        <v>2</v>
      </c>
      <c r="S108" s="74" t="s">
        <v>1941</v>
      </c>
      <c r="T108" s="5">
        <v>109</v>
      </c>
      <c r="U108" s="9"/>
      <c r="W108" s="98">
        <f t="shared" si="53"/>
        <v>109</v>
      </c>
      <c r="X108" s="100">
        <f t="shared" si="53"/>
        <v>33</v>
      </c>
      <c r="Y108" s="96">
        <f t="shared" si="54"/>
        <v>120</v>
      </c>
      <c r="Z108" s="103">
        <f t="shared" si="54"/>
        <v>53000</v>
      </c>
      <c r="AA108" s="103">
        <f>K108</f>
        <v>0</v>
      </c>
      <c r="AB108" s="103">
        <f t="shared" si="55"/>
        <v>53000</v>
      </c>
      <c r="AC108" s="4">
        <f t="shared" si="55"/>
        <v>0</v>
      </c>
      <c r="AD108" s="99">
        <f t="shared" si="55"/>
        <v>1606.060606060606</v>
      </c>
      <c r="AE108" s="74" t="str">
        <f>S108</f>
        <v>계</v>
      </c>
      <c r="AF108" s="74" t="str">
        <f>Q108&amp;"/"&amp;R108</f>
        <v>3/2</v>
      </c>
      <c r="AH108" s="20" t="str">
        <f t="shared" si="33"/>
        <v>보성</v>
      </c>
      <c r="AI108" s="100">
        <f t="shared" si="32"/>
        <v>33</v>
      </c>
      <c r="AJ108" s="74" t="str">
        <f>IF(AI108="","",$AJ$2)</f>
        <v>A-</v>
      </c>
      <c r="AK108" s="74" t="s">
        <v>13</v>
      </c>
      <c r="AL108" s="74" t="s">
        <v>1937</v>
      </c>
      <c r="AM108" s="74" t="s">
        <v>1938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/>
      <c r="B109" s="74"/>
      <c r="C109" s="6"/>
      <c r="D109" s="9"/>
      <c r="E109" s="14"/>
      <c r="F109" s="98"/>
      <c r="G109" s="9"/>
      <c r="H109" s="9"/>
      <c r="I109" s="9"/>
      <c r="J109" s="9"/>
      <c r="K109" s="9"/>
      <c r="L109" s="9"/>
      <c r="M109" s="9"/>
      <c r="N109" s="9"/>
      <c r="O109" s="99"/>
      <c r="P109" s="99"/>
      <c r="Q109" s="100"/>
      <c r="R109" s="100"/>
      <c r="S109" s="9"/>
      <c r="T109" s="48"/>
      <c r="U109" s="9"/>
      <c r="W109" s="69" t="str">
        <f>$A$4&amp;" "&amp;A110&amp;"("&amp;B110&amp;","&amp;C110&amp;"^)"</f>
        <v>정왕동 주공2단지('97.10.,680^)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33"/>
        <v/>
      </c>
      <c r="AI109" s="97" t="str">
        <f t="shared" si="32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1569</v>
      </c>
      <c r="B110" s="10" t="s">
        <v>2070</v>
      </c>
      <c r="C110" s="101">
        <v>680</v>
      </c>
      <c r="D110" s="98">
        <v>72.5</v>
      </c>
      <c r="E110" s="100">
        <v>22</v>
      </c>
      <c r="F110" s="98">
        <v>60</v>
      </c>
      <c r="G110" s="17">
        <v>18</v>
      </c>
      <c r="H110" s="101">
        <v>90</v>
      </c>
      <c r="I110" s="102"/>
      <c r="J110" s="102"/>
      <c r="K110" s="102"/>
      <c r="L110" s="102"/>
      <c r="M110" s="103">
        <f>I110-K110</f>
        <v>0</v>
      </c>
      <c r="N110" s="4" t="str">
        <f>IF(ISERROR(K110/I110),"",K110/I110)</f>
        <v/>
      </c>
      <c r="O110" s="99">
        <f>I110/E110</f>
        <v>0</v>
      </c>
      <c r="P110" s="99">
        <f>K110/E110</f>
        <v>0</v>
      </c>
      <c r="Q110" s="74">
        <v>3</v>
      </c>
      <c r="R110" s="74">
        <v>1</v>
      </c>
      <c r="S110" s="74" t="s">
        <v>1941</v>
      </c>
      <c r="T110" s="5">
        <v>72</v>
      </c>
      <c r="U110" s="9"/>
      <c r="W110" s="98">
        <f t="shared" ref="W110:X114" si="56">D110</f>
        <v>72.5</v>
      </c>
      <c r="X110" s="100">
        <f t="shared" si="56"/>
        <v>22</v>
      </c>
      <c r="Y110" s="96">
        <f t="shared" ref="Y110:Z114" si="57">H110</f>
        <v>90</v>
      </c>
      <c r="Z110" s="103">
        <f t="shared" si="57"/>
        <v>0</v>
      </c>
      <c r="AA110" s="103">
        <f>K110</f>
        <v>0</v>
      </c>
      <c r="AB110" s="103">
        <f t="shared" ref="AB110:AD114" si="58">M110</f>
        <v>0</v>
      </c>
      <c r="AC110" s="4" t="str">
        <f t="shared" si="58"/>
        <v/>
      </c>
      <c r="AD110" s="99">
        <f t="shared" si="58"/>
        <v>0</v>
      </c>
      <c r="AE110" s="74" t="str">
        <f>S110</f>
        <v>계</v>
      </c>
      <c r="AF110" s="74" t="str">
        <f>Q110&amp;"/"&amp;R110</f>
        <v>3/1</v>
      </c>
      <c r="AH110" s="20" t="str">
        <f t="shared" si="33"/>
        <v>주공2단지</v>
      </c>
      <c r="AI110" s="100">
        <f t="shared" si="32"/>
        <v>22</v>
      </c>
      <c r="AJ110" s="74" t="str">
        <f>IF(AI110="","",$AJ$2)</f>
        <v>A-</v>
      </c>
      <c r="AK110" s="74" t="s">
        <v>13</v>
      </c>
      <c r="AL110" s="74" t="s">
        <v>1937</v>
      </c>
      <c r="AM110" s="74" t="s">
        <v>1938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/>
      </c>
    </row>
    <row r="111" spans="1:48" x14ac:dyDescent="0.3">
      <c r="A111" s="9" t="s">
        <v>1569</v>
      </c>
      <c r="B111" s="10" t="s">
        <v>2070</v>
      </c>
      <c r="C111" s="101">
        <v>680</v>
      </c>
      <c r="D111" s="98">
        <v>72.3</v>
      </c>
      <c r="E111" s="100">
        <v>22</v>
      </c>
      <c r="F111" s="98">
        <v>59.9</v>
      </c>
      <c r="G111" s="17">
        <v>18</v>
      </c>
      <c r="H111" s="101">
        <v>60</v>
      </c>
      <c r="I111" s="102"/>
      <c r="J111" s="102"/>
      <c r="K111" s="102"/>
      <c r="L111" s="102"/>
      <c r="M111" s="103">
        <f>I111-K111</f>
        <v>0</v>
      </c>
      <c r="N111" s="4" t="str">
        <f>IF(ISERROR(K111/I111),"",K111/I111)</f>
        <v/>
      </c>
      <c r="O111" s="99">
        <f>I111/E111</f>
        <v>0</v>
      </c>
      <c r="P111" s="99">
        <f>K111/E111</f>
        <v>0</v>
      </c>
      <c r="Q111" s="74">
        <v>3</v>
      </c>
      <c r="R111" s="74">
        <v>1</v>
      </c>
      <c r="S111" s="74" t="s">
        <v>1941</v>
      </c>
      <c r="T111" s="5" t="s">
        <v>1574</v>
      </c>
      <c r="U111" s="9"/>
      <c r="W111" s="98">
        <f t="shared" si="56"/>
        <v>72.3</v>
      </c>
      <c r="X111" s="100">
        <f t="shared" si="56"/>
        <v>22</v>
      </c>
      <c r="Y111" s="96">
        <f t="shared" si="57"/>
        <v>60</v>
      </c>
      <c r="Z111" s="103">
        <f t="shared" si="57"/>
        <v>0</v>
      </c>
      <c r="AA111" s="103">
        <f>K111</f>
        <v>0</v>
      </c>
      <c r="AB111" s="103">
        <f t="shared" si="58"/>
        <v>0</v>
      </c>
      <c r="AC111" s="4" t="str">
        <f t="shared" si="58"/>
        <v/>
      </c>
      <c r="AD111" s="99">
        <f t="shared" si="58"/>
        <v>0</v>
      </c>
      <c r="AE111" s="74" t="str">
        <f>S111</f>
        <v>계</v>
      </c>
      <c r="AF111" s="74" t="str">
        <f>Q111&amp;"/"&amp;R111</f>
        <v>3/1</v>
      </c>
      <c r="AH111" s="20" t="str">
        <f t="shared" si="33"/>
        <v>주공2단지</v>
      </c>
      <c r="AI111" s="100">
        <f t="shared" si="32"/>
        <v>22</v>
      </c>
      <c r="AJ111" s="74" t="str">
        <f>IF(AI111="","",$AJ$2)</f>
        <v>A-</v>
      </c>
      <c r="AK111" s="74" t="s">
        <v>13</v>
      </c>
      <c r="AL111" s="74" t="s">
        <v>1937</v>
      </c>
      <c r="AM111" s="74" t="s">
        <v>1938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x14ac:dyDescent="0.3">
      <c r="A112" s="9" t="s">
        <v>1569</v>
      </c>
      <c r="B112" s="10" t="s">
        <v>2070</v>
      </c>
      <c r="C112" s="101">
        <v>680</v>
      </c>
      <c r="D112" s="98">
        <v>81.400000000000006</v>
      </c>
      <c r="E112" s="100">
        <v>25</v>
      </c>
      <c r="F112" s="98">
        <v>59.7</v>
      </c>
      <c r="G112" s="17">
        <v>18</v>
      </c>
      <c r="H112" s="101">
        <v>290</v>
      </c>
      <c r="I112" s="102">
        <v>28000</v>
      </c>
      <c r="J112" s="102" t="s">
        <v>1971</v>
      </c>
      <c r="K112" s="102">
        <v>25000</v>
      </c>
      <c r="L112" s="102" t="s">
        <v>1960</v>
      </c>
      <c r="M112" s="103">
        <f>I112-K112</f>
        <v>3000</v>
      </c>
      <c r="N112" s="4">
        <f>IF(ISERROR(K112/I112),"",K112/I112)</f>
        <v>0.8928571428571429</v>
      </c>
      <c r="O112" s="99">
        <f>I112/E112</f>
        <v>1120</v>
      </c>
      <c r="P112" s="99">
        <f>K112/E112</f>
        <v>1000</v>
      </c>
      <c r="Q112" s="74">
        <v>3</v>
      </c>
      <c r="R112" s="74">
        <v>1</v>
      </c>
      <c r="S112" s="74" t="s">
        <v>1941</v>
      </c>
      <c r="T112" s="5" t="s">
        <v>485</v>
      </c>
      <c r="U112" s="9"/>
      <c r="W112" s="98">
        <f t="shared" si="56"/>
        <v>81.400000000000006</v>
      </c>
      <c r="X112" s="100">
        <f t="shared" si="56"/>
        <v>25</v>
      </c>
      <c r="Y112" s="96">
        <f t="shared" si="57"/>
        <v>290</v>
      </c>
      <c r="Z112" s="103">
        <f t="shared" si="57"/>
        <v>28000</v>
      </c>
      <c r="AA112" s="103">
        <f>K112</f>
        <v>25000</v>
      </c>
      <c r="AB112" s="103">
        <f t="shared" si="58"/>
        <v>3000</v>
      </c>
      <c r="AC112" s="4">
        <f t="shared" si="58"/>
        <v>0.8928571428571429</v>
      </c>
      <c r="AD112" s="99">
        <f t="shared" si="58"/>
        <v>1120</v>
      </c>
      <c r="AE112" s="74" t="str">
        <f>S112</f>
        <v>계</v>
      </c>
      <c r="AF112" s="74" t="str">
        <f>Q112&amp;"/"&amp;R112</f>
        <v>3/1</v>
      </c>
      <c r="AH112" s="20" t="str">
        <f t="shared" si="33"/>
        <v>주공2단지</v>
      </c>
      <c r="AI112" s="100">
        <f t="shared" si="32"/>
        <v>25</v>
      </c>
      <c r="AJ112" s="74" t="str">
        <f>IF(AI112="","",$AJ$2)</f>
        <v>A-</v>
      </c>
      <c r="AK112" s="74" t="s">
        <v>13</v>
      </c>
      <c r="AL112" s="74" t="s">
        <v>1937</v>
      </c>
      <c r="AM112" s="74" t="s">
        <v>1938</v>
      </c>
      <c r="AN112" s="74" t="str">
        <f>IF(AI112="","",$AN$2)</f>
        <v>C</v>
      </c>
      <c r="AO112" s="74" t="str">
        <f>IF(N112="","",IF(N112&gt;=$AO$1/100,"O","X"))</f>
        <v>O</v>
      </c>
      <c r="AP112" s="74" t="str">
        <f>IF(I112="","",IF(I112&lt;=$AP$1,"O","X"))</f>
        <v>O</v>
      </c>
      <c r="AQ112" s="74" t="str">
        <f>IF(O112="","",IF(O112&lt;=$AQ$1,"O","X"))</f>
        <v>X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후보</v>
      </c>
    </row>
    <row r="113" spans="1:48" x14ac:dyDescent="0.3">
      <c r="A113" s="9" t="s">
        <v>1569</v>
      </c>
      <c r="B113" s="10" t="s">
        <v>2070</v>
      </c>
      <c r="C113" s="101">
        <v>680</v>
      </c>
      <c r="D113" s="98">
        <v>104</v>
      </c>
      <c r="E113" s="100">
        <v>31</v>
      </c>
      <c r="F113" s="98">
        <v>84.6</v>
      </c>
      <c r="G113" s="17">
        <v>26</v>
      </c>
      <c r="H113" s="101">
        <v>120</v>
      </c>
      <c r="I113" s="102">
        <v>38500</v>
      </c>
      <c r="J113" s="102" t="s">
        <v>1960</v>
      </c>
      <c r="K113" s="102"/>
      <c r="L113" s="102"/>
      <c r="M113" s="103">
        <f>I113-K113</f>
        <v>38500</v>
      </c>
      <c r="N113" s="4">
        <f>IF(ISERROR(K113/I113),"",K113/I113)</f>
        <v>0</v>
      </c>
      <c r="O113" s="99">
        <f>I113/E113</f>
        <v>1241.9354838709678</v>
      </c>
      <c r="P113" s="99">
        <f>K113/E113</f>
        <v>0</v>
      </c>
      <c r="Q113" s="74">
        <v>3</v>
      </c>
      <c r="R113" s="74">
        <v>1</v>
      </c>
      <c r="S113" s="74" t="s">
        <v>1941</v>
      </c>
      <c r="T113" s="5" t="s">
        <v>400</v>
      </c>
      <c r="U113" s="9"/>
      <c r="W113" s="98">
        <f t="shared" si="56"/>
        <v>104</v>
      </c>
      <c r="X113" s="100">
        <f t="shared" si="56"/>
        <v>31</v>
      </c>
      <c r="Y113" s="96">
        <f t="shared" si="57"/>
        <v>120</v>
      </c>
      <c r="Z113" s="103">
        <f t="shared" si="57"/>
        <v>38500</v>
      </c>
      <c r="AA113" s="103">
        <f>K113</f>
        <v>0</v>
      </c>
      <c r="AB113" s="103">
        <f t="shared" si="58"/>
        <v>38500</v>
      </c>
      <c r="AC113" s="4">
        <f t="shared" si="58"/>
        <v>0</v>
      </c>
      <c r="AD113" s="99">
        <f t="shared" si="58"/>
        <v>1241.9354838709678</v>
      </c>
      <c r="AE113" s="74" t="str">
        <f>S113</f>
        <v>계</v>
      </c>
      <c r="AF113" s="74" t="str">
        <f>Q113&amp;"/"&amp;R113</f>
        <v>3/1</v>
      </c>
      <c r="AH113" s="20" t="str">
        <f t="shared" si="33"/>
        <v>주공2단지</v>
      </c>
      <c r="AI113" s="100">
        <f t="shared" si="32"/>
        <v>31</v>
      </c>
      <c r="AJ113" s="74" t="str">
        <f>IF(AI113="","",$AJ$2)</f>
        <v>A-</v>
      </c>
      <c r="AK113" s="74" t="s">
        <v>13</v>
      </c>
      <c r="AL113" s="74" t="s">
        <v>1937</v>
      </c>
      <c r="AM113" s="74" t="s">
        <v>1938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O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1569</v>
      </c>
      <c r="B114" s="10" t="s">
        <v>2070</v>
      </c>
      <c r="C114" s="101">
        <v>680</v>
      </c>
      <c r="D114" s="98">
        <v>104</v>
      </c>
      <c r="E114" s="100">
        <v>31</v>
      </c>
      <c r="F114" s="98">
        <v>84.7</v>
      </c>
      <c r="G114" s="17">
        <v>26</v>
      </c>
      <c r="H114" s="101">
        <v>120</v>
      </c>
      <c r="I114" s="102">
        <v>39500</v>
      </c>
      <c r="J114" s="102" t="s">
        <v>1960</v>
      </c>
      <c r="K114" s="102"/>
      <c r="L114" s="102"/>
      <c r="M114" s="103">
        <f>I114-K114</f>
        <v>39500</v>
      </c>
      <c r="N114" s="4">
        <f>IF(ISERROR(K114/I114),"",K114/I114)</f>
        <v>0</v>
      </c>
      <c r="O114" s="99">
        <f>I114/E114</f>
        <v>1274.1935483870968</v>
      </c>
      <c r="P114" s="99">
        <f>K114/E114</f>
        <v>0</v>
      </c>
      <c r="Q114" s="74">
        <v>3</v>
      </c>
      <c r="R114" s="74">
        <v>2</v>
      </c>
      <c r="S114" s="74" t="s">
        <v>1941</v>
      </c>
      <c r="T114" s="5" t="s">
        <v>241</v>
      </c>
      <c r="U114" s="9"/>
      <c r="W114" s="98">
        <f t="shared" si="56"/>
        <v>104</v>
      </c>
      <c r="X114" s="100">
        <f t="shared" si="56"/>
        <v>31</v>
      </c>
      <c r="Y114" s="96">
        <f t="shared" si="57"/>
        <v>120</v>
      </c>
      <c r="Z114" s="103">
        <f t="shared" si="57"/>
        <v>39500</v>
      </c>
      <c r="AA114" s="103">
        <f>K114</f>
        <v>0</v>
      </c>
      <c r="AB114" s="103">
        <f t="shared" si="58"/>
        <v>39500</v>
      </c>
      <c r="AC114" s="4">
        <f t="shared" si="58"/>
        <v>0</v>
      </c>
      <c r="AD114" s="99">
        <f t="shared" si="58"/>
        <v>1274.1935483870968</v>
      </c>
      <c r="AE114" s="74" t="str">
        <f>S114</f>
        <v>계</v>
      </c>
      <c r="AF114" s="74" t="str">
        <f>Q114&amp;"/"&amp;R114</f>
        <v>3/2</v>
      </c>
      <c r="AH114" s="20" t="str">
        <f t="shared" si="33"/>
        <v>주공2단지</v>
      </c>
      <c r="AI114" s="100">
        <f t="shared" si="32"/>
        <v>31</v>
      </c>
      <c r="AJ114" s="74" t="str">
        <f>IF(AI114="","",$AJ$2)</f>
        <v>A-</v>
      </c>
      <c r="AK114" s="74" t="s">
        <v>13</v>
      </c>
      <c r="AL114" s="74" t="s">
        <v>1937</v>
      </c>
      <c r="AM114" s="74" t="s">
        <v>1938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/>
      <c r="B115" s="74"/>
      <c r="C115" s="6"/>
      <c r="D115" s="9"/>
      <c r="E115" s="14"/>
      <c r="F115" s="98"/>
      <c r="G115" s="9"/>
      <c r="H115" s="9"/>
      <c r="I115" s="9"/>
      <c r="J115" s="9"/>
      <c r="K115" s="9"/>
      <c r="L115" s="9"/>
      <c r="M115" s="9"/>
      <c r="N115" s="9"/>
      <c r="O115" s="99"/>
      <c r="P115" s="99"/>
      <c r="Q115" s="100"/>
      <c r="R115" s="100"/>
      <c r="S115" s="9"/>
      <c r="T115" s="48"/>
      <c r="U115" s="9"/>
      <c r="W115" s="69" t="str">
        <f>$A$4&amp;" "&amp;A116&amp;"("&amp;B116&amp;","&amp;C116&amp;"^)"</f>
        <v>정왕동 호반써밋더퍼스트시흥('23.01.,578^)</v>
      </c>
      <c r="X115" s="70"/>
      <c r="Y115" s="70"/>
      <c r="Z115" s="70"/>
      <c r="AA115" s="70"/>
      <c r="AB115" s="70"/>
      <c r="AC115" s="70"/>
      <c r="AD115" s="70"/>
      <c r="AE115" s="70"/>
      <c r="AF115" s="71"/>
      <c r="AH115" s="20" t="str">
        <f t="shared" si="33"/>
        <v/>
      </c>
      <c r="AI115" s="97" t="str">
        <f t="shared" si="32"/>
        <v/>
      </c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</row>
    <row r="116" spans="1:48" x14ac:dyDescent="0.3">
      <c r="A116" s="9" t="s">
        <v>1575</v>
      </c>
      <c r="B116" s="10" t="s">
        <v>2049</v>
      </c>
      <c r="C116" s="101">
        <v>578</v>
      </c>
      <c r="D116" s="98">
        <v>82.5</v>
      </c>
      <c r="E116" s="100">
        <v>25</v>
      </c>
      <c r="F116" s="98">
        <v>59.9</v>
      </c>
      <c r="G116" s="17">
        <v>18</v>
      </c>
      <c r="H116" s="101">
        <v>58</v>
      </c>
      <c r="I116" s="102"/>
      <c r="J116" s="102"/>
      <c r="K116" s="102"/>
      <c r="L116" s="102"/>
      <c r="M116" s="103">
        <f>I116-K116</f>
        <v>0</v>
      </c>
      <c r="N116" s="4" t="str">
        <f>IF(ISERROR(K116/I116),"",K116/I116)</f>
        <v/>
      </c>
      <c r="O116" s="99">
        <f>I116/E116</f>
        <v>0</v>
      </c>
      <c r="P116" s="99">
        <f>K116/E116</f>
        <v>0</v>
      </c>
      <c r="Q116" s="74">
        <v>3</v>
      </c>
      <c r="R116" s="74">
        <v>2</v>
      </c>
      <c r="S116" s="74" t="s">
        <v>1941</v>
      </c>
      <c r="T116" s="5" t="s">
        <v>1576</v>
      </c>
      <c r="U116" s="9"/>
      <c r="W116" s="98">
        <f t="shared" ref="W116:X120" si="59">D116</f>
        <v>82.5</v>
      </c>
      <c r="X116" s="100">
        <f t="shared" si="59"/>
        <v>25</v>
      </c>
      <c r="Y116" s="96">
        <f t="shared" ref="Y116:Z120" si="60">H116</f>
        <v>58</v>
      </c>
      <c r="Z116" s="103">
        <f t="shared" si="60"/>
        <v>0</v>
      </c>
      <c r="AA116" s="103">
        <f>K116</f>
        <v>0</v>
      </c>
      <c r="AB116" s="103">
        <f t="shared" ref="AB116:AD120" si="61">M116</f>
        <v>0</v>
      </c>
      <c r="AC116" s="4" t="str">
        <f t="shared" si="61"/>
        <v/>
      </c>
      <c r="AD116" s="99">
        <f t="shared" si="61"/>
        <v>0</v>
      </c>
      <c r="AE116" s="74" t="str">
        <f>S116</f>
        <v>계</v>
      </c>
      <c r="AF116" s="74" t="str">
        <f>Q116&amp;"/"&amp;R116</f>
        <v>3/2</v>
      </c>
      <c r="AH116" s="20" t="str">
        <f t="shared" si="33"/>
        <v>호반써밋더퍼스트시흥</v>
      </c>
      <c r="AI116" s="100">
        <f t="shared" si="32"/>
        <v>25</v>
      </c>
      <c r="AJ116" s="74" t="str">
        <f>IF(AI116="","",$AJ$2)</f>
        <v>A-</v>
      </c>
      <c r="AK116" s="74" t="s">
        <v>13</v>
      </c>
      <c r="AL116" s="74" t="s">
        <v>1937</v>
      </c>
      <c r="AM116" s="74" t="s">
        <v>1938</v>
      </c>
      <c r="AN116" s="74" t="str">
        <f>IF(AI116="","",$AN$2)</f>
        <v>C</v>
      </c>
      <c r="AO116" s="74" t="str">
        <f>IF(N116="","",IF(N116&gt;=$AO$1/100,"O","X"))</f>
        <v/>
      </c>
      <c r="AP116" s="74" t="str">
        <f>IF(I116="","",IF(I116&lt;=$AP$1,"O","X"))</f>
        <v/>
      </c>
      <c r="AQ116" s="74" t="str">
        <f>IF(O116="","",IF(O116&lt;=$AQ$1,"O","X"))</f>
        <v>O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/>
      </c>
    </row>
    <row r="117" spans="1:48" x14ac:dyDescent="0.3">
      <c r="A117" s="9" t="s">
        <v>1575</v>
      </c>
      <c r="B117" s="10" t="s">
        <v>2049</v>
      </c>
      <c r="C117" s="101">
        <v>578</v>
      </c>
      <c r="D117" s="98">
        <v>83</v>
      </c>
      <c r="E117" s="100">
        <v>25</v>
      </c>
      <c r="F117" s="98">
        <v>59.9</v>
      </c>
      <c r="G117" s="17">
        <v>18</v>
      </c>
      <c r="H117" s="101">
        <v>166</v>
      </c>
      <c r="I117" s="102"/>
      <c r="J117" s="102"/>
      <c r="K117" s="102"/>
      <c r="L117" s="102"/>
      <c r="M117" s="103">
        <f>I117-K117</f>
        <v>0</v>
      </c>
      <c r="N117" s="4" t="str">
        <f>IF(ISERROR(K117/I117),"",K117/I117)</f>
        <v/>
      </c>
      <c r="O117" s="99">
        <f>I117/E117</f>
        <v>0</v>
      </c>
      <c r="P117" s="99">
        <f>K117/E117</f>
        <v>0</v>
      </c>
      <c r="Q117" s="74">
        <v>3</v>
      </c>
      <c r="R117" s="74">
        <v>2</v>
      </c>
      <c r="S117" s="74" t="s">
        <v>1941</v>
      </c>
      <c r="T117" s="5" t="s">
        <v>1187</v>
      </c>
      <c r="U117" s="9"/>
      <c r="W117" s="98">
        <f t="shared" si="59"/>
        <v>83</v>
      </c>
      <c r="X117" s="100">
        <f t="shared" si="59"/>
        <v>25</v>
      </c>
      <c r="Y117" s="96">
        <f t="shared" si="60"/>
        <v>166</v>
      </c>
      <c r="Z117" s="103">
        <f t="shared" si="60"/>
        <v>0</v>
      </c>
      <c r="AA117" s="103">
        <f>K117</f>
        <v>0</v>
      </c>
      <c r="AB117" s="103">
        <f t="shared" si="61"/>
        <v>0</v>
      </c>
      <c r="AC117" s="4" t="str">
        <f t="shared" si="61"/>
        <v/>
      </c>
      <c r="AD117" s="99">
        <f t="shared" si="61"/>
        <v>0</v>
      </c>
      <c r="AE117" s="74" t="str">
        <f>S117</f>
        <v>계</v>
      </c>
      <c r="AF117" s="74" t="str">
        <f>Q117&amp;"/"&amp;R117</f>
        <v>3/2</v>
      </c>
      <c r="AH117" s="20" t="str">
        <f t="shared" si="33"/>
        <v>호반써밋더퍼스트시흥</v>
      </c>
      <c r="AI117" s="100">
        <f t="shared" si="32"/>
        <v>25</v>
      </c>
      <c r="AJ117" s="74" t="str">
        <f>IF(AI117="","",$AJ$2)</f>
        <v>A-</v>
      </c>
      <c r="AK117" s="74" t="s">
        <v>13</v>
      </c>
      <c r="AL117" s="74" t="s">
        <v>1937</v>
      </c>
      <c r="AM117" s="74" t="s">
        <v>1938</v>
      </c>
      <c r="AN117" s="74" t="str">
        <f>IF(AI117="","",$AN$2)</f>
        <v>C</v>
      </c>
      <c r="AO117" s="74" t="str">
        <f>IF(N117="","",IF(N117&gt;=$AO$1/100,"O","X"))</f>
        <v/>
      </c>
      <c r="AP117" s="74" t="str">
        <f>IF(I117="","",IF(I117&lt;=$AP$1,"O","X"))</f>
        <v/>
      </c>
      <c r="AQ117" s="74" t="str">
        <f>IF(O117="","",IF(O117&lt;=$AQ$1,"O","X"))</f>
        <v>O</v>
      </c>
      <c r="AR117" s="74" t="str">
        <f>IF(M117="","",IF(M117&lt;=$AR$1,"O","X"))</f>
        <v>O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/>
      </c>
    </row>
    <row r="118" spans="1:48" x14ac:dyDescent="0.3">
      <c r="A118" s="9" t="s">
        <v>1575</v>
      </c>
      <c r="B118" s="10" t="s">
        <v>2049</v>
      </c>
      <c r="C118" s="101">
        <v>578</v>
      </c>
      <c r="D118" s="98">
        <v>83</v>
      </c>
      <c r="E118" s="100">
        <v>25</v>
      </c>
      <c r="F118" s="98">
        <v>59.9</v>
      </c>
      <c r="G118" s="17">
        <v>18</v>
      </c>
      <c r="H118" s="101">
        <v>58</v>
      </c>
      <c r="I118" s="102"/>
      <c r="J118" s="102"/>
      <c r="K118" s="102"/>
      <c r="L118" s="102"/>
      <c r="M118" s="103">
        <f>I118-K118</f>
        <v>0</v>
      </c>
      <c r="N118" s="4" t="str">
        <f>IF(ISERROR(K118/I118),"",K118/I118)</f>
        <v/>
      </c>
      <c r="O118" s="99">
        <f>I118/E118</f>
        <v>0</v>
      </c>
      <c r="P118" s="99">
        <f>K118/E118</f>
        <v>0</v>
      </c>
      <c r="Q118" s="74">
        <v>3</v>
      </c>
      <c r="R118" s="74">
        <v>2</v>
      </c>
      <c r="S118" s="74" t="s">
        <v>1941</v>
      </c>
      <c r="T118" s="5" t="s">
        <v>399</v>
      </c>
      <c r="U118" s="9"/>
      <c r="W118" s="98">
        <f t="shared" si="59"/>
        <v>83</v>
      </c>
      <c r="X118" s="100">
        <f t="shared" si="59"/>
        <v>25</v>
      </c>
      <c r="Y118" s="96">
        <f t="shared" si="60"/>
        <v>58</v>
      </c>
      <c r="Z118" s="103">
        <f t="shared" si="60"/>
        <v>0</v>
      </c>
      <c r="AA118" s="103">
        <f>K118</f>
        <v>0</v>
      </c>
      <c r="AB118" s="103">
        <f t="shared" si="61"/>
        <v>0</v>
      </c>
      <c r="AC118" s="4" t="str">
        <f t="shared" si="61"/>
        <v/>
      </c>
      <c r="AD118" s="99">
        <f t="shared" si="61"/>
        <v>0</v>
      </c>
      <c r="AE118" s="74" t="str">
        <f>S118</f>
        <v>계</v>
      </c>
      <c r="AF118" s="74" t="str">
        <f>Q118&amp;"/"&amp;R118</f>
        <v>3/2</v>
      </c>
      <c r="AH118" s="20" t="str">
        <f t="shared" si="33"/>
        <v>호반써밋더퍼스트시흥</v>
      </c>
      <c r="AI118" s="100">
        <f t="shared" si="32"/>
        <v>25</v>
      </c>
      <c r="AJ118" s="74" t="str">
        <f>IF(AI118="","",$AJ$2)</f>
        <v>A-</v>
      </c>
      <c r="AK118" s="74" t="s">
        <v>13</v>
      </c>
      <c r="AL118" s="74" t="s">
        <v>1937</v>
      </c>
      <c r="AM118" s="74" t="s">
        <v>1938</v>
      </c>
      <c r="AN118" s="74" t="str">
        <f>IF(AI118="","",$AN$2)</f>
        <v>C</v>
      </c>
      <c r="AO118" s="74" t="str">
        <f>IF(N118="","",IF(N118&gt;=$AO$1/100,"O","X"))</f>
        <v/>
      </c>
      <c r="AP118" s="74" t="str">
        <f>IF(I118="","",IF(I118&lt;=$AP$1,"O","X"))</f>
        <v/>
      </c>
      <c r="AQ118" s="74" t="str">
        <f>IF(O118="","",IF(O118&lt;=$AQ$1,"O","X"))</f>
        <v>O</v>
      </c>
      <c r="AR118" s="74" t="str">
        <f>IF(M118="","",IF(M118&lt;=$AR$1,"O","X"))</f>
        <v>O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/>
      </c>
    </row>
    <row r="119" spans="1:48" x14ac:dyDescent="0.3">
      <c r="A119" s="9" t="s">
        <v>1575</v>
      </c>
      <c r="B119" s="10" t="s">
        <v>2049</v>
      </c>
      <c r="C119" s="101">
        <v>578</v>
      </c>
      <c r="D119" s="98">
        <v>110.8</v>
      </c>
      <c r="E119" s="100">
        <v>34</v>
      </c>
      <c r="F119" s="98">
        <v>84.9</v>
      </c>
      <c r="G119" s="17">
        <v>26</v>
      </c>
      <c r="H119" s="101">
        <v>56</v>
      </c>
      <c r="I119" s="102"/>
      <c r="J119" s="102"/>
      <c r="K119" s="102"/>
      <c r="L119" s="102"/>
      <c r="M119" s="103">
        <f>I119-K119</f>
        <v>0</v>
      </c>
      <c r="N119" s="4" t="str">
        <f>IF(ISERROR(K119/I119),"",K119/I119)</f>
        <v/>
      </c>
      <c r="O119" s="99">
        <f>I119/E119</f>
        <v>0</v>
      </c>
      <c r="P119" s="99">
        <f>K119/E119</f>
        <v>0</v>
      </c>
      <c r="Q119" s="74">
        <v>4</v>
      </c>
      <c r="R119" s="74">
        <v>2</v>
      </c>
      <c r="S119" s="74" t="s">
        <v>1941</v>
      </c>
      <c r="T119" s="5" t="s">
        <v>232</v>
      </c>
      <c r="U119" s="9"/>
      <c r="W119" s="98">
        <f t="shared" si="59"/>
        <v>110.8</v>
      </c>
      <c r="X119" s="100">
        <f t="shared" si="59"/>
        <v>34</v>
      </c>
      <c r="Y119" s="96">
        <f t="shared" si="60"/>
        <v>56</v>
      </c>
      <c r="Z119" s="103">
        <f t="shared" si="60"/>
        <v>0</v>
      </c>
      <c r="AA119" s="103">
        <f>K119</f>
        <v>0</v>
      </c>
      <c r="AB119" s="103">
        <f t="shared" si="61"/>
        <v>0</v>
      </c>
      <c r="AC119" s="4" t="str">
        <f t="shared" si="61"/>
        <v/>
      </c>
      <c r="AD119" s="99">
        <f t="shared" si="61"/>
        <v>0</v>
      </c>
      <c r="AE119" s="74" t="str">
        <f>S119</f>
        <v>계</v>
      </c>
      <c r="AF119" s="74" t="str">
        <f>Q119&amp;"/"&amp;R119</f>
        <v>4/2</v>
      </c>
      <c r="AH119" s="20" t="str">
        <f t="shared" si="33"/>
        <v>호반써밋더퍼스트시흥</v>
      </c>
      <c r="AI119" s="100">
        <f t="shared" si="32"/>
        <v>34</v>
      </c>
      <c r="AJ119" s="74" t="str">
        <f>IF(AI119="","",$AJ$2)</f>
        <v>A-</v>
      </c>
      <c r="AK119" s="74" t="s">
        <v>13</v>
      </c>
      <c r="AL119" s="74" t="s">
        <v>1937</v>
      </c>
      <c r="AM119" s="74" t="s">
        <v>1938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x14ac:dyDescent="0.3">
      <c r="A120" s="9" t="s">
        <v>1575</v>
      </c>
      <c r="B120" s="10" t="s">
        <v>2049</v>
      </c>
      <c r="C120" s="101">
        <v>578</v>
      </c>
      <c r="D120" s="98">
        <v>111</v>
      </c>
      <c r="E120" s="100">
        <v>34</v>
      </c>
      <c r="F120" s="98">
        <v>85</v>
      </c>
      <c r="G120" s="17">
        <v>26</v>
      </c>
      <c r="H120" s="101">
        <v>240</v>
      </c>
      <c r="I120" s="102"/>
      <c r="J120" s="102"/>
      <c r="K120" s="102"/>
      <c r="L120" s="102"/>
      <c r="M120" s="103">
        <f>I120-K120</f>
        <v>0</v>
      </c>
      <c r="N120" s="4" t="str">
        <f>IF(ISERROR(K120/I120),"",K120/I120)</f>
        <v/>
      </c>
      <c r="O120" s="99">
        <f>I120/E120</f>
        <v>0</v>
      </c>
      <c r="P120" s="99">
        <f>K120/E120</f>
        <v>0</v>
      </c>
      <c r="Q120" s="74">
        <v>4</v>
      </c>
      <c r="R120" s="74">
        <v>2</v>
      </c>
      <c r="S120" s="74" t="s">
        <v>1941</v>
      </c>
      <c r="T120" s="5" t="s">
        <v>139</v>
      </c>
      <c r="U120" s="9"/>
      <c r="W120" s="98">
        <f t="shared" si="59"/>
        <v>111</v>
      </c>
      <c r="X120" s="100">
        <f t="shared" si="59"/>
        <v>34</v>
      </c>
      <c r="Y120" s="96">
        <f t="shared" si="60"/>
        <v>240</v>
      </c>
      <c r="Z120" s="103">
        <f t="shared" si="60"/>
        <v>0</v>
      </c>
      <c r="AA120" s="103">
        <f>K120</f>
        <v>0</v>
      </c>
      <c r="AB120" s="103">
        <f t="shared" si="61"/>
        <v>0</v>
      </c>
      <c r="AC120" s="4" t="str">
        <f t="shared" si="61"/>
        <v/>
      </c>
      <c r="AD120" s="99">
        <f t="shared" si="61"/>
        <v>0</v>
      </c>
      <c r="AE120" s="74" t="str">
        <f>S120</f>
        <v>계</v>
      </c>
      <c r="AF120" s="74" t="str">
        <f>Q120&amp;"/"&amp;R120</f>
        <v>4/2</v>
      </c>
      <c r="AH120" s="20" t="str">
        <f t="shared" si="33"/>
        <v>호반써밋더퍼스트시흥</v>
      </c>
      <c r="AI120" s="100">
        <f t="shared" si="32"/>
        <v>34</v>
      </c>
      <c r="AJ120" s="74" t="str">
        <f>IF(AI120="","",$AJ$2)</f>
        <v>A-</v>
      </c>
      <c r="AK120" s="74" t="s">
        <v>13</v>
      </c>
      <c r="AL120" s="74" t="s">
        <v>1937</v>
      </c>
      <c r="AM120" s="74" t="s">
        <v>1938</v>
      </c>
      <c r="AN120" s="74" t="str">
        <f>IF(AI120="","",$AN$2)</f>
        <v>C</v>
      </c>
      <c r="AO120" s="74" t="str">
        <f>IF(N120="","",IF(N120&gt;=$AO$1/100,"O","X"))</f>
        <v/>
      </c>
      <c r="AP120" s="74" t="str">
        <f>IF(I120="","",IF(I120&lt;=$AP$1,"O","X"))</f>
        <v/>
      </c>
      <c r="AQ120" s="74" t="str">
        <f>IF(O120="","",IF(O120&lt;=$AQ$1,"O","X"))</f>
        <v>O</v>
      </c>
      <c r="AR120" s="74" t="str">
        <f>IF(M120="","",IF(M120&lt;=$AR$1,"O","X"))</f>
        <v>O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/>
      </c>
    </row>
    <row r="121" spans="1:48" x14ac:dyDescent="0.3">
      <c r="A121" s="9"/>
      <c r="B121" s="74"/>
      <c r="C121" s="6"/>
      <c r="D121" s="9"/>
      <c r="E121" s="14"/>
      <c r="F121" s="98"/>
      <c r="G121" s="9"/>
      <c r="H121" s="9"/>
      <c r="I121" s="9"/>
      <c r="J121" s="9"/>
      <c r="K121" s="9"/>
      <c r="L121" s="9"/>
      <c r="M121" s="9"/>
      <c r="N121" s="9"/>
      <c r="O121" s="99"/>
      <c r="P121" s="99"/>
      <c r="Q121" s="100"/>
      <c r="R121" s="100"/>
      <c r="S121" s="9"/>
      <c r="T121" s="48"/>
      <c r="U121" s="9"/>
      <c r="W121" s="69" t="str">
        <f>$A$4&amp;" "&amp;A122&amp;"("&amp;B122&amp;","&amp;C122&amp;"^)"</f>
        <v>정왕동 동보('97.05.,560^)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33"/>
        <v/>
      </c>
      <c r="AI121" s="97" t="str">
        <f t="shared" si="32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208</v>
      </c>
      <c r="B122" s="10" t="s">
        <v>2071</v>
      </c>
      <c r="C122" s="101">
        <v>560</v>
      </c>
      <c r="D122" s="98">
        <v>32.5</v>
      </c>
      <c r="E122" s="100">
        <v>10</v>
      </c>
      <c r="F122" s="98">
        <v>25</v>
      </c>
      <c r="G122" s="17">
        <v>8</v>
      </c>
      <c r="H122" s="101">
        <v>160</v>
      </c>
      <c r="I122" s="102"/>
      <c r="J122" s="102"/>
      <c r="K122" s="102"/>
      <c r="L122" s="102"/>
      <c r="M122" s="103">
        <f>I122-K122</f>
        <v>0</v>
      </c>
      <c r="N122" s="4" t="str">
        <f>IF(ISERROR(K122/I122),"",K122/I122)</f>
        <v/>
      </c>
      <c r="O122" s="99">
        <f>I122/E122</f>
        <v>0</v>
      </c>
      <c r="P122" s="99">
        <f>K122/E122</f>
        <v>0</v>
      </c>
      <c r="Q122" s="74">
        <v>1</v>
      </c>
      <c r="R122" s="74">
        <v>1</v>
      </c>
      <c r="S122" s="74" t="s">
        <v>1936</v>
      </c>
      <c r="T122" s="5">
        <v>32</v>
      </c>
      <c r="U122" s="9"/>
      <c r="W122" s="98">
        <f t="shared" ref="W122:X124" si="62">D122</f>
        <v>32.5</v>
      </c>
      <c r="X122" s="100">
        <f t="shared" si="62"/>
        <v>10</v>
      </c>
      <c r="Y122" s="96">
        <f t="shared" ref="Y122:Z124" si="63">H122</f>
        <v>160</v>
      </c>
      <c r="Z122" s="103">
        <f t="shared" si="63"/>
        <v>0</v>
      </c>
      <c r="AA122" s="103">
        <f>K122</f>
        <v>0</v>
      </c>
      <c r="AB122" s="103">
        <f t="shared" ref="AB122:AD124" si="64">M122</f>
        <v>0</v>
      </c>
      <c r="AC122" s="4" t="str">
        <f t="shared" si="64"/>
        <v/>
      </c>
      <c r="AD122" s="99">
        <f t="shared" si="64"/>
        <v>0</v>
      </c>
      <c r="AE122" s="74" t="str">
        <f>S122</f>
        <v>복</v>
      </c>
      <c r="AF122" s="74" t="str">
        <f>Q122&amp;"/"&amp;R122</f>
        <v>1/1</v>
      </c>
      <c r="AH122" s="20" t="str">
        <f t="shared" si="33"/>
        <v>동보</v>
      </c>
      <c r="AI122" s="100">
        <f t="shared" si="32"/>
        <v>10</v>
      </c>
      <c r="AJ122" s="74" t="str">
        <f>IF(AI122="","",$AJ$2)</f>
        <v>A-</v>
      </c>
      <c r="AK122" s="74" t="s">
        <v>13</v>
      </c>
      <c r="AL122" s="74" t="s">
        <v>1937</v>
      </c>
      <c r="AM122" s="74" t="s">
        <v>1938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X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/>
      </c>
    </row>
    <row r="123" spans="1:48" x14ac:dyDescent="0.3">
      <c r="A123" s="9" t="s">
        <v>208</v>
      </c>
      <c r="B123" s="10" t="s">
        <v>2071</v>
      </c>
      <c r="C123" s="101">
        <v>560</v>
      </c>
      <c r="D123" s="98">
        <v>67.7</v>
      </c>
      <c r="E123" s="100">
        <v>20</v>
      </c>
      <c r="F123" s="98">
        <v>59.8</v>
      </c>
      <c r="G123" s="17">
        <v>18</v>
      </c>
      <c r="H123" s="101">
        <v>70</v>
      </c>
      <c r="I123" s="102"/>
      <c r="J123" s="102"/>
      <c r="K123" s="102"/>
      <c r="L123" s="102"/>
      <c r="M123" s="103">
        <f>I123-K123</f>
        <v>0</v>
      </c>
      <c r="N123" s="4" t="str">
        <f>IF(ISERROR(K123/I123),"",K123/I123)</f>
        <v/>
      </c>
      <c r="O123" s="99">
        <f>I123/E123</f>
        <v>0</v>
      </c>
      <c r="P123" s="99">
        <f>K123/E123</f>
        <v>0</v>
      </c>
      <c r="Q123" s="74">
        <v>3</v>
      </c>
      <c r="R123" s="74">
        <v>1</v>
      </c>
      <c r="S123" s="74" t="s">
        <v>1941</v>
      </c>
      <c r="T123" s="5">
        <v>67</v>
      </c>
      <c r="U123" s="9"/>
      <c r="W123" s="98">
        <f t="shared" si="62"/>
        <v>67.7</v>
      </c>
      <c r="X123" s="100">
        <f t="shared" si="62"/>
        <v>20</v>
      </c>
      <c r="Y123" s="96">
        <f t="shared" si="63"/>
        <v>70</v>
      </c>
      <c r="Z123" s="103">
        <f t="shared" si="63"/>
        <v>0</v>
      </c>
      <c r="AA123" s="103">
        <f>K123</f>
        <v>0</v>
      </c>
      <c r="AB123" s="103">
        <f t="shared" si="64"/>
        <v>0</v>
      </c>
      <c r="AC123" s="4" t="str">
        <f t="shared" si="64"/>
        <v/>
      </c>
      <c r="AD123" s="99">
        <f t="shared" si="64"/>
        <v>0</v>
      </c>
      <c r="AE123" s="74" t="str">
        <f>S123</f>
        <v>계</v>
      </c>
      <c r="AF123" s="74" t="str">
        <f>Q123&amp;"/"&amp;R123</f>
        <v>3/1</v>
      </c>
      <c r="AH123" s="20" t="str">
        <f t="shared" si="33"/>
        <v>동보</v>
      </c>
      <c r="AI123" s="100">
        <f t="shared" si="32"/>
        <v>20</v>
      </c>
      <c r="AJ123" s="74" t="str">
        <f>IF(AI123="","",$AJ$2)</f>
        <v>A-</v>
      </c>
      <c r="AK123" s="74" t="s">
        <v>13</v>
      </c>
      <c r="AL123" s="74" t="s">
        <v>1937</v>
      </c>
      <c r="AM123" s="74" t="s">
        <v>1938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/>
      </c>
    </row>
    <row r="124" spans="1:48" x14ac:dyDescent="0.3">
      <c r="A124" s="9" t="s">
        <v>208</v>
      </c>
      <c r="B124" s="10" t="s">
        <v>2071</v>
      </c>
      <c r="C124" s="101">
        <v>560</v>
      </c>
      <c r="D124" s="98">
        <v>98.5</v>
      </c>
      <c r="E124" s="100">
        <v>30</v>
      </c>
      <c r="F124" s="98">
        <v>84.9</v>
      </c>
      <c r="G124" s="17">
        <v>26</v>
      </c>
      <c r="H124" s="101">
        <v>330</v>
      </c>
      <c r="I124" s="102">
        <v>39000</v>
      </c>
      <c r="J124" s="102" t="s">
        <v>1963</v>
      </c>
      <c r="K124" s="102">
        <v>33000</v>
      </c>
      <c r="L124" s="102" t="s">
        <v>1968</v>
      </c>
      <c r="M124" s="103">
        <f>I124-K124</f>
        <v>6000</v>
      </c>
      <c r="N124" s="4">
        <f>IF(ISERROR(K124/I124),"",K124/I124)</f>
        <v>0.84615384615384615</v>
      </c>
      <c r="O124" s="99">
        <f>I124/E124</f>
        <v>1300</v>
      </c>
      <c r="P124" s="99">
        <f>K124/E124</f>
        <v>1100</v>
      </c>
      <c r="Q124" s="74">
        <v>3</v>
      </c>
      <c r="R124" s="74">
        <v>2</v>
      </c>
      <c r="S124" s="74" t="s">
        <v>1941</v>
      </c>
      <c r="T124" s="5">
        <v>98</v>
      </c>
      <c r="U124" s="9"/>
      <c r="W124" s="98">
        <f t="shared" si="62"/>
        <v>98.5</v>
      </c>
      <c r="X124" s="100">
        <f t="shared" si="62"/>
        <v>30</v>
      </c>
      <c r="Y124" s="96">
        <f t="shared" si="63"/>
        <v>330</v>
      </c>
      <c r="Z124" s="103">
        <f t="shared" si="63"/>
        <v>39000</v>
      </c>
      <c r="AA124" s="103">
        <f>K124</f>
        <v>33000</v>
      </c>
      <c r="AB124" s="103">
        <f t="shared" si="64"/>
        <v>6000</v>
      </c>
      <c r="AC124" s="4">
        <f t="shared" si="64"/>
        <v>0.84615384615384615</v>
      </c>
      <c r="AD124" s="99">
        <f t="shared" si="64"/>
        <v>1300</v>
      </c>
      <c r="AE124" s="74" t="str">
        <f>S124</f>
        <v>계</v>
      </c>
      <c r="AF124" s="74" t="str">
        <f>Q124&amp;"/"&amp;R124</f>
        <v>3/2</v>
      </c>
      <c r="AH124" s="20" t="str">
        <f t="shared" si="33"/>
        <v>동보</v>
      </c>
      <c r="AI124" s="100">
        <f t="shared" si="32"/>
        <v>30</v>
      </c>
      <c r="AJ124" s="74" t="str">
        <f>IF(AI124="","",$AJ$2)</f>
        <v>A-</v>
      </c>
      <c r="AK124" s="74" t="s">
        <v>13</v>
      </c>
      <c r="AL124" s="74" t="s">
        <v>1937</v>
      </c>
      <c r="AM124" s="74" t="s">
        <v>1938</v>
      </c>
      <c r="AN124" s="74" t="str">
        <f>IF(AI124="","",$AN$2)</f>
        <v>C</v>
      </c>
      <c r="AO124" s="74" t="str">
        <f>IF(N124="","",IF(N124&gt;=$AO$1/100,"O","X"))</f>
        <v>O</v>
      </c>
      <c r="AP124" s="74" t="str">
        <f>IF(I124="","",IF(I124&lt;=$AP$1,"O","X"))</f>
        <v>O</v>
      </c>
      <c r="AQ124" s="74" t="str">
        <f>IF(O124="","",IF(O124&lt;=$AQ$1,"O","X"))</f>
        <v>X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후보</v>
      </c>
    </row>
    <row r="125" spans="1:48" x14ac:dyDescent="0.3">
      <c r="A125" s="9"/>
      <c r="B125" s="74"/>
      <c r="C125" s="6"/>
      <c r="D125" s="9"/>
      <c r="E125" s="14"/>
      <c r="F125" s="98"/>
      <c r="G125" s="9"/>
      <c r="H125" s="9"/>
      <c r="I125" s="9"/>
      <c r="J125" s="9"/>
      <c r="K125" s="9"/>
      <c r="L125" s="9"/>
      <c r="M125" s="9"/>
      <c r="N125" s="9"/>
      <c r="O125" s="99"/>
      <c r="P125" s="99"/>
      <c r="Q125" s="100"/>
      <c r="R125" s="100"/>
      <c r="S125" s="9"/>
      <c r="T125" s="48"/>
      <c r="U125" s="9"/>
      <c r="W125" s="69" t="str">
        <f>$A$4&amp;" "&amp;A126&amp;"("&amp;B126&amp;","&amp;C126&amp;"^)"</f>
        <v>정왕동 건영2차('97.09.,710^)</v>
      </c>
      <c r="X125" s="70"/>
      <c r="Y125" s="70"/>
      <c r="Z125" s="70"/>
      <c r="AA125" s="70"/>
      <c r="AB125" s="70"/>
      <c r="AC125" s="70"/>
      <c r="AD125" s="70"/>
      <c r="AE125" s="70"/>
      <c r="AF125" s="71"/>
      <c r="AH125" s="20" t="str">
        <f t="shared" si="33"/>
        <v/>
      </c>
      <c r="AI125" s="97" t="str">
        <f t="shared" si="32"/>
        <v/>
      </c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</row>
    <row r="126" spans="1:48" x14ac:dyDescent="0.3">
      <c r="A126" s="9" t="s">
        <v>1583</v>
      </c>
      <c r="B126" s="10" t="s">
        <v>2043</v>
      </c>
      <c r="C126" s="101">
        <v>710</v>
      </c>
      <c r="D126" s="98">
        <v>73.3</v>
      </c>
      <c r="E126" s="100">
        <v>22</v>
      </c>
      <c r="F126" s="98">
        <v>60</v>
      </c>
      <c r="G126" s="17">
        <v>18</v>
      </c>
      <c r="H126" s="101">
        <v>190</v>
      </c>
      <c r="I126" s="102">
        <v>27000</v>
      </c>
      <c r="J126" s="102" t="s">
        <v>1968</v>
      </c>
      <c r="K126" s="102"/>
      <c r="L126" s="102"/>
      <c r="M126" s="103">
        <f>I126-K126</f>
        <v>27000</v>
      </c>
      <c r="N126" s="4">
        <f>IF(ISERROR(K126/I126),"",K126/I126)</f>
        <v>0</v>
      </c>
      <c r="O126" s="99">
        <f>I126/E126</f>
        <v>1227.2727272727273</v>
      </c>
      <c r="P126" s="99">
        <f>K126/E126</f>
        <v>0</v>
      </c>
      <c r="Q126" s="74">
        <v>3</v>
      </c>
      <c r="R126" s="74">
        <v>1</v>
      </c>
      <c r="S126" s="74" t="s">
        <v>1941</v>
      </c>
      <c r="T126" s="5">
        <v>73</v>
      </c>
      <c r="U126" s="9"/>
      <c r="W126" s="98">
        <f t="shared" ref="W126:X129" si="65">D126</f>
        <v>73.3</v>
      </c>
      <c r="X126" s="100">
        <f t="shared" si="65"/>
        <v>22</v>
      </c>
      <c r="Y126" s="96">
        <f t="shared" ref="Y126:Z129" si="66">H126</f>
        <v>190</v>
      </c>
      <c r="Z126" s="103">
        <f t="shared" si="66"/>
        <v>27000</v>
      </c>
      <c r="AA126" s="103">
        <f>K126</f>
        <v>0</v>
      </c>
      <c r="AB126" s="103">
        <f t="shared" ref="AB126:AD129" si="67">M126</f>
        <v>27000</v>
      </c>
      <c r="AC126" s="4">
        <f t="shared" si="67"/>
        <v>0</v>
      </c>
      <c r="AD126" s="99">
        <f t="shared" si="67"/>
        <v>1227.2727272727273</v>
      </c>
      <c r="AE126" s="74" t="str">
        <f>S126</f>
        <v>계</v>
      </c>
      <c r="AF126" s="74" t="str">
        <f>Q126&amp;"/"&amp;R126</f>
        <v>3/1</v>
      </c>
      <c r="AH126" s="20" t="str">
        <f t="shared" si="33"/>
        <v>건영2차</v>
      </c>
      <c r="AI126" s="100">
        <f t="shared" si="32"/>
        <v>22</v>
      </c>
      <c r="AJ126" s="74" t="str">
        <f>IF(AI126="","",$AJ$2)</f>
        <v>A-</v>
      </c>
      <c r="AK126" s="74" t="s">
        <v>13</v>
      </c>
      <c r="AL126" s="74" t="s">
        <v>1937</v>
      </c>
      <c r="AM126" s="74" t="s">
        <v>1938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O</v>
      </c>
      <c r="AQ126" s="74" t="str">
        <f>IF(O126="","",IF(O126&lt;=$AQ$1,"O","X"))</f>
        <v>X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x14ac:dyDescent="0.3">
      <c r="A127" s="9" t="s">
        <v>1583</v>
      </c>
      <c r="B127" s="10" t="s">
        <v>2043</v>
      </c>
      <c r="C127" s="101">
        <v>710</v>
      </c>
      <c r="D127" s="98">
        <v>76.8</v>
      </c>
      <c r="E127" s="100">
        <v>23</v>
      </c>
      <c r="F127" s="98">
        <v>60</v>
      </c>
      <c r="G127" s="17">
        <v>18</v>
      </c>
      <c r="H127" s="101">
        <v>100</v>
      </c>
      <c r="I127" s="102">
        <v>30000</v>
      </c>
      <c r="J127" s="102" t="s">
        <v>1960</v>
      </c>
      <c r="K127" s="102"/>
      <c r="L127" s="102"/>
      <c r="M127" s="103">
        <f>I127-K127</f>
        <v>30000</v>
      </c>
      <c r="N127" s="4">
        <f>IF(ISERROR(K127/I127),"",K127/I127)</f>
        <v>0</v>
      </c>
      <c r="O127" s="99">
        <f>I127/E127</f>
        <v>1304.3478260869565</v>
      </c>
      <c r="P127" s="99">
        <f>K127/E127</f>
        <v>0</v>
      </c>
      <c r="Q127" s="74">
        <v>3</v>
      </c>
      <c r="R127" s="74">
        <v>1</v>
      </c>
      <c r="S127" s="74" t="s">
        <v>1936</v>
      </c>
      <c r="T127" s="5" t="s">
        <v>1155</v>
      </c>
      <c r="U127" s="9"/>
      <c r="W127" s="98">
        <f t="shared" si="65"/>
        <v>76.8</v>
      </c>
      <c r="X127" s="100">
        <f t="shared" si="65"/>
        <v>23</v>
      </c>
      <c r="Y127" s="96">
        <f t="shared" si="66"/>
        <v>100</v>
      </c>
      <c r="Z127" s="103">
        <f t="shared" si="66"/>
        <v>30000</v>
      </c>
      <c r="AA127" s="103">
        <f>K127</f>
        <v>0</v>
      </c>
      <c r="AB127" s="103">
        <f t="shared" si="67"/>
        <v>30000</v>
      </c>
      <c r="AC127" s="4">
        <f t="shared" si="67"/>
        <v>0</v>
      </c>
      <c r="AD127" s="99">
        <f t="shared" si="67"/>
        <v>1304.3478260869565</v>
      </c>
      <c r="AE127" s="74" t="str">
        <f>S127</f>
        <v>복</v>
      </c>
      <c r="AF127" s="74" t="str">
        <f>Q127&amp;"/"&amp;R127</f>
        <v>3/1</v>
      </c>
      <c r="AH127" s="20" t="str">
        <f t="shared" si="33"/>
        <v>건영2차</v>
      </c>
      <c r="AI127" s="100">
        <f t="shared" si="32"/>
        <v>23</v>
      </c>
      <c r="AJ127" s="74" t="str">
        <f>IF(AI127="","",$AJ$2)</f>
        <v>A-</v>
      </c>
      <c r="AK127" s="74" t="s">
        <v>13</v>
      </c>
      <c r="AL127" s="74" t="s">
        <v>1937</v>
      </c>
      <c r="AM127" s="74" t="s">
        <v>1938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O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 t="s">
        <v>1583</v>
      </c>
      <c r="B128" s="10" t="s">
        <v>2043</v>
      </c>
      <c r="C128" s="101">
        <v>710</v>
      </c>
      <c r="D128" s="98">
        <v>76.599999999999994</v>
      </c>
      <c r="E128" s="100">
        <v>23</v>
      </c>
      <c r="F128" s="98">
        <v>59.8</v>
      </c>
      <c r="G128" s="17">
        <v>18</v>
      </c>
      <c r="H128" s="101">
        <v>100</v>
      </c>
      <c r="I128" s="102">
        <v>27500</v>
      </c>
      <c r="J128" s="102" t="s">
        <v>1968</v>
      </c>
      <c r="K128" s="102">
        <v>22000</v>
      </c>
      <c r="L128" s="102" t="s">
        <v>1940</v>
      </c>
      <c r="M128" s="103">
        <f>I128-K128</f>
        <v>5500</v>
      </c>
      <c r="N128" s="4">
        <f>IF(ISERROR(K128/I128),"",K128/I128)</f>
        <v>0.8</v>
      </c>
      <c r="O128" s="99">
        <f>I128/E128</f>
        <v>1195.6521739130435</v>
      </c>
      <c r="P128" s="99">
        <f>K128/E128</f>
        <v>956.52173913043475</v>
      </c>
      <c r="Q128" s="74">
        <v>3</v>
      </c>
      <c r="R128" s="74">
        <v>1</v>
      </c>
      <c r="S128" s="74" t="s">
        <v>1936</v>
      </c>
      <c r="T128" s="5" t="s">
        <v>1159</v>
      </c>
      <c r="U128" s="9"/>
      <c r="W128" s="98">
        <f t="shared" si="65"/>
        <v>76.599999999999994</v>
      </c>
      <c r="X128" s="100">
        <f t="shared" si="65"/>
        <v>23</v>
      </c>
      <c r="Y128" s="96">
        <f t="shared" si="66"/>
        <v>100</v>
      </c>
      <c r="Z128" s="103">
        <f t="shared" si="66"/>
        <v>27500</v>
      </c>
      <c r="AA128" s="103">
        <f>K128</f>
        <v>22000</v>
      </c>
      <c r="AB128" s="103">
        <f t="shared" si="67"/>
        <v>5500</v>
      </c>
      <c r="AC128" s="4">
        <f t="shared" si="67"/>
        <v>0.8</v>
      </c>
      <c r="AD128" s="99">
        <f t="shared" si="67"/>
        <v>1195.6521739130435</v>
      </c>
      <c r="AE128" s="74" t="str">
        <f>S128</f>
        <v>복</v>
      </c>
      <c r="AF128" s="74" t="str">
        <f>Q128&amp;"/"&amp;R128</f>
        <v>3/1</v>
      </c>
      <c r="AH128" s="20" t="str">
        <f t="shared" si="33"/>
        <v>건영2차</v>
      </c>
      <c r="AI128" s="100">
        <f t="shared" si="32"/>
        <v>23</v>
      </c>
      <c r="AJ128" s="74" t="str">
        <f>IF(AI128="","",$AJ$2)</f>
        <v>A-</v>
      </c>
      <c r="AK128" s="74" t="s">
        <v>13</v>
      </c>
      <c r="AL128" s="74" t="s">
        <v>1937</v>
      </c>
      <c r="AM128" s="74" t="s">
        <v>1938</v>
      </c>
      <c r="AN128" s="74" t="str">
        <f>IF(AI128="","",$AN$2)</f>
        <v>C</v>
      </c>
      <c r="AO128" s="74" t="str">
        <f>IF(N128="","",IF(N128&gt;=$AO$1/100,"O","X"))</f>
        <v>O</v>
      </c>
      <c r="AP128" s="74" t="str">
        <f>IF(I128="","",IF(I128&lt;=$AP$1,"O","X"))</f>
        <v>O</v>
      </c>
      <c r="AQ128" s="74" t="str">
        <f>IF(O128="","",IF(O128&lt;=$AQ$1,"O","X"))</f>
        <v>X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후보</v>
      </c>
    </row>
    <row r="129" spans="1:48" x14ac:dyDescent="0.3">
      <c r="A129" s="9" t="s">
        <v>1583</v>
      </c>
      <c r="B129" s="10" t="s">
        <v>2043</v>
      </c>
      <c r="C129" s="101">
        <v>710</v>
      </c>
      <c r="D129" s="98">
        <v>108.7</v>
      </c>
      <c r="E129" s="100">
        <v>33</v>
      </c>
      <c r="F129" s="98">
        <v>84.9</v>
      </c>
      <c r="G129" s="17">
        <v>26</v>
      </c>
      <c r="H129" s="101">
        <v>320</v>
      </c>
      <c r="I129" s="102">
        <v>43000</v>
      </c>
      <c r="J129" s="102" t="s">
        <v>1947</v>
      </c>
      <c r="K129" s="102">
        <v>30000</v>
      </c>
      <c r="L129" s="102" t="s">
        <v>1968</v>
      </c>
      <c r="M129" s="103">
        <f>I129-K129</f>
        <v>13000</v>
      </c>
      <c r="N129" s="4">
        <f>IF(ISERROR(K129/I129),"",K129/I129)</f>
        <v>0.69767441860465118</v>
      </c>
      <c r="O129" s="99">
        <f>I129/E129</f>
        <v>1303.030303030303</v>
      </c>
      <c r="P129" s="99">
        <f>K129/E129</f>
        <v>909.09090909090912</v>
      </c>
      <c r="Q129" s="74">
        <v>3</v>
      </c>
      <c r="R129" s="74">
        <v>2</v>
      </c>
      <c r="S129" s="74" t="s">
        <v>1941</v>
      </c>
      <c r="T129" s="5">
        <v>108</v>
      </c>
      <c r="U129" s="9"/>
      <c r="W129" s="98">
        <f t="shared" si="65"/>
        <v>108.7</v>
      </c>
      <c r="X129" s="100">
        <f t="shared" si="65"/>
        <v>33</v>
      </c>
      <c r="Y129" s="96">
        <f t="shared" si="66"/>
        <v>320</v>
      </c>
      <c r="Z129" s="103">
        <f t="shared" si="66"/>
        <v>43000</v>
      </c>
      <c r="AA129" s="103">
        <f>K129</f>
        <v>30000</v>
      </c>
      <c r="AB129" s="103">
        <f t="shared" si="67"/>
        <v>13000</v>
      </c>
      <c r="AC129" s="4">
        <f t="shared" si="67"/>
        <v>0.69767441860465118</v>
      </c>
      <c r="AD129" s="99">
        <f t="shared" si="67"/>
        <v>1303.030303030303</v>
      </c>
      <c r="AE129" s="74" t="str">
        <f>S129</f>
        <v>계</v>
      </c>
      <c r="AF129" s="74" t="str">
        <f>Q129&amp;"/"&amp;R129</f>
        <v>3/2</v>
      </c>
      <c r="AH129" s="20" t="str">
        <f t="shared" si="33"/>
        <v>건영2차</v>
      </c>
      <c r="AI129" s="100">
        <f t="shared" si="32"/>
        <v>33</v>
      </c>
      <c r="AJ129" s="74" t="str">
        <f>IF(AI129="","",$AJ$2)</f>
        <v>A-</v>
      </c>
      <c r="AK129" s="74" t="s">
        <v>13</v>
      </c>
      <c r="AL129" s="74" t="s">
        <v>1937</v>
      </c>
      <c r="AM129" s="74" t="s">
        <v>1938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O</v>
      </c>
      <c r="AQ129" s="74" t="str">
        <f>IF(O129="","",IF(O129&lt;=$AQ$1,"O","X"))</f>
        <v>X</v>
      </c>
      <c r="AR129" s="74" t="str">
        <f>IF(M129="","",IF(M129&lt;=$AR$1,"O","X"))</f>
        <v>X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x14ac:dyDescent="0.3">
      <c r="A130" s="9"/>
      <c r="B130" s="74"/>
      <c r="C130" s="6"/>
      <c r="D130" s="9"/>
      <c r="E130" s="14"/>
      <c r="F130" s="98"/>
      <c r="G130" s="9"/>
      <c r="H130" s="9"/>
      <c r="I130" s="9"/>
      <c r="J130" s="9"/>
      <c r="K130" s="9"/>
      <c r="L130" s="9"/>
      <c r="M130" s="9"/>
      <c r="N130" s="9"/>
      <c r="O130" s="99"/>
      <c r="P130" s="99"/>
      <c r="Q130" s="100"/>
      <c r="R130" s="100"/>
      <c r="S130" s="9"/>
      <c r="T130" s="48"/>
      <c r="U130" s="9"/>
      <c r="W130" s="69" t="str">
        <f>$A$4&amp;" "&amp;A131&amp;"("&amp;B131&amp;","&amp;C131&amp;"^)"</f>
        <v>정왕동 대림2단지('98.02.,690^)</v>
      </c>
      <c r="X130" s="70"/>
      <c r="Y130" s="70"/>
      <c r="Z130" s="70"/>
      <c r="AA130" s="70"/>
      <c r="AB130" s="70"/>
      <c r="AC130" s="70"/>
      <c r="AD130" s="70"/>
      <c r="AE130" s="70"/>
      <c r="AF130" s="71"/>
      <c r="AH130" s="20" t="str">
        <f t="shared" si="33"/>
        <v/>
      </c>
      <c r="AI130" s="97" t="str">
        <f t="shared" si="32"/>
        <v/>
      </c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</row>
    <row r="131" spans="1:48" x14ac:dyDescent="0.3">
      <c r="A131" s="9" t="s">
        <v>1587</v>
      </c>
      <c r="B131" s="10" t="s">
        <v>2072</v>
      </c>
      <c r="C131" s="101">
        <v>690</v>
      </c>
      <c r="D131" s="98">
        <v>62.7</v>
      </c>
      <c r="E131" s="100">
        <v>19</v>
      </c>
      <c r="F131" s="98">
        <v>51.2</v>
      </c>
      <c r="G131" s="17">
        <v>15</v>
      </c>
      <c r="H131" s="101">
        <v>290</v>
      </c>
      <c r="I131" s="102">
        <v>27000</v>
      </c>
      <c r="J131" s="102" t="s">
        <v>1947</v>
      </c>
      <c r="K131" s="102"/>
      <c r="L131" s="102"/>
      <c r="M131" s="103">
        <f>I131-K131</f>
        <v>27000</v>
      </c>
      <c r="N131" s="4">
        <f>IF(ISERROR(K131/I131),"",K131/I131)</f>
        <v>0</v>
      </c>
      <c r="O131" s="99">
        <f>I131/E131</f>
        <v>1421.0526315789473</v>
      </c>
      <c r="P131" s="99">
        <f>K131/E131</f>
        <v>0</v>
      </c>
      <c r="Q131" s="74">
        <v>2</v>
      </c>
      <c r="R131" s="74">
        <v>1</v>
      </c>
      <c r="S131" s="74" t="s">
        <v>1941</v>
      </c>
      <c r="T131" s="5">
        <v>62</v>
      </c>
      <c r="U131" s="9"/>
      <c r="W131" s="98">
        <f>D131</f>
        <v>62.7</v>
      </c>
      <c r="X131" s="100">
        <f>E131</f>
        <v>19</v>
      </c>
      <c r="Y131" s="96">
        <f>H131</f>
        <v>290</v>
      </c>
      <c r="Z131" s="103">
        <f>I131</f>
        <v>27000</v>
      </c>
      <c r="AA131" s="103">
        <f>K131</f>
        <v>0</v>
      </c>
      <c r="AB131" s="103">
        <f t="shared" ref="AB131:AD132" si="68">M131</f>
        <v>27000</v>
      </c>
      <c r="AC131" s="4">
        <f t="shared" si="68"/>
        <v>0</v>
      </c>
      <c r="AD131" s="99">
        <f t="shared" si="68"/>
        <v>1421.0526315789473</v>
      </c>
      <c r="AE131" s="74" t="str">
        <f>S131</f>
        <v>계</v>
      </c>
      <c r="AF131" s="74" t="str">
        <f>Q131&amp;"/"&amp;R131</f>
        <v>2/1</v>
      </c>
      <c r="AH131" s="20" t="str">
        <f t="shared" si="33"/>
        <v>대림2단지</v>
      </c>
      <c r="AI131" s="100">
        <f t="shared" ref="AI131:AI194" si="69">IF(E131="","",E131)</f>
        <v>19</v>
      </c>
      <c r="AJ131" s="74" t="str">
        <f>IF(AI131="","",$AJ$2)</f>
        <v>A-</v>
      </c>
      <c r="AK131" s="74" t="s">
        <v>13</v>
      </c>
      <c r="AL131" s="74" t="s">
        <v>1937</v>
      </c>
      <c r="AM131" s="74" t="s">
        <v>1938</v>
      </c>
      <c r="AN131" s="74" t="str">
        <f>IF(AI131="","",$AN$2)</f>
        <v>C</v>
      </c>
      <c r="AO131" s="74" t="str">
        <f>IF(N131="","",IF(N131&gt;=$AO$1/100,"O","X"))</f>
        <v>X</v>
      </c>
      <c r="AP131" s="74" t="str">
        <f>IF(I131="","",IF(I131&lt;=$AP$1,"O","X"))</f>
        <v>O</v>
      </c>
      <c r="AQ131" s="74" t="str">
        <f>IF(O131="","",IF(O131&lt;=$AQ$1,"O","X"))</f>
        <v>X</v>
      </c>
      <c r="AR131" s="74" t="str">
        <f>IF(M131="","",IF(M131&lt;=$AR$1,"O","X"))</f>
        <v>X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>X</v>
      </c>
    </row>
    <row r="132" spans="1:48" x14ac:dyDescent="0.3">
      <c r="A132" s="9" t="s">
        <v>1587</v>
      </c>
      <c r="B132" s="10" t="s">
        <v>2072</v>
      </c>
      <c r="C132" s="101">
        <v>690</v>
      </c>
      <c r="D132" s="98">
        <v>77.2</v>
      </c>
      <c r="E132" s="100">
        <v>23</v>
      </c>
      <c r="F132" s="98">
        <v>59.9</v>
      </c>
      <c r="G132" s="17">
        <v>18</v>
      </c>
      <c r="H132" s="101">
        <v>400</v>
      </c>
      <c r="I132" s="102">
        <v>27000</v>
      </c>
      <c r="J132" s="102" t="s">
        <v>1975</v>
      </c>
      <c r="K132" s="102">
        <v>25500</v>
      </c>
      <c r="L132" s="102" t="s">
        <v>1960</v>
      </c>
      <c r="M132" s="103">
        <f>I132-K132</f>
        <v>1500</v>
      </c>
      <c r="N132" s="4">
        <f>IF(ISERROR(K132/I132),"",K132/I132)</f>
        <v>0.94444444444444442</v>
      </c>
      <c r="O132" s="99">
        <f>I132/E132</f>
        <v>1173.9130434782608</v>
      </c>
      <c r="P132" s="99">
        <f>K132/E132</f>
        <v>1108.695652173913</v>
      </c>
      <c r="Q132" s="74">
        <v>3</v>
      </c>
      <c r="R132" s="74">
        <v>1</v>
      </c>
      <c r="S132" s="74" t="s">
        <v>1941</v>
      </c>
      <c r="T132" s="5">
        <v>77</v>
      </c>
      <c r="U132" s="9"/>
      <c r="W132" s="98">
        <f>D132</f>
        <v>77.2</v>
      </c>
      <c r="X132" s="100">
        <f>E132</f>
        <v>23</v>
      </c>
      <c r="Y132" s="96">
        <f>H132</f>
        <v>400</v>
      </c>
      <c r="Z132" s="103">
        <f>I132</f>
        <v>27000</v>
      </c>
      <c r="AA132" s="103">
        <f>K132</f>
        <v>25500</v>
      </c>
      <c r="AB132" s="103">
        <f t="shared" si="68"/>
        <v>1500</v>
      </c>
      <c r="AC132" s="4">
        <f t="shared" si="68"/>
        <v>0.94444444444444442</v>
      </c>
      <c r="AD132" s="99">
        <f t="shared" si="68"/>
        <v>1173.9130434782608</v>
      </c>
      <c r="AE132" s="74" t="str">
        <f>S132</f>
        <v>계</v>
      </c>
      <c r="AF132" s="74" t="str">
        <f>Q132&amp;"/"&amp;R132</f>
        <v>3/1</v>
      </c>
      <c r="AH132" s="20" t="str">
        <f t="shared" si="33"/>
        <v>대림2단지</v>
      </c>
      <c r="AI132" s="100">
        <f t="shared" si="69"/>
        <v>23</v>
      </c>
      <c r="AJ132" s="74" t="str">
        <f>IF(AI132="","",$AJ$2)</f>
        <v>A-</v>
      </c>
      <c r="AK132" s="74" t="s">
        <v>13</v>
      </c>
      <c r="AL132" s="74" t="s">
        <v>1937</v>
      </c>
      <c r="AM132" s="74" t="s">
        <v>1938</v>
      </c>
      <c r="AN132" s="74" t="str">
        <f>IF(AI132="","",$AN$2)</f>
        <v>C</v>
      </c>
      <c r="AO132" s="74" t="str">
        <f>IF(N132="","",IF(N132&gt;=$AO$1/100,"O","X"))</f>
        <v>O</v>
      </c>
      <c r="AP132" s="74" t="str">
        <f>IF(I132="","",IF(I132&lt;=$AP$1,"O","X"))</f>
        <v>O</v>
      </c>
      <c r="AQ132" s="74" t="str">
        <f>IF(O132="","",IF(O132&lt;=$AQ$1,"O","X"))</f>
        <v>X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후보</v>
      </c>
    </row>
    <row r="133" spans="1:48" x14ac:dyDescent="0.3">
      <c r="A133" s="9"/>
      <c r="B133" s="74"/>
      <c r="C133" s="6"/>
      <c r="D133" s="9"/>
      <c r="E133" s="14"/>
      <c r="F133" s="98"/>
      <c r="G133" s="9"/>
      <c r="H133" s="9"/>
      <c r="I133" s="9"/>
      <c r="J133" s="9"/>
      <c r="K133" s="9"/>
      <c r="L133" s="9"/>
      <c r="M133" s="9"/>
      <c r="N133" s="9"/>
      <c r="O133" s="99"/>
      <c r="P133" s="99"/>
      <c r="Q133" s="100"/>
      <c r="R133" s="100"/>
      <c r="S133" s="9"/>
      <c r="T133" s="48"/>
      <c r="U133" s="9"/>
      <c r="W133" s="69" t="str">
        <f>$A$4&amp;" "&amp;A134&amp;"("&amp;B134&amp;","&amp;C134&amp;"^)"</f>
        <v>정왕동 영남5차('96.09.,330^)</v>
      </c>
      <c r="X133" s="70"/>
      <c r="Y133" s="70"/>
      <c r="Z133" s="70"/>
      <c r="AA133" s="70"/>
      <c r="AB133" s="70"/>
      <c r="AC133" s="70"/>
      <c r="AD133" s="70"/>
      <c r="AE133" s="70"/>
      <c r="AF133" s="71"/>
      <c r="AH133" s="20" t="str">
        <f t="shared" ref="AH133:AH196" si="70">IF(A133="","",A133)</f>
        <v/>
      </c>
      <c r="AI133" s="97" t="str">
        <f t="shared" si="69"/>
        <v/>
      </c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</row>
    <row r="134" spans="1:48" x14ac:dyDescent="0.3">
      <c r="A134" s="9" t="s">
        <v>1603</v>
      </c>
      <c r="B134" s="10" t="s">
        <v>2073</v>
      </c>
      <c r="C134" s="101">
        <v>330</v>
      </c>
      <c r="D134" s="98">
        <v>92.4</v>
      </c>
      <c r="E134" s="100">
        <v>28</v>
      </c>
      <c r="F134" s="98">
        <v>72.099999999999994</v>
      </c>
      <c r="G134" s="17">
        <v>22</v>
      </c>
      <c r="H134" s="101">
        <v>1</v>
      </c>
      <c r="I134" s="102"/>
      <c r="J134" s="102"/>
      <c r="K134" s="102"/>
      <c r="L134" s="102"/>
      <c r="M134" s="103">
        <f>I134-K134</f>
        <v>0</v>
      </c>
      <c r="N134" s="4" t="str">
        <f>IF(ISERROR(K134/I134),"",K134/I134)</f>
        <v/>
      </c>
      <c r="O134" s="99">
        <f>I134/E134</f>
        <v>0</v>
      </c>
      <c r="P134" s="99">
        <f>K134/E134</f>
        <v>0</v>
      </c>
      <c r="Q134" s="74">
        <v>3</v>
      </c>
      <c r="R134" s="74">
        <v>2</v>
      </c>
      <c r="S134" s="74" t="s">
        <v>1941</v>
      </c>
      <c r="T134" s="5">
        <v>92</v>
      </c>
      <c r="U134" s="9"/>
      <c r="W134" s="98">
        <f t="shared" ref="W134:X138" si="71">D134</f>
        <v>92.4</v>
      </c>
      <c r="X134" s="100">
        <f t="shared" si="71"/>
        <v>28</v>
      </c>
      <c r="Y134" s="96">
        <f t="shared" ref="Y134:Z138" si="72">H134</f>
        <v>1</v>
      </c>
      <c r="Z134" s="103">
        <f t="shared" si="72"/>
        <v>0</v>
      </c>
      <c r="AA134" s="103">
        <f>K134</f>
        <v>0</v>
      </c>
      <c r="AB134" s="103">
        <f t="shared" ref="AB134:AD138" si="73">M134</f>
        <v>0</v>
      </c>
      <c r="AC134" s="4" t="str">
        <f t="shared" si="73"/>
        <v/>
      </c>
      <c r="AD134" s="99">
        <f t="shared" si="73"/>
        <v>0</v>
      </c>
      <c r="AE134" s="74" t="str">
        <f>S134</f>
        <v>계</v>
      </c>
      <c r="AF134" s="74" t="str">
        <f>Q134&amp;"/"&amp;R134</f>
        <v>3/2</v>
      </c>
      <c r="AH134" s="20" t="str">
        <f t="shared" si="70"/>
        <v>영남5차</v>
      </c>
      <c r="AI134" s="100">
        <f t="shared" si="69"/>
        <v>28</v>
      </c>
      <c r="AJ134" s="74" t="str">
        <f>IF(AI134="","",$AJ$2)</f>
        <v>A-</v>
      </c>
      <c r="AK134" s="74" t="s">
        <v>13</v>
      </c>
      <c r="AL134" s="74" t="s">
        <v>1937</v>
      </c>
      <c r="AM134" s="74" t="s">
        <v>1938</v>
      </c>
      <c r="AN134" s="74" t="str">
        <f>IF(AI134="","",$AN$2)</f>
        <v>C</v>
      </c>
      <c r="AO134" s="74" t="str">
        <f>IF(N134="","",IF(N134&gt;=$AO$1/100,"O","X"))</f>
        <v/>
      </c>
      <c r="AP134" s="74" t="str">
        <f>IF(I134="","",IF(I134&lt;=$AP$1,"O","X"))</f>
        <v/>
      </c>
      <c r="AQ134" s="74" t="str">
        <f>IF(O134="","",IF(O134&lt;=$AQ$1,"O","X"))</f>
        <v>O</v>
      </c>
      <c r="AR134" s="74" t="str">
        <f>IF(M134="","",IF(M134&lt;=$AR$1,"O","X"))</f>
        <v>O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/>
      </c>
    </row>
    <row r="135" spans="1:48" x14ac:dyDescent="0.3">
      <c r="A135" s="9" t="s">
        <v>1603</v>
      </c>
      <c r="B135" s="10" t="s">
        <v>2073</v>
      </c>
      <c r="C135" s="101">
        <v>330</v>
      </c>
      <c r="D135" s="98">
        <v>98.4</v>
      </c>
      <c r="E135" s="100">
        <v>30</v>
      </c>
      <c r="F135" s="98">
        <v>78.099999999999994</v>
      </c>
      <c r="G135" s="17">
        <v>24</v>
      </c>
      <c r="H135" s="101">
        <v>39</v>
      </c>
      <c r="I135" s="102">
        <v>34000</v>
      </c>
      <c r="J135" s="102" t="s">
        <v>1963</v>
      </c>
      <c r="K135" s="102"/>
      <c r="L135" s="102"/>
      <c r="M135" s="103">
        <f>I135-K135</f>
        <v>34000</v>
      </c>
      <c r="N135" s="4">
        <f>IF(ISERROR(K135/I135),"",K135/I135)</f>
        <v>0</v>
      </c>
      <c r="O135" s="99">
        <f>I135/E135</f>
        <v>1133.3333333333333</v>
      </c>
      <c r="P135" s="99">
        <f>K135/E135</f>
        <v>0</v>
      </c>
      <c r="Q135" s="74">
        <v>3</v>
      </c>
      <c r="R135" s="74">
        <v>2</v>
      </c>
      <c r="S135" s="74" t="s">
        <v>1941</v>
      </c>
      <c r="T135" s="5">
        <v>98</v>
      </c>
      <c r="U135" s="9"/>
      <c r="W135" s="98">
        <f t="shared" si="71"/>
        <v>98.4</v>
      </c>
      <c r="X135" s="100">
        <f t="shared" si="71"/>
        <v>30</v>
      </c>
      <c r="Y135" s="96">
        <f t="shared" si="72"/>
        <v>39</v>
      </c>
      <c r="Z135" s="103">
        <f t="shared" si="72"/>
        <v>34000</v>
      </c>
      <c r="AA135" s="103">
        <f>K135</f>
        <v>0</v>
      </c>
      <c r="AB135" s="103">
        <f t="shared" si="73"/>
        <v>34000</v>
      </c>
      <c r="AC135" s="4">
        <f t="shared" si="73"/>
        <v>0</v>
      </c>
      <c r="AD135" s="99">
        <f t="shared" si="73"/>
        <v>1133.3333333333333</v>
      </c>
      <c r="AE135" s="74" t="str">
        <f>S135</f>
        <v>계</v>
      </c>
      <c r="AF135" s="74" t="str">
        <f>Q135&amp;"/"&amp;R135</f>
        <v>3/2</v>
      </c>
      <c r="AH135" s="20" t="str">
        <f t="shared" si="70"/>
        <v>영남5차</v>
      </c>
      <c r="AI135" s="100">
        <f t="shared" si="69"/>
        <v>30</v>
      </c>
      <c r="AJ135" s="74" t="str">
        <f>IF(AI135="","",$AJ$2)</f>
        <v>A-</v>
      </c>
      <c r="AK135" s="74" t="s">
        <v>13</v>
      </c>
      <c r="AL135" s="74" t="s">
        <v>1937</v>
      </c>
      <c r="AM135" s="74" t="s">
        <v>1938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O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 t="s">
        <v>1603</v>
      </c>
      <c r="B136" s="10" t="s">
        <v>2073</v>
      </c>
      <c r="C136" s="101">
        <v>330</v>
      </c>
      <c r="D136" s="98">
        <v>107.8</v>
      </c>
      <c r="E136" s="100">
        <v>33</v>
      </c>
      <c r="F136" s="98">
        <v>84.9</v>
      </c>
      <c r="G136" s="17">
        <v>26</v>
      </c>
      <c r="H136" s="101">
        <v>200</v>
      </c>
      <c r="I136" s="102">
        <v>44000</v>
      </c>
      <c r="J136" s="102" t="s">
        <v>1968</v>
      </c>
      <c r="K136" s="102"/>
      <c r="L136" s="102"/>
      <c r="M136" s="103">
        <f>I136-K136</f>
        <v>44000</v>
      </c>
      <c r="N136" s="4">
        <f>IF(ISERROR(K136/I136),"",K136/I136)</f>
        <v>0</v>
      </c>
      <c r="O136" s="99">
        <f>I136/E136</f>
        <v>1333.3333333333333</v>
      </c>
      <c r="P136" s="99">
        <f>K136/E136</f>
        <v>0</v>
      </c>
      <c r="Q136" s="74">
        <v>3</v>
      </c>
      <c r="R136" s="74">
        <v>2</v>
      </c>
      <c r="S136" s="74" t="s">
        <v>1941</v>
      </c>
      <c r="T136" s="5">
        <v>107</v>
      </c>
      <c r="U136" s="9"/>
      <c r="W136" s="98">
        <f t="shared" si="71"/>
        <v>107.8</v>
      </c>
      <c r="X136" s="100">
        <f t="shared" si="71"/>
        <v>33</v>
      </c>
      <c r="Y136" s="96">
        <f t="shared" si="72"/>
        <v>200</v>
      </c>
      <c r="Z136" s="103">
        <f t="shared" si="72"/>
        <v>44000</v>
      </c>
      <c r="AA136" s="103">
        <f>K136</f>
        <v>0</v>
      </c>
      <c r="AB136" s="103">
        <f t="shared" si="73"/>
        <v>44000</v>
      </c>
      <c r="AC136" s="4">
        <f t="shared" si="73"/>
        <v>0</v>
      </c>
      <c r="AD136" s="99">
        <f t="shared" si="73"/>
        <v>1333.3333333333333</v>
      </c>
      <c r="AE136" s="74" t="str">
        <f>S136</f>
        <v>계</v>
      </c>
      <c r="AF136" s="74" t="str">
        <f>Q136&amp;"/"&amp;R136</f>
        <v>3/2</v>
      </c>
      <c r="AH136" s="20" t="str">
        <f t="shared" si="70"/>
        <v>영남5차</v>
      </c>
      <c r="AI136" s="100">
        <f t="shared" si="69"/>
        <v>33</v>
      </c>
      <c r="AJ136" s="74" t="str">
        <f>IF(AI136="","",$AJ$2)</f>
        <v>A-</v>
      </c>
      <c r="AK136" s="74" t="s">
        <v>13</v>
      </c>
      <c r="AL136" s="74" t="s">
        <v>1937</v>
      </c>
      <c r="AM136" s="74" t="s">
        <v>1938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O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x14ac:dyDescent="0.3">
      <c r="A137" s="9" t="s">
        <v>1603</v>
      </c>
      <c r="B137" s="10" t="s">
        <v>2073</v>
      </c>
      <c r="C137" s="101">
        <v>330</v>
      </c>
      <c r="D137" s="98">
        <v>118.4</v>
      </c>
      <c r="E137" s="100">
        <v>36</v>
      </c>
      <c r="F137" s="98">
        <v>101.9</v>
      </c>
      <c r="G137" s="17">
        <v>31</v>
      </c>
      <c r="H137" s="101">
        <v>50</v>
      </c>
      <c r="I137" s="102">
        <v>43000</v>
      </c>
      <c r="J137" s="102" t="s">
        <v>1968</v>
      </c>
      <c r="K137" s="102"/>
      <c r="L137" s="102"/>
      <c r="M137" s="103">
        <f>I137-K137</f>
        <v>43000</v>
      </c>
      <c r="N137" s="4">
        <f>IF(ISERROR(K137/I137),"",K137/I137)</f>
        <v>0</v>
      </c>
      <c r="O137" s="99">
        <f>I137/E137</f>
        <v>1194.4444444444443</v>
      </c>
      <c r="P137" s="99">
        <f>K137/E137</f>
        <v>0</v>
      </c>
      <c r="Q137" s="74">
        <v>4</v>
      </c>
      <c r="R137" s="74">
        <v>2</v>
      </c>
      <c r="S137" s="74" t="s">
        <v>1941</v>
      </c>
      <c r="T137" s="5">
        <v>118</v>
      </c>
      <c r="U137" s="9"/>
      <c r="W137" s="98">
        <f t="shared" si="71"/>
        <v>118.4</v>
      </c>
      <c r="X137" s="100">
        <f t="shared" si="71"/>
        <v>36</v>
      </c>
      <c r="Y137" s="96">
        <f t="shared" si="72"/>
        <v>50</v>
      </c>
      <c r="Z137" s="103">
        <f t="shared" si="72"/>
        <v>43000</v>
      </c>
      <c r="AA137" s="103">
        <f>K137</f>
        <v>0</v>
      </c>
      <c r="AB137" s="103">
        <f t="shared" si="73"/>
        <v>43000</v>
      </c>
      <c r="AC137" s="4">
        <f t="shared" si="73"/>
        <v>0</v>
      </c>
      <c r="AD137" s="99">
        <f t="shared" si="73"/>
        <v>1194.4444444444443</v>
      </c>
      <c r="AE137" s="74" t="str">
        <f>S137</f>
        <v>계</v>
      </c>
      <c r="AF137" s="74" t="str">
        <f>Q137&amp;"/"&amp;R137</f>
        <v>4/2</v>
      </c>
      <c r="AH137" s="20" t="str">
        <f t="shared" si="70"/>
        <v>영남5차</v>
      </c>
      <c r="AI137" s="100">
        <f t="shared" si="69"/>
        <v>36</v>
      </c>
      <c r="AJ137" s="74" t="str">
        <f>IF(AI137="","",$AJ$2)</f>
        <v>A-</v>
      </c>
      <c r="AK137" s="74" t="s">
        <v>13</v>
      </c>
      <c r="AL137" s="74" t="s">
        <v>1937</v>
      </c>
      <c r="AM137" s="74" t="s">
        <v>1938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O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x14ac:dyDescent="0.3">
      <c r="A138" s="9" t="s">
        <v>1603</v>
      </c>
      <c r="B138" s="10" t="s">
        <v>2073</v>
      </c>
      <c r="C138" s="101">
        <v>330</v>
      </c>
      <c r="D138" s="98">
        <v>163.5</v>
      </c>
      <c r="E138" s="100">
        <v>49</v>
      </c>
      <c r="F138" s="98">
        <v>134.69999999999999</v>
      </c>
      <c r="G138" s="17">
        <v>41</v>
      </c>
      <c r="H138" s="101">
        <v>40</v>
      </c>
      <c r="I138" s="102"/>
      <c r="J138" s="102"/>
      <c r="K138" s="102"/>
      <c r="L138" s="102"/>
      <c r="M138" s="103">
        <f>I138-K138</f>
        <v>0</v>
      </c>
      <c r="N138" s="4" t="str">
        <f>IF(ISERROR(K138/I138),"",K138/I138)</f>
        <v/>
      </c>
      <c r="O138" s="99">
        <f>I138/E138</f>
        <v>0</v>
      </c>
      <c r="P138" s="99">
        <f>K138/E138</f>
        <v>0</v>
      </c>
      <c r="Q138" s="74">
        <v>4</v>
      </c>
      <c r="R138" s="74">
        <v>2</v>
      </c>
      <c r="S138" s="74" t="s">
        <v>1941</v>
      </c>
      <c r="T138" s="5">
        <v>163</v>
      </c>
      <c r="U138" s="9"/>
      <c r="W138" s="98">
        <f t="shared" si="71"/>
        <v>163.5</v>
      </c>
      <c r="X138" s="100">
        <f t="shared" si="71"/>
        <v>49</v>
      </c>
      <c r="Y138" s="96">
        <f t="shared" si="72"/>
        <v>40</v>
      </c>
      <c r="Z138" s="103">
        <f t="shared" si="72"/>
        <v>0</v>
      </c>
      <c r="AA138" s="103">
        <f>K138</f>
        <v>0</v>
      </c>
      <c r="AB138" s="103">
        <f t="shared" si="73"/>
        <v>0</v>
      </c>
      <c r="AC138" s="4" t="str">
        <f t="shared" si="73"/>
        <v/>
      </c>
      <c r="AD138" s="99">
        <f t="shared" si="73"/>
        <v>0</v>
      </c>
      <c r="AE138" s="74" t="str">
        <f>S138</f>
        <v>계</v>
      </c>
      <c r="AF138" s="74" t="str">
        <f>Q138&amp;"/"&amp;R138</f>
        <v>4/2</v>
      </c>
      <c r="AH138" s="20" t="str">
        <f t="shared" si="70"/>
        <v>영남5차</v>
      </c>
      <c r="AI138" s="100">
        <f t="shared" si="69"/>
        <v>49</v>
      </c>
      <c r="AJ138" s="74" t="str">
        <f>IF(AI138="","",$AJ$2)</f>
        <v>A-</v>
      </c>
      <c r="AK138" s="74" t="s">
        <v>13</v>
      </c>
      <c r="AL138" s="74" t="s">
        <v>1937</v>
      </c>
      <c r="AM138" s="74" t="s">
        <v>1938</v>
      </c>
      <c r="AN138" s="74" t="str">
        <f>IF(AI138="","",$AN$2)</f>
        <v>C</v>
      </c>
      <c r="AO138" s="74" t="str">
        <f>IF(N138="","",IF(N138&gt;=$AO$1/100,"O","X"))</f>
        <v/>
      </c>
      <c r="AP138" s="74" t="str">
        <f>IF(I138="","",IF(I138&lt;=$AP$1,"O","X"))</f>
        <v/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/>
      </c>
    </row>
    <row r="139" spans="1:48" x14ac:dyDescent="0.3">
      <c r="A139" s="9"/>
      <c r="B139" s="74"/>
      <c r="C139" s="6"/>
      <c r="D139" s="9"/>
      <c r="E139" s="14"/>
      <c r="F139" s="98"/>
      <c r="G139" s="9"/>
      <c r="H139" s="9"/>
      <c r="I139" s="9"/>
      <c r="J139" s="9"/>
      <c r="K139" s="9"/>
      <c r="L139" s="9"/>
      <c r="M139" s="9"/>
      <c r="N139" s="9"/>
      <c r="O139" s="99"/>
      <c r="P139" s="99"/>
      <c r="Q139" s="100"/>
      <c r="R139" s="100"/>
      <c r="S139" s="9"/>
      <c r="T139" s="48"/>
      <c r="U139" s="9"/>
      <c r="W139" s="69" t="str">
        <f>$A$4&amp;" "&amp;A140&amp;"("&amp;B140&amp;","&amp;C140&amp;"^)"</f>
        <v>정왕동 서촌마을영화하이닉스('02.04.,210^)</v>
      </c>
      <c r="X139" s="70"/>
      <c r="Y139" s="70"/>
      <c r="Z139" s="70"/>
      <c r="AA139" s="70"/>
      <c r="AB139" s="70"/>
      <c r="AC139" s="70"/>
      <c r="AD139" s="70"/>
      <c r="AE139" s="70"/>
      <c r="AF139" s="71"/>
      <c r="AH139" s="20" t="str">
        <f t="shared" si="70"/>
        <v/>
      </c>
      <c r="AI139" s="97" t="str">
        <f t="shared" si="69"/>
        <v/>
      </c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</row>
    <row r="140" spans="1:48" x14ac:dyDescent="0.3">
      <c r="A140" s="9" t="s">
        <v>1608</v>
      </c>
      <c r="B140" s="10" t="s">
        <v>2074</v>
      </c>
      <c r="C140" s="101">
        <v>210</v>
      </c>
      <c r="D140" s="98">
        <v>79.3</v>
      </c>
      <c r="E140" s="100">
        <v>24</v>
      </c>
      <c r="F140" s="98">
        <v>67</v>
      </c>
      <c r="G140" s="17">
        <v>20</v>
      </c>
      <c r="H140" s="101">
        <v>110</v>
      </c>
      <c r="I140" s="102"/>
      <c r="J140" s="102"/>
      <c r="K140" s="102"/>
      <c r="L140" s="102"/>
      <c r="M140" s="103">
        <f>I140-K140</f>
        <v>0</v>
      </c>
      <c r="N140" s="4" t="str">
        <f>IF(ISERROR(K140/I140),"",K140/I140)</f>
        <v/>
      </c>
      <c r="O140" s="99">
        <f>I140/E140</f>
        <v>0</v>
      </c>
      <c r="P140" s="99">
        <f>K140/E140</f>
        <v>0</v>
      </c>
      <c r="Q140" s="74">
        <v>3</v>
      </c>
      <c r="R140" s="74">
        <v>1</v>
      </c>
      <c r="S140" s="74" t="s">
        <v>1941</v>
      </c>
      <c r="T140" s="5">
        <v>79</v>
      </c>
      <c r="U140" s="9"/>
      <c r="W140" s="98">
        <f>D140</f>
        <v>79.3</v>
      </c>
      <c r="X140" s="100">
        <f>E140</f>
        <v>24</v>
      </c>
      <c r="Y140" s="96">
        <f>H140</f>
        <v>110</v>
      </c>
      <c r="Z140" s="103">
        <f>I140</f>
        <v>0</v>
      </c>
      <c r="AA140" s="103">
        <f>K140</f>
        <v>0</v>
      </c>
      <c r="AB140" s="103">
        <f t="shared" ref="AB140:AD141" si="74">M140</f>
        <v>0</v>
      </c>
      <c r="AC140" s="4" t="str">
        <f t="shared" si="74"/>
        <v/>
      </c>
      <c r="AD140" s="99">
        <f t="shared" si="74"/>
        <v>0</v>
      </c>
      <c r="AE140" s="74" t="str">
        <f>S140</f>
        <v>계</v>
      </c>
      <c r="AF140" s="74" t="str">
        <f>Q140&amp;"/"&amp;R140</f>
        <v>3/1</v>
      </c>
      <c r="AH140" s="20" t="str">
        <f t="shared" si="70"/>
        <v>서촌마을영화하이닉스</v>
      </c>
      <c r="AI140" s="100">
        <f t="shared" si="69"/>
        <v>24</v>
      </c>
      <c r="AJ140" s="74" t="str">
        <f>IF(AI140="","",$AJ$2)</f>
        <v>A-</v>
      </c>
      <c r="AK140" s="74" t="s">
        <v>13</v>
      </c>
      <c r="AL140" s="74" t="s">
        <v>1937</v>
      </c>
      <c r="AM140" s="74" t="s">
        <v>1938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X</v>
      </c>
      <c r="AV140" s="74" t="str">
        <f>IF(AO140="","",IF(AND(AO140="O",AP140="O",AR140="O",AT140="O",AU140="O"),"후보","X"))</f>
        <v/>
      </c>
    </row>
    <row r="141" spans="1:48" x14ac:dyDescent="0.3">
      <c r="A141" s="9" t="s">
        <v>1608</v>
      </c>
      <c r="B141" s="10" t="s">
        <v>2074</v>
      </c>
      <c r="C141" s="101">
        <v>210</v>
      </c>
      <c r="D141" s="98">
        <v>96.5</v>
      </c>
      <c r="E141" s="100">
        <v>29</v>
      </c>
      <c r="F141" s="98">
        <v>84.3</v>
      </c>
      <c r="G141" s="17">
        <v>26</v>
      </c>
      <c r="H141" s="101">
        <v>100</v>
      </c>
      <c r="I141" s="102"/>
      <c r="J141" s="102"/>
      <c r="K141" s="102"/>
      <c r="L141" s="102"/>
      <c r="M141" s="103">
        <f>I141-K141</f>
        <v>0</v>
      </c>
      <c r="N141" s="4" t="str">
        <f>IF(ISERROR(K141/I141),"",K141/I141)</f>
        <v/>
      </c>
      <c r="O141" s="99">
        <f>I141/E141</f>
        <v>0</v>
      </c>
      <c r="P141" s="99">
        <f>K141/E141</f>
        <v>0</v>
      </c>
      <c r="Q141" s="74">
        <v>3</v>
      </c>
      <c r="R141" s="74">
        <v>2</v>
      </c>
      <c r="S141" s="74" t="s">
        <v>1941</v>
      </c>
      <c r="T141" s="5">
        <v>96</v>
      </c>
      <c r="U141" s="9"/>
      <c r="W141" s="98">
        <f>D141</f>
        <v>96.5</v>
      </c>
      <c r="X141" s="100">
        <f>E141</f>
        <v>29</v>
      </c>
      <c r="Y141" s="96">
        <f>H141</f>
        <v>100</v>
      </c>
      <c r="Z141" s="103">
        <f>I141</f>
        <v>0</v>
      </c>
      <c r="AA141" s="103">
        <f>K141</f>
        <v>0</v>
      </c>
      <c r="AB141" s="103">
        <f t="shared" si="74"/>
        <v>0</v>
      </c>
      <c r="AC141" s="4" t="str">
        <f t="shared" si="74"/>
        <v/>
      </c>
      <c r="AD141" s="99">
        <f t="shared" si="74"/>
        <v>0</v>
      </c>
      <c r="AE141" s="74" t="str">
        <f>S141</f>
        <v>계</v>
      </c>
      <c r="AF141" s="74" t="str">
        <f>Q141&amp;"/"&amp;R141</f>
        <v>3/2</v>
      </c>
      <c r="AH141" s="20" t="str">
        <f t="shared" si="70"/>
        <v>서촌마을영화하이닉스</v>
      </c>
      <c r="AI141" s="100">
        <f t="shared" si="69"/>
        <v>29</v>
      </c>
      <c r="AJ141" s="74" t="str">
        <f>IF(AI141="","",$AJ$2)</f>
        <v>A-</v>
      </c>
      <c r="AK141" s="74" t="s">
        <v>13</v>
      </c>
      <c r="AL141" s="74" t="s">
        <v>1937</v>
      </c>
      <c r="AM141" s="74" t="s">
        <v>1938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X</v>
      </c>
      <c r="AV141" s="74" t="str">
        <f>IF(AO141="","",IF(AND(AO141="O",AP141="O",AR141="O",AT141="O",AU141="O"),"후보","X"))</f>
        <v/>
      </c>
    </row>
    <row r="142" spans="1:48" x14ac:dyDescent="0.3">
      <c r="A142" s="9"/>
      <c r="B142" s="74"/>
      <c r="C142" s="6"/>
      <c r="D142" s="9"/>
      <c r="E142" s="14"/>
      <c r="F142" s="98"/>
      <c r="G142" s="9"/>
      <c r="H142" s="9"/>
      <c r="I142" s="9"/>
      <c r="J142" s="9"/>
      <c r="K142" s="9"/>
      <c r="L142" s="9"/>
      <c r="M142" s="9"/>
      <c r="N142" s="9"/>
      <c r="O142" s="99"/>
      <c r="P142" s="99"/>
      <c r="Q142" s="100"/>
      <c r="R142" s="100"/>
      <c r="S142" s="9"/>
      <c r="T142" s="48"/>
      <c r="U142" s="9"/>
      <c r="W142" s="69" t="str">
        <f>$A$4&amp;" "&amp;A143&amp;"("&amp;B143&amp;","&amp;C143&amp;"^)"</f>
        <v>정왕동 주공1단지('97.10.,690^)</v>
      </c>
      <c r="X142" s="70"/>
      <c r="Y142" s="70"/>
      <c r="Z142" s="70"/>
      <c r="AA142" s="70"/>
      <c r="AB142" s="70"/>
      <c r="AC142" s="70"/>
      <c r="AD142" s="70"/>
      <c r="AE142" s="70"/>
      <c r="AF142" s="71"/>
      <c r="AH142" s="20" t="str">
        <f t="shared" si="70"/>
        <v/>
      </c>
      <c r="AI142" s="97" t="str">
        <f t="shared" si="69"/>
        <v/>
      </c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</row>
    <row r="143" spans="1:48" x14ac:dyDescent="0.3">
      <c r="A143" s="9" t="s">
        <v>1613</v>
      </c>
      <c r="B143" s="10" t="s">
        <v>2070</v>
      </c>
      <c r="C143" s="101">
        <v>690</v>
      </c>
      <c r="D143" s="98">
        <v>71.400000000000006</v>
      </c>
      <c r="E143" s="100">
        <v>22</v>
      </c>
      <c r="F143" s="98">
        <v>59.6</v>
      </c>
      <c r="G143" s="17">
        <v>18</v>
      </c>
      <c r="H143" s="101">
        <v>50</v>
      </c>
      <c r="I143" s="102"/>
      <c r="J143" s="102"/>
      <c r="K143" s="102"/>
      <c r="L143" s="102"/>
      <c r="M143" s="103">
        <f t="shared" ref="M143:M148" si="75">I143-K143</f>
        <v>0</v>
      </c>
      <c r="N143" s="4" t="str">
        <f t="shared" ref="N143:N148" si="76">IF(ISERROR(K143/I143),"",K143/I143)</f>
        <v/>
      </c>
      <c r="O143" s="99">
        <f t="shared" ref="O143:O148" si="77">I143/E143</f>
        <v>0</v>
      </c>
      <c r="P143" s="99">
        <f t="shared" ref="P143:P148" si="78">K143/E143</f>
        <v>0</v>
      </c>
      <c r="Q143" s="74">
        <v>3</v>
      </c>
      <c r="R143" s="74">
        <v>1</v>
      </c>
      <c r="S143" s="74" t="s">
        <v>1936</v>
      </c>
      <c r="T143" s="5">
        <v>71</v>
      </c>
      <c r="U143" s="9"/>
      <c r="W143" s="98">
        <f t="shared" ref="W143:X148" si="79">D143</f>
        <v>71.400000000000006</v>
      </c>
      <c r="X143" s="100">
        <f t="shared" si="79"/>
        <v>22</v>
      </c>
      <c r="Y143" s="96">
        <f t="shared" ref="Y143:Z148" si="80">H143</f>
        <v>50</v>
      </c>
      <c r="Z143" s="103">
        <f t="shared" si="80"/>
        <v>0</v>
      </c>
      <c r="AA143" s="103">
        <f t="shared" ref="AA143:AA148" si="81">K143</f>
        <v>0</v>
      </c>
      <c r="AB143" s="103">
        <f t="shared" ref="AB143:AD148" si="82">M143</f>
        <v>0</v>
      </c>
      <c r="AC143" s="4" t="str">
        <f t="shared" si="82"/>
        <v/>
      </c>
      <c r="AD143" s="99">
        <f t="shared" si="82"/>
        <v>0</v>
      </c>
      <c r="AE143" s="74" t="str">
        <f t="shared" ref="AE143:AE148" si="83">S143</f>
        <v>복</v>
      </c>
      <c r="AF143" s="74" t="str">
        <f t="shared" ref="AF143:AF148" si="84">Q143&amp;"/"&amp;R143</f>
        <v>3/1</v>
      </c>
      <c r="AH143" s="20" t="str">
        <f t="shared" si="70"/>
        <v>주공1단지</v>
      </c>
      <c r="AI143" s="100">
        <f t="shared" si="69"/>
        <v>22</v>
      </c>
      <c r="AJ143" s="74" t="str">
        <f t="shared" ref="AJ143:AJ148" si="85">IF(AI143="","",$AJ$2)</f>
        <v>A-</v>
      </c>
      <c r="AK143" s="74" t="s">
        <v>13</v>
      </c>
      <c r="AL143" s="74" t="s">
        <v>1937</v>
      </c>
      <c r="AM143" s="74" t="s">
        <v>1938</v>
      </c>
      <c r="AN143" s="74" t="str">
        <f t="shared" ref="AN143:AN148" si="86">IF(AI143="","",$AN$2)</f>
        <v>C</v>
      </c>
      <c r="AO143" s="74" t="str">
        <f t="shared" ref="AO143:AO148" si="87">IF(N143="","",IF(N143&gt;=$AO$1/100,"O","X"))</f>
        <v/>
      </c>
      <c r="AP143" s="74" t="str">
        <f t="shared" ref="AP143:AP148" si="88">IF(I143="","",IF(I143&lt;=$AP$1,"O","X"))</f>
        <v/>
      </c>
      <c r="AQ143" s="74" t="str">
        <f t="shared" ref="AQ143:AQ148" si="89">IF(O143="","",IF(O143&lt;=$AQ$1,"O","X"))</f>
        <v>O</v>
      </c>
      <c r="AR143" s="74" t="str">
        <f t="shared" ref="AR143:AR148" si="90">IF(M143="","",IF(M143&lt;=$AR$1,"O","X"))</f>
        <v>O</v>
      </c>
      <c r="AS143" s="74" t="s">
        <v>2</v>
      </c>
      <c r="AT143" s="74" t="str">
        <f t="shared" ref="AT143:AT148" si="91">IF(OR(F143="",AI143=""),"",IF(AND((F143&lt;=85),(AI143&gt;=15)),"O","X"))</f>
        <v>O</v>
      </c>
      <c r="AU143" s="74" t="str">
        <f t="shared" ref="AU143:AU148" si="92">IF(C143="","",IF(C143&gt;=$AU$1,"O","X"))</f>
        <v>O</v>
      </c>
      <c r="AV143" s="74" t="str">
        <f t="shared" ref="AV143:AV148" si="93">IF(AO143="","",IF(AND(AO143="O",AP143="O",AR143="O",AT143="O",AU143="O"),"후보","X"))</f>
        <v/>
      </c>
    </row>
    <row r="144" spans="1:48" x14ac:dyDescent="0.3">
      <c r="A144" s="9" t="s">
        <v>1613</v>
      </c>
      <c r="B144" s="10" t="s">
        <v>2070</v>
      </c>
      <c r="C144" s="101">
        <v>690</v>
      </c>
      <c r="D144" s="98">
        <v>77.8</v>
      </c>
      <c r="E144" s="100">
        <v>24</v>
      </c>
      <c r="F144" s="98">
        <v>59.6</v>
      </c>
      <c r="G144" s="17">
        <v>18</v>
      </c>
      <c r="H144" s="101">
        <v>280</v>
      </c>
      <c r="I144" s="102">
        <v>32000</v>
      </c>
      <c r="J144" s="102" t="s">
        <v>1968</v>
      </c>
      <c r="K144" s="102"/>
      <c r="L144" s="102"/>
      <c r="M144" s="103">
        <f t="shared" si="75"/>
        <v>32000</v>
      </c>
      <c r="N144" s="4">
        <f t="shared" si="76"/>
        <v>0</v>
      </c>
      <c r="O144" s="99">
        <f t="shared" si="77"/>
        <v>1333.3333333333333</v>
      </c>
      <c r="P144" s="99">
        <f t="shared" si="78"/>
        <v>0</v>
      </c>
      <c r="Q144" s="74">
        <v>3</v>
      </c>
      <c r="R144" s="74">
        <v>1</v>
      </c>
      <c r="S144" s="74" t="s">
        <v>1941</v>
      </c>
      <c r="T144" s="5" t="s">
        <v>1617</v>
      </c>
      <c r="U144" s="9"/>
      <c r="W144" s="98">
        <f t="shared" si="79"/>
        <v>77.8</v>
      </c>
      <c r="X144" s="100">
        <f t="shared" si="79"/>
        <v>24</v>
      </c>
      <c r="Y144" s="96">
        <f t="shared" si="80"/>
        <v>280</v>
      </c>
      <c r="Z144" s="103">
        <f t="shared" si="80"/>
        <v>32000</v>
      </c>
      <c r="AA144" s="103">
        <f t="shared" si="81"/>
        <v>0</v>
      </c>
      <c r="AB144" s="103">
        <f t="shared" si="82"/>
        <v>32000</v>
      </c>
      <c r="AC144" s="4">
        <f t="shared" si="82"/>
        <v>0</v>
      </c>
      <c r="AD144" s="99">
        <f t="shared" si="82"/>
        <v>1333.3333333333333</v>
      </c>
      <c r="AE144" s="74" t="str">
        <f t="shared" si="83"/>
        <v>계</v>
      </c>
      <c r="AF144" s="74" t="str">
        <f t="shared" si="84"/>
        <v>3/1</v>
      </c>
      <c r="AH144" s="20" t="str">
        <f t="shared" si="70"/>
        <v>주공1단지</v>
      </c>
      <c r="AI144" s="100">
        <f t="shared" si="69"/>
        <v>24</v>
      </c>
      <c r="AJ144" s="74" t="str">
        <f t="shared" si="85"/>
        <v>A-</v>
      </c>
      <c r="AK144" s="74" t="s">
        <v>13</v>
      </c>
      <c r="AL144" s="74" t="s">
        <v>1937</v>
      </c>
      <c r="AM144" s="74" t="s">
        <v>1938</v>
      </c>
      <c r="AN144" s="74" t="str">
        <f t="shared" si="86"/>
        <v>C</v>
      </c>
      <c r="AO144" s="74" t="str">
        <f t="shared" si="87"/>
        <v>X</v>
      </c>
      <c r="AP144" s="74" t="str">
        <f t="shared" si="88"/>
        <v>O</v>
      </c>
      <c r="AQ144" s="74" t="str">
        <f t="shared" si="89"/>
        <v>X</v>
      </c>
      <c r="AR144" s="74" t="str">
        <f t="shared" si="90"/>
        <v>X</v>
      </c>
      <c r="AS144" s="74" t="s">
        <v>2</v>
      </c>
      <c r="AT144" s="74" t="str">
        <f t="shared" si="91"/>
        <v>O</v>
      </c>
      <c r="AU144" s="74" t="str">
        <f t="shared" si="92"/>
        <v>O</v>
      </c>
      <c r="AV144" s="74" t="str">
        <f t="shared" si="93"/>
        <v>X</v>
      </c>
    </row>
    <row r="145" spans="1:48" x14ac:dyDescent="0.3">
      <c r="A145" s="9" t="s">
        <v>1613</v>
      </c>
      <c r="B145" s="10" t="s">
        <v>2070</v>
      </c>
      <c r="C145" s="101">
        <v>690</v>
      </c>
      <c r="D145" s="98">
        <v>80.599999999999994</v>
      </c>
      <c r="E145" s="100">
        <v>24</v>
      </c>
      <c r="F145" s="98">
        <v>59.6</v>
      </c>
      <c r="G145" s="17">
        <v>18</v>
      </c>
      <c r="H145" s="101">
        <v>80</v>
      </c>
      <c r="I145" s="102">
        <v>30000</v>
      </c>
      <c r="J145" s="102" t="s">
        <v>1975</v>
      </c>
      <c r="K145" s="102"/>
      <c r="L145" s="102"/>
      <c r="M145" s="103">
        <f t="shared" si="75"/>
        <v>30000</v>
      </c>
      <c r="N145" s="4">
        <f t="shared" si="76"/>
        <v>0</v>
      </c>
      <c r="O145" s="99">
        <f t="shared" si="77"/>
        <v>1250</v>
      </c>
      <c r="P145" s="99">
        <f t="shared" si="78"/>
        <v>0</v>
      </c>
      <c r="Q145" s="74">
        <v>3</v>
      </c>
      <c r="R145" s="74">
        <v>1</v>
      </c>
      <c r="S145" s="74" t="s">
        <v>1936</v>
      </c>
      <c r="T145" s="5" t="s">
        <v>482</v>
      </c>
      <c r="U145" s="9"/>
      <c r="W145" s="98">
        <f t="shared" si="79"/>
        <v>80.599999999999994</v>
      </c>
      <c r="X145" s="100">
        <f t="shared" si="79"/>
        <v>24</v>
      </c>
      <c r="Y145" s="96">
        <f t="shared" si="80"/>
        <v>80</v>
      </c>
      <c r="Z145" s="103">
        <f t="shared" si="80"/>
        <v>30000</v>
      </c>
      <c r="AA145" s="103">
        <f t="shared" si="81"/>
        <v>0</v>
      </c>
      <c r="AB145" s="103">
        <f t="shared" si="82"/>
        <v>30000</v>
      </c>
      <c r="AC145" s="4">
        <f t="shared" si="82"/>
        <v>0</v>
      </c>
      <c r="AD145" s="99">
        <f t="shared" si="82"/>
        <v>1250</v>
      </c>
      <c r="AE145" s="74" t="str">
        <f t="shared" si="83"/>
        <v>복</v>
      </c>
      <c r="AF145" s="74" t="str">
        <f t="shared" si="84"/>
        <v>3/1</v>
      </c>
      <c r="AH145" s="20" t="str">
        <f t="shared" si="70"/>
        <v>주공1단지</v>
      </c>
      <c r="AI145" s="100">
        <f t="shared" si="69"/>
        <v>24</v>
      </c>
      <c r="AJ145" s="74" t="str">
        <f t="shared" si="85"/>
        <v>A-</v>
      </c>
      <c r="AK145" s="74" t="s">
        <v>13</v>
      </c>
      <c r="AL145" s="74" t="s">
        <v>1937</v>
      </c>
      <c r="AM145" s="74" t="s">
        <v>1938</v>
      </c>
      <c r="AN145" s="74" t="str">
        <f t="shared" si="86"/>
        <v>C</v>
      </c>
      <c r="AO145" s="74" t="str">
        <f t="shared" si="87"/>
        <v>X</v>
      </c>
      <c r="AP145" s="74" t="str">
        <f t="shared" si="88"/>
        <v>O</v>
      </c>
      <c r="AQ145" s="74" t="str">
        <f t="shared" si="89"/>
        <v>X</v>
      </c>
      <c r="AR145" s="74" t="str">
        <f t="shared" si="90"/>
        <v>X</v>
      </c>
      <c r="AS145" s="74" t="s">
        <v>2</v>
      </c>
      <c r="AT145" s="74" t="str">
        <f t="shared" si="91"/>
        <v>O</v>
      </c>
      <c r="AU145" s="74" t="str">
        <f t="shared" si="92"/>
        <v>O</v>
      </c>
      <c r="AV145" s="74" t="str">
        <f t="shared" si="93"/>
        <v>X</v>
      </c>
    </row>
    <row r="146" spans="1:48" x14ac:dyDescent="0.3">
      <c r="A146" s="9" t="s">
        <v>1613</v>
      </c>
      <c r="B146" s="10" t="s">
        <v>2070</v>
      </c>
      <c r="C146" s="101">
        <v>690</v>
      </c>
      <c r="D146" s="98">
        <v>80.599999999999994</v>
      </c>
      <c r="E146" s="100">
        <v>24</v>
      </c>
      <c r="F146" s="98">
        <v>59.6</v>
      </c>
      <c r="G146" s="17">
        <v>18</v>
      </c>
      <c r="H146" s="101">
        <v>40</v>
      </c>
      <c r="I146" s="102">
        <v>30000</v>
      </c>
      <c r="J146" s="102" t="s">
        <v>1975</v>
      </c>
      <c r="K146" s="102"/>
      <c r="L146" s="102"/>
      <c r="M146" s="103">
        <f t="shared" si="75"/>
        <v>30000</v>
      </c>
      <c r="N146" s="4">
        <f t="shared" si="76"/>
        <v>0</v>
      </c>
      <c r="O146" s="99">
        <f t="shared" si="77"/>
        <v>1250</v>
      </c>
      <c r="P146" s="99">
        <f t="shared" si="78"/>
        <v>0</v>
      </c>
      <c r="Q146" s="74">
        <v>3</v>
      </c>
      <c r="R146" s="74">
        <v>1</v>
      </c>
      <c r="S146" s="74" t="s">
        <v>1936</v>
      </c>
      <c r="T146" s="5" t="s">
        <v>786</v>
      </c>
      <c r="U146" s="9"/>
      <c r="W146" s="98">
        <f t="shared" si="79"/>
        <v>80.599999999999994</v>
      </c>
      <c r="X146" s="100">
        <f t="shared" si="79"/>
        <v>24</v>
      </c>
      <c r="Y146" s="96">
        <f t="shared" si="80"/>
        <v>40</v>
      </c>
      <c r="Z146" s="103">
        <f t="shared" si="80"/>
        <v>30000</v>
      </c>
      <c r="AA146" s="103">
        <f t="shared" si="81"/>
        <v>0</v>
      </c>
      <c r="AB146" s="103">
        <f t="shared" si="82"/>
        <v>30000</v>
      </c>
      <c r="AC146" s="4">
        <f t="shared" si="82"/>
        <v>0</v>
      </c>
      <c r="AD146" s="99">
        <f t="shared" si="82"/>
        <v>1250</v>
      </c>
      <c r="AE146" s="74" t="str">
        <f t="shared" si="83"/>
        <v>복</v>
      </c>
      <c r="AF146" s="74" t="str">
        <f t="shared" si="84"/>
        <v>3/1</v>
      </c>
      <c r="AH146" s="20" t="str">
        <f t="shared" si="70"/>
        <v>주공1단지</v>
      </c>
      <c r="AI146" s="100">
        <f t="shared" si="69"/>
        <v>24</v>
      </c>
      <c r="AJ146" s="74" t="str">
        <f t="shared" si="85"/>
        <v>A-</v>
      </c>
      <c r="AK146" s="74" t="s">
        <v>13</v>
      </c>
      <c r="AL146" s="74" t="s">
        <v>1937</v>
      </c>
      <c r="AM146" s="74" t="s">
        <v>1938</v>
      </c>
      <c r="AN146" s="74" t="str">
        <f t="shared" si="86"/>
        <v>C</v>
      </c>
      <c r="AO146" s="74" t="str">
        <f t="shared" si="87"/>
        <v>X</v>
      </c>
      <c r="AP146" s="74" t="str">
        <f t="shared" si="88"/>
        <v>O</v>
      </c>
      <c r="AQ146" s="74" t="str">
        <f t="shared" si="89"/>
        <v>X</v>
      </c>
      <c r="AR146" s="74" t="str">
        <f t="shared" si="90"/>
        <v>X</v>
      </c>
      <c r="AS146" s="74" t="s">
        <v>2</v>
      </c>
      <c r="AT146" s="74" t="str">
        <f t="shared" si="91"/>
        <v>O</v>
      </c>
      <c r="AU146" s="74" t="str">
        <f t="shared" si="92"/>
        <v>O</v>
      </c>
      <c r="AV146" s="74" t="str">
        <f t="shared" si="93"/>
        <v>X</v>
      </c>
    </row>
    <row r="147" spans="1:48" x14ac:dyDescent="0.3">
      <c r="A147" s="9" t="s">
        <v>1613</v>
      </c>
      <c r="B147" s="10" t="s">
        <v>2070</v>
      </c>
      <c r="C147" s="101">
        <v>690</v>
      </c>
      <c r="D147" s="98">
        <v>99.3</v>
      </c>
      <c r="E147" s="100">
        <v>30</v>
      </c>
      <c r="F147" s="98">
        <v>84.5</v>
      </c>
      <c r="G147" s="17">
        <v>26</v>
      </c>
      <c r="H147" s="101">
        <v>80</v>
      </c>
      <c r="I147" s="102"/>
      <c r="J147" s="102"/>
      <c r="K147" s="102"/>
      <c r="L147" s="102"/>
      <c r="M147" s="103">
        <f t="shared" si="75"/>
        <v>0</v>
      </c>
      <c r="N147" s="4" t="str">
        <f t="shared" si="76"/>
        <v/>
      </c>
      <c r="O147" s="99">
        <f t="shared" si="77"/>
        <v>0</v>
      </c>
      <c r="P147" s="99">
        <f t="shared" si="78"/>
        <v>0</v>
      </c>
      <c r="Q147" s="74">
        <v>3</v>
      </c>
      <c r="R147" s="74">
        <v>2</v>
      </c>
      <c r="S147" s="74" t="s">
        <v>1941</v>
      </c>
      <c r="T147" s="5">
        <v>99</v>
      </c>
      <c r="U147" s="9"/>
      <c r="W147" s="98">
        <f t="shared" si="79"/>
        <v>99.3</v>
      </c>
      <c r="X147" s="100">
        <f t="shared" si="79"/>
        <v>30</v>
      </c>
      <c r="Y147" s="96">
        <f t="shared" si="80"/>
        <v>80</v>
      </c>
      <c r="Z147" s="103">
        <f t="shared" si="80"/>
        <v>0</v>
      </c>
      <c r="AA147" s="103">
        <f t="shared" si="81"/>
        <v>0</v>
      </c>
      <c r="AB147" s="103">
        <f t="shared" si="82"/>
        <v>0</v>
      </c>
      <c r="AC147" s="4" t="str">
        <f t="shared" si="82"/>
        <v/>
      </c>
      <c r="AD147" s="99">
        <f t="shared" si="82"/>
        <v>0</v>
      </c>
      <c r="AE147" s="74" t="str">
        <f t="shared" si="83"/>
        <v>계</v>
      </c>
      <c r="AF147" s="74" t="str">
        <f t="shared" si="84"/>
        <v>3/2</v>
      </c>
      <c r="AH147" s="20" t="str">
        <f t="shared" si="70"/>
        <v>주공1단지</v>
      </c>
      <c r="AI147" s="100">
        <f t="shared" si="69"/>
        <v>30</v>
      </c>
      <c r="AJ147" s="74" t="str">
        <f t="shared" si="85"/>
        <v>A-</v>
      </c>
      <c r="AK147" s="74" t="s">
        <v>13</v>
      </c>
      <c r="AL147" s="74" t="s">
        <v>1937</v>
      </c>
      <c r="AM147" s="74" t="s">
        <v>1938</v>
      </c>
      <c r="AN147" s="74" t="str">
        <f t="shared" si="86"/>
        <v>C</v>
      </c>
      <c r="AO147" s="74" t="str">
        <f t="shared" si="87"/>
        <v/>
      </c>
      <c r="AP147" s="74" t="str">
        <f t="shared" si="88"/>
        <v/>
      </c>
      <c r="AQ147" s="74" t="str">
        <f t="shared" si="89"/>
        <v>O</v>
      </c>
      <c r="AR147" s="74" t="str">
        <f t="shared" si="90"/>
        <v>O</v>
      </c>
      <c r="AS147" s="74" t="s">
        <v>2</v>
      </c>
      <c r="AT147" s="74" t="str">
        <f t="shared" si="91"/>
        <v>O</v>
      </c>
      <c r="AU147" s="74" t="str">
        <f t="shared" si="92"/>
        <v>O</v>
      </c>
      <c r="AV147" s="74" t="str">
        <f t="shared" si="93"/>
        <v/>
      </c>
    </row>
    <row r="148" spans="1:48" x14ac:dyDescent="0.3">
      <c r="A148" s="9" t="s">
        <v>1613</v>
      </c>
      <c r="B148" s="10" t="s">
        <v>2070</v>
      </c>
      <c r="C148" s="101">
        <v>690</v>
      </c>
      <c r="D148" s="98">
        <v>104.8</v>
      </c>
      <c r="E148" s="100">
        <v>32</v>
      </c>
      <c r="F148" s="98">
        <v>84.6</v>
      </c>
      <c r="G148" s="17">
        <v>26</v>
      </c>
      <c r="H148" s="101">
        <v>160</v>
      </c>
      <c r="I148" s="102"/>
      <c r="J148" s="102"/>
      <c r="K148" s="102"/>
      <c r="L148" s="102"/>
      <c r="M148" s="103">
        <f t="shared" si="75"/>
        <v>0</v>
      </c>
      <c r="N148" s="4" t="str">
        <f t="shared" si="76"/>
        <v/>
      </c>
      <c r="O148" s="99">
        <f t="shared" si="77"/>
        <v>0</v>
      </c>
      <c r="P148" s="99">
        <f t="shared" si="78"/>
        <v>0</v>
      </c>
      <c r="Q148" s="74">
        <v>3</v>
      </c>
      <c r="R148" s="74">
        <v>2</v>
      </c>
      <c r="S148" s="74" t="s">
        <v>1941</v>
      </c>
      <c r="T148" s="5">
        <v>104</v>
      </c>
      <c r="U148" s="9"/>
      <c r="W148" s="98">
        <f t="shared" si="79"/>
        <v>104.8</v>
      </c>
      <c r="X148" s="100">
        <f t="shared" si="79"/>
        <v>32</v>
      </c>
      <c r="Y148" s="96">
        <f t="shared" si="80"/>
        <v>160</v>
      </c>
      <c r="Z148" s="103">
        <f t="shared" si="80"/>
        <v>0</v>
      </c>
      <c r="AA148" s="103">
        <f t="shared" si="81"/>
        <v>0</v>
      </c>
      <c r="AB148" s="103">
        <f t="shared" si="82"/>
        <v>0</v>
      </c>
      <c r="AC148" s="4" t="str">
        <f t="shared" si="82"/>
        <v/>
      </c>
      <c r="AD148" s="99">
        <f t="shared" si="82"/>
        <v>0</v>
      </c>
      <c r="AE148" s="74" t="str">
        <f t="shared" si="83"/>
        <v>계</v>
      </c>
      <c r="AF148" s="74" t="str">
        <f t="shared" si="84"/>
        <v>3/2</v>
      </c>
      <c r="AH148" s="20" t="str">
        <f t="shared" si="70"/>
        <v>주공1단지</v>
      </c>
      <c r="AI148" s="100">
        <f t="shared" si="69"/>
        <v>32</v>
      </c>
      <c r="AJ148" s="74" t="str">
        <f t="shared" si="85"/>
        <v>A-</v>
      </c>
      <c r="AK148" s="74" t="s">
        <v>13</v>
      </c>
      <c r="AL148" s="74" t="s">
        <v>1937</v>
      </c>
      <c r="AM148" s="74" t="s">
        <v>1938</v>
      </c>
      <c r="AN148" s="74" t="str">
        <f t="shared" si="86"/>
        <v>C</v>
      </c>
      <c r="AO148" s="74" t="str">
        <f t="shared" si="87"/>
        <v/>
      </c>
      <c r="AP148" s="74" t="str">
        <f t="shared" si="88"/>
        <v/>
      </c>
      <c r="AQ148" s="74" t="str">
        <f t="shared" si="89"/>
        <v>O</v>
      </c>
      <c r="AR148" s="74" t="str">
        <f t="shared" si="90"/>
        <v>O</v>
      </c>
      <c r="AS148" s="74" t="s">
        <v>2</v>
      </c>
      <c r="AT148" s="74" t="str">
        <f t="shared" si="91"/>
        <v>O</v>
      </c>
      <c r="AU148" s="74" t="str">
        <f t="shared" si="92"/>
        <v>O</v>
      </c>
      <c r="AV148" s="74" t="str">
        <f t="shared" si="93"/>
        <v/>
      </c>
    </row>
    <row r="149" spans="1:48" x14ac:dyDescent="0.3">
      <c r="A149" s="9"/>
      <c r="B149" s="74"/>
      <c r="C149" s="6"/>
      <c r="D149" s="9"/>
      <c r="E149" s="14"/>
      <c r="F149" s="98"/>
      <c r="G149" s="9"/>
      <c r="H149" s="9"/>
      <c r="I149" s="9"/>
      <c r="J149" s="9"/>
      <c r="K149" s="9"/>
      <c r="L149" s="9"/>
      <c r="M149" s="9"/>
      <c r="N149" s="9"/>
      <c r="O149" s="99"/>
      <c r="P149" s="99"/>
      <c r="Q149" s="100"/>
      <c r="R149" s="100"/>
      <c r="S149" s="9"/>
      <c r="T149" s="48"/>
      <c r="U149" s="9"/>
      <c r="W149" s="69" t="str">
        <f>$A$4&amp;" "&amp;A150&amp;"("&amp;B150&amp;","&amp;C150&amp;"^)"</f>
        <v>정왕동 호반써밋더프라임('23.02.,826^)</v>
      </c>
      <c r="X149" s="70"/>
      <c r="Y149" s="70"/>
      <c r="Z149" s="70"/>
      <c r="AA149" s="70"/>
      <c r="AB149" s="70"/>
      <c r="AC149" s="70"/>
      <c r="AD149" s="70"/>
      <c r="AE149" s="70"/>
      <c r="AF149" s="71"/>
      <c r="AH149" s="20" t="str">
        <f t="shared" si="70"/>
        <v/>
      </c>
      <c r="AI149" s="97" t="str">
        <f t="shared" si="69"/>
        <v/>
      </c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</row>
    <row r="150" spans="1:48" x14ac:dyDescent="0.3">
      <c r="A150" s="9" t="s">
        <v>1618</v>
      </c>
      <c r="B150" s="10" t="s">
        <v>2057</v>
      </c>
      <c r="C150" s="101">
        <v>826</v>
      </c>
      <c r="D150" s="98">
        <v>82.5</v>
      </c>
      <c r="E150" s="100">
        <v>25</v>
      </c>
      <c r="F150" s="98">
        <v>59.8</v>
      </c>
      <c r="G150" s="17">
        <v>18</v>
      </c>
      <c r="H150" s="101">
        <v>204</v>
      </c>
      <c r="I150" s="102"/>
      <c r="J150" s="102"/>
      <c r="K150" s="102"/>
      <c r="L150" s="102"/>
      <c r="M150" s="103">
        <f>I150-K150</f>
        <v>0</v>
      </c>
      <c r="N150" s="4" t="str">
        <f>IF(ISERROR(K150/I150),"",K150/I150)</f>
        <v/>
      </c>
      <c r="O150" s="99">
        <f>I150/E150</f>
        <v>0</v>
      </c>
      <c r="P150" s="99">
        <f>K150/E150</f>
        <v>0</v>
      </c>
      <c r="Q150" s="74">
        <v>3</v>
      </c>
      <c r="R150" s="74">
        <v>2</v>
      </c>
      <c r="S150" s="74" t="s">
        <v>1941</v>
      </c>
      <c r="T150" s="5" t="s">
        <v>395</v>
      </c>
      <c r="U150" s="9"/>
      <c r="W150" s="98">
        <f t="shared" ref="W150:X153" si="94">D150</f>
        <v>82.5</v>
      </c>
      <c r="X150" s="100">
        <f t="shared" si="94"/>
        <v>25</v>
      </c>
      <c r="Y150" s="96">
        <f t="shared" ref="Y150:Z153" si="95">H150</f>
        <v>204</v>
      </c>
      <c r="Z150" s="103">
        <f t="shared" si="95"/>
        <v>0</v>
      </c>
      <c r="AA150" s="103">
        <f>K150</f>
        <v>0</v>
      </c>
      <c r="AB150" s="103">
        <f t="shared" ref="AB150:AD153" si="96">M150</f>
        <v>0</v>
      </c>
      <c r="AC150" s="4" t="str">
        <f t="shared" si="96"/>
        <v/>
      </c>
      <c r="AD150" s="99">
        <f t="shared" si="96"/>
        <v>0</v>
      </c>
      <c r="AE150" s="74" t="str">
        <f>S150</f>
        <v>계</v>
      </c>
      <c r="AF150" s="74" t="str">
        <f>Q150&amp;"/"&amp;R150</f>
        <v>3/2</v>
      </c>
      <c r="AH150" s="20" t="str">
        <f t="shared" si="70"/>
        <v>호반써밋더프라임</v>
      </c>
      <c r="AI150" s="100">
        <f t="shared" si="69"/>
        <v>25</v>
      </c>
      <c r="AJ150" s="74" t="str">
        <f>IF(AI150="","",$AJ$2)</f>
        <v>A-</v>
      </c>
      <c r="AK150" s="74" t="s">
        <v>13</v>
      </c>
      <c r="AL150" s="74" t="s">
        <v>1937</v>
      </c>
      <c r="AM150" s="74" t="s">
        <v>1938</v>
      </c>
      <c r="AN150" s="74" t="str">
        <f>IF(AI150="","",$AN$2)</f>
        <v>C</v>
      </c>
      <c r="AO150" s="74" t="str">
        <f>IF(N150="","",IF(N150&gt;=$AO$1/100,"O","X"))</f>
        <v/>
      </c>
      <c r="AP150" s="74" t="str">
        <f>IF(I150="","",IF(I150&lt;=$AP$1,"O","X"))</f>
        <v/>
      </c>
      <c r="AQ150" s="74" t="str">
        <f>IF(O150="","",IF(O150&lt;=$AQ$1,"O","X"))</f>
        <v>O</v>
      </c>
      <c r="AR150" s="74" t="str">
        <f>IF(M150="","",IF(M150&lt;=$AR$1,"O","X"))</f>
        <v>O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/>
      </c>
    </row>
    <row r="151" spans="1:48" x14ac:dyDescent="0.3">
      <c r="A151" s="9" t="s">
        <v>1618</v>
      </c>
      <c r="B151" s="10" t="s">
        <v>2057</v>
      </c>
      <c r="C151" s="101">
        <v>826</v>
      </c>
      <c r="D151" s="98">
        <v>82.5</v>
      </c>
      <c r="E151" s="100">
        <v>25</v>
      </c>
      <c r="F151" s="98">
        <v>59.6</v>
      </c>
      <c r="G151" s="17">
        <v>18</v>
      </c>
      <c r="H151" s="101">
        <v>197</v>
      </c>
      <c r="I151" s="102"/>
      <c r="J151" s="102"/>
      <c r="K151" s="102"/>
      <c r="L151" s="102"/>
      <c r="M151" s="103">
        <f>I151-K151</f>
        <v>0</v>
      </c>
      <c r="N151" s="4" t="str">
        <f>IF(ISERROR(K151/I151),"",K151/I151)</f>
        <v/>
      </c>
      <c r="O151" s="99">
        <f>I151/E151</f>
        <v>0</v>
      </c>
      <c r="P151" s="99">
        <f>K151/E151</f>
        <v>0</v>
      </c>
      <c r="Q151" s="74">
        <v>3</v>
      </c>
      <c r="R151" s="74">
        <v>2</v>
      </c>
      <c r="S151" s="74" t="s">
        <v>1941</v>
      </c>
      <c r="T151" s="5" t="s">
        <v>1436</v>
      </c>
      <c r="U151" s="9"/>
      <c r="W151" s="98">
        <f t="shared" si="94"/>
        <v>82.5</v>
      </c>
      <c r="X151" s="100">
        <f t="shared" si="94"/>
        <v>25</v>
      </c>
      <c r="Y151" s="96">
        <f t="shared" si="95"/>
        <v>197</v>
      </c>
      <c r="Z151" s="103">
        <f t="shared" si="95"/>
        <v>0</v>
      </c>
      <c r="AA151" s="103">
        <f>K151</f>
        <v>0</v>
      </c>
      <c r="AB151" s="103">
        <f t="shared" si="96"/>
        <v>0</v>
      </c>
      <c r="AC151" s="4" t="str">
        <f t="shared" si="96"/>
        <v/>
      </c>
      <c r="AD151" s="99">
        <f t="shared" si="96"/>
        <v>0</v>
      </c>
      <c r="AE151" s="74" t="str">
        <f>S151</f>
        <v>계</v>
      </c>
      <c r="AF151" s="74" t="str">
        <f>Q151&amp;"/"&amp;R151</f>
        <v>3/2</v>
      </c>
      <c r="AH151" s="20" t="str">
        <f t="shared" si="70"/>
        <v>호반써밋더프라임</v>
      </c>
      <c r="AI151" s="100">
        <f t="shared" si="69"/>
        <v>25</v>
      </c>
      <c r="AJ151" s="74" t="str">
        <f>IF(AI151="","",$AJ$2)</f>
        <v>A-</v>
      </c>
      <c r="AK151" s="74" t="s">
        <v>13</v>
      </c>
      <c r="AL151" s="74" t="s">
        <v>1937</v>
      </c>
      <c r="AM151" s="74" t="s">
        <v>1938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/>
      </c>
    </row>
    <row r="152" spans="1:48" x14ac:dyDescent="0.3">
      <c r="A152" s="9" t="s">
        <v>1618</v>
      </c>
      <c r="B152" s="10" t="s">
        <v>2057</v>
      </c>
      <c r="C152" s="101">
        <v>826</v>
      </c>
      <c r="D152" s="98">
        <v>102</v>
      </c>
      <c r="E152" s="100">
        <v>31</v>
      </c>
      <c r="F152" s="98">
        <v>74.900000000000006</v>
      </c>
      <c r="G152" s="17">
        <v>23</v>
      </c>
      <c r="H152" s="101">
        <v>213</v>
      </c>
      <c r="I152" s="102"/>
      <c r="J152" s="102"/>
      <c r="K152" s="102"/>
      <c r="L152" s="102"/>
      <c r="M152" s="103">
        <f>I152-K152</f>
        <v>0</v>
      </c>
      <c r="N152" s="4" t="str">
        <f>IF(ISERROR(K152/I152),"",K152/I152)</f>
        <v/>
      </c>
      <c r="O152" s="99">
        <f>I152/E152</f>
        <v>0</v>
      </c>
      <c r="P152" s="99">
        <f>K152/E152</f>
        <v>0</v>
      </c>
      <c r="Q152" s="74">
        <v>4</v>
      </c>
      <c r="R152" s="74">
        <v>2</v>
      </c>
      <c r="S152" s="74" t="s">
        <v>1941</v>
      </c>
      <c r="T152" s="5">
        <v>102</v>
      </c>
      <c r="U152" s="9"/>
      <c r="W152" s="98">
        <f t="shared" si="94"/>
        <v>102</v>
      </c>
      <c r="X152" s="100">
        <f t="shared" si="94"/>
        <v>31</v>
      </c>
      <c r="Y152" s="96">
        <f t="shared" si="95"/>
        <v>213</v>
      </c>
      <c r="Z152" s="103">
        <f t="shared" si="95"/>
        <v>0</v>
      </c>
      <c r="AA152" s="103">
        <f>K152</f>
        <v>0</v>
      </c>
      <c r="AB152" s="103">
        <f t="shared" si="96"/>
        <v>0</v>
      </c>
      <c r="AC152" s="4" t="str">
        <f t="shared" si="96"/>
        <v/>
      </c>
      <c r="AD152" s="99">
        <f t="shared" si="96"/>
        <v>0</v>
      </c>
      <c r="AE152" s="74" t="str">
        <f>S152</f>
        <v>계</v>
      </c>
      <c r="AF152" s="74" t="str">
        <f>Q152&amp;"/"&amp;R152</f>
        <v>4/2</v>
      </c>
      <c r="AH152" s="20" t="str">
        <f t="shared" si="70"/>
        <v>호반써밋더프라임</v>
      </c>
      <c r="AI152" s="100">
        <f t="shared" si="69"/>
        <v>31</v>
      </c>
      <c r="AJ152" s="74" t="str">
        <f>IF(AI152="","",$AJ$2)</f>
        <v>A-</v>
      </c>
      <c r="AK152" s="74" t="s">
        <v>13</v>
      </c>
      <c r="AL152" s="74" t="s">
        <v>1937</v>
      </c>
      <c r="AM152" s="74" t="s">
        <v>1938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/>
      </c>
    </row>
    <row r="153" spans="1:48" x14ac:dyDescent="0.3">
      <c r="A153" s="9" t="s">
        <v>1618</v>
      </c>
      <c r="B153" s="10" t="s">
        <v>2057</v>
      </c>
      <c r="C153" s="101">
        <v>826</v>
      </c>
      <c r="D153" s="98">
        <v>114.7</v>
      </c>
      <c r="E153" s="100">
        <v>35</v>
      </c>
      <c r="F153" s="98">
        <v>84.7</v>
      </c>
      <c r="G153" s="17">
        <v>26</v>
      </c>
      <c r="H153" s="101">
        <v>212</v>
      </c>
      <c r="I153" s="102"/>
      <c r="J153" s="102"/>
      <c r="K153" s="102"/>
      <c r="L153" s="102"/>
      <c r="M153" s="103">
        <f>I153-K153</f>
        <v>0</v>
      </c>
      <c r="N153" s="4" t="str">
        <f>IF(ISERROR(K153/I153),"",K153/I153)</f>
        <v/>
      </c>
      <c r="O153" s="99">
        <f>I153/E153</f>
        <v>0</v>
      </c>
      <c r="P153" s="99">
        <f>K153/E153</f>
        <v>0</v>
      </c>
      <c r="Q153" s="74">
        <v>4</v>
      </c>
      <c r="R153" s="74">
        <v>2</v>
      </c>
      <c r="S153" s="74" t="s">
        <v>1941</v>
      </c>
      <c r="T153" s="5">
        <v>114</v>
      </c>
      <c r="U153" s="9"/>
      <c r="W153" s="98">
        <f t="shared" si="94"/>
        <v>114.7</v>
      </c>
      <c r="X153" s="100">
        <f t="shared" si="94"/>
        <v>35</v>
      </c>
      <c r="Y153" s="96">
        <f t="shared" si="95"/>
        <v>212</v>
      </c>
      <c r="Z153" s="103">
        <f t="shared" si="95"/>
        <v>0</v>
      </c>
      <c r="AA153" s="103">
        <f>K153</f>
        <v>0</v>
      </c>
      <c r="AB153" s="103">
        <f t="shared" si="96"/>
        <v>0</v>
      </c>
      <c r="AC153" s="4" t="str">
        <f t="shared" si="96"/>
        <v/>
      </c>
      <c r="AD153" s="99">
        <f t="shared" si="96"/>
        <v>0</v>
      </c>
      <c r="AE153" s="74" t="str">
        <f>S153</f>
        <v>계</v>
      </c>
      <c r="AF153" s="74" t="str">
        <f>Q153&amp;"/"&amp;R153</f>
        <v>4/2</v>
      </c>
      <c r="AH153" s="20" t="str">
        <f t="shared" si="70"/>
        <v>호반써밋더프라임</v>
      </c>
      <c r="AI153" s="100">
        <f t="shared" si="69"/>
        <v>35</v>
      </c>
      <c r="AJ153" s="74" t="str">
        <f>IF(AI153="","",$AJ$2)</f>
        <v>A-</v>
      </c>
      <c r="AK153" s="74" t="s">
        <v>13</v>
      </c>
      <c r="AL153" s="74" t="s">
        <v>1937</v>
      </c>
      <c r="AM153" s="74" t="s">
        <v>1938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/>
      </c>
    </row>
    <row r="154" spans="1:48" x14ac:dyDescent="0.3">
      <c r="A154" s="9"/>
      <c r="B154" s="74"/>
      <c r="C154" s="6"/>
      <c r="D154" s="9"/>
      <c r="E154" s="14"/>
      <c r="F154" s="98"/>
      <c r="G154" s="9"/>
      <c r="H154" s="9"/>
      <c r="I154" s="9"/>
      <c r="J154" s="9"/>
      <c r="K154" s="9"/>
      <c r="L154" s="9"/>
      <c r="M154" s="9"/>
      <c r="N154" s="9"/>
      <c r="O154" s="99"/>
      <c r="P154" s="99"/>
      <c r="Q154" s="100"/>
      <c r="R154" s="100"/>
      <c r="S154" s="9"/>
      <c r="T154" s="48"/>
      <c r="U154" s="9"/>
      <c r="W154" s="69" t="str">
        <f>$A$4&amp;" "&amp;A155&amp;"("&amp;B155&amp;","&amp;C155&amp;"^)"</f>
        <v>정왕동 계룡2차('98.04.,630^)</v>
      </c>
      <c r="X154" s="70"/>
      <c r="Y154" s="70"/>
      <c r="Z154" s="70"/>
      <c r="AA154" s="70"/>
      <c r="AB154" s="70"/>
      <c r="AC154" s="70"/>
      <c r="AD154" s="70"/>
      <c r="AE154" s="70"/>
      <c r="AF154" s="71"/>
      <c r="AH154" s="20" t="str">
        <f t="shared" si="70"/>
        <v/>
      </c>
      <c r="AI154" s="97" t="str">
        <f t="shared" si="69"/>
        <v/>
      </c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</row>
    <row r="155" spans="1:48" x14ac:dyDescent="0.3">
      <c r="A155" s="9" t="s">
        <v>1621</v>
      </c>
      <c r="B155" s="10" t="s">
        <v>2058</v>
      </c>
      <c r="C155" s="101">
        <v>630</v>
      </c>
      <c r="D155" s="98">
        <v>72.8</v>
      </c>
      <c r="E155" s="100">
        <v>22</v>
      </c>
      <c r="F155" s="98">
        <v>59.9</v>
      </c>
      <c r="G155" s="17">
        <v>18</v>
      </c>
      <c r="H155" s="101">
        <v>170</v>
      </c>
      <c r="I155" s="102">
        <v>29500</v>
      </c>
      <c r="J155" s="102" t="s">
        <v>1947</v>
      </c>
      <c r="K155" s="102">
        <v>22000</v>
      </c>
      <c r="L155" s="102" t="s">
        <v>1968</v>
      </c>
      <c r="M155" s="103">
        <f>I155-K155</f>
        <v>7500</v>
      </c>
      <c r="N155" s="4">
        <f>IF(ISERROR(K155/I155),"",K155/I155)</f>
        <v>0.74576271186440679</v>
      </c>
      <c r="O155" s="99">
        <f>I155/E155</f>
        <v>1340.909090909091</v>
      </c>
      <c r="P155" s="99">
        <f>K155/E155</f>
        <v>1000</v>
      </c>
      <c r="Q155" s="74">
        <v>3</v>
      </c>
      <c r="R155" s="74">
        <v>1</v>
      </c>
      <c r="S155" s="74" t="s">
        <v>1941</v>
      </c>
      <c r="T155" s="5">
        <v>72</v>
      </c>
      <c r="U155" s="9"/>
      <c r="W155" s="98">
        <f t="shared" ref="W155:X157" si="97">D155</f>
        <v>72.8</v>
      </c>
      <c r="X155" s="100">
        <f t="shared" si="97"/>
        <v>22</v>
      </c>
      <c r="Y155" s="96">
        <f t="shared" ref="Y155:Z157" si="98">H155</f>
        <v>170</v>
      </c>
      <c r="Z155" s="103">
        <f t="shared" si="98"/>
        <v>29500</v>
      </c>
      <c r="AA155" s="103">
        <f>K155</f>
        <v>22000</v>
      </c>
      <c r="AB155" s="103">
        <f t="shared" ref="AB155:AD157" si="99">M155</f>
        <v>7500</v>
      </c>
      <c r="AC155" s="4">
        <f t="shared" si="99"/>
        <v>0.74576271186440679</v>
      </c>
      <c r="AD155" s="99">
        <f t="shared" si="99"/>
        <v>1340.909090909091</v>
      </c>
      <c r="AE155" s="74" t="str">
        <f>S155</f>
        <v>계</v>
      </c>
      <c r="AF155" s="74" t="str">
        <f>Q155&amp;"/"&amp;R155</f>
        <v>3/1</v>
      </c>
      <c r="AH155" s="20" t="str">
        <f t="shared" si="70"/>
        <v>계룡2차</v>
      </c>
      <c r="AI155" s="100">
        <f t="shared" si="69"/>
        <v>22</v>
      </c>
      <c r="AJ155" s="74" t="str">
        <f>IF(AI155="","",$AJ$2)</f>
        <v>A-</v>
      </c>
      <c r="AK155" s="74" t="s">
        <v>13</v>
      </c>
      <c r="AL155" s="74" t="s">
        <v>1937</v>
      </c>
      <c r="AM155" s="74" t="s">
        <v>1938</v>
      </c>
      <c r="AN155" s="74" t="str">
        <f>IF(AI155="","",$AN$2)</f>
        <v>C</v>
      </c>
      <c r="AO155" s="74" t="str">
        <f>IF(N155="","",IF(N155&gt;=$AO$1/100,"O","X"))</f>
        <v>X</v>
      </c>
      <c r="AP155" s="74" t="str">
        <f>IF(I155="","",IF(I155&lt;=$AP$1,"O","X"))</f>
        <v>O</v>
      </c>
      <c r="AQ155" s="74" t="str">
        <f>IF(O155="","",IF(O155&lt;=$AQ$1,"O","X"))</f>
        <v>X</v>
      </c>
      <c r="AR155" s="74" t="str">
        <f>IF(M155="","",IF(M155&lt;=$AR$1,"O","X"))</f>
        <v>X</v>
      </c>
      <c r="AS155" s="74" t="s">
        <v>2</v>
      </c>
      <c r="AT155" s="74" t="str">
        <f>IF(OR(F155="",AI155=""),"",IF(AND((F155&lt;=85),(AI155&gt;=15)),"O","X"))</f>
        <v>O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>X</v>
      </c>
    </row>
    <row r="156" spans="1:48" x14ac:dyDescent="0.3">
      <c r="A156" s="9" t="s">
        <v>1621</v>
      </c>
      <c r="B156" s="10" t="s">
        <v>2058</v>
      </c>
      <c r="C156" s="101">
        <v>630</v>
      </c>
      <c r="D156" s="98">
        <v>79.400000000000006</v>
      </c>
      <c r="E156" s="100">
        <v>24</v>
      </c>
      <c r="F156" s="98">
        <v>59.8</v>
      </c>
      <c r="G156" s="17">
        <v>18</v>
      </c>
      <c r="H156" s="101">
        <v>300</v>
      </c>
      <c r="I156" s="102">
        <v>32000</v>
      </c>
      <c r="J156" s="102" t="s">
        <v>1956</v>
      </c>
      <c r="K156" s="102">
        <v>25000</v>
      </c>
      <c r="L156" s="102" t="s">
        <v>1956</v>
      </c>
      <c r="M156" s="103">
        <f>I156-K156</f>
        <v>7000</v>
      </c>
      <c r="N156" s="4">
        <f>IF(ISERROR(K156/I156),"",K156/I156)</f>
        <v>0.78125</v>
      </c>
      <c r="O156" s="99">
        <f>I156/E156</f>
        <v>1333.3333333333333</v>
      </c>
      <c r="P156" s="99">
        <f>K156/E156</f>
        <v>1041.6666666666667</v>
      </c>
      <c r="Q156" s="74">
        <v>3</v>
      </c>
      <c r="R156" s="74">
        <v>1</v>
      </c>
      <c r="S156" s="74" t="s">
        <v>1941</v>
      </c>
      <c r="T156" s="5">
        <v>79</v>
      </c>
      <c r="U156" s="9"/>
      <c r="W156" s="98">
        <f t="shared" si="97"/>
        <v>79.400000000000006</v>
      </c>
      <c r="X156" s="100">
        <f t="shared" si="97"/>
        <v>24</v>
      </c>
      <c r="Y156" s="96">
        <f t="shared" si="98"/>
        <v>300</v>
      </c>
      <c r="Z156" s="103">
        <f t="shared" si="98"/>
        <v>32000</v>
      </c>
      <c r="AA156" s="103">
        <f>K156</f>
        <v>25000</v>
      </c>
      <c r="AB156" s="103">
        <f t="shared" si="99"/>
        <v>7000</v>
      </c>
      <c r="AC156" s="4">
        <f t="shared" si="99"/>
        <v>0.78125</v>
      </c>
      <c r="AD156" s="99">
        <f t="shared" si="99"/>
        <v>1333.3333333333333</v>
      </c>
      <c r="AE156" s="74" t="str">
        <f>S156</f>
        <v>계</v>
      </c>
      <c r="AF156" s="74" t="str">
        <f>Q156&amp;"/"&amp;R156</f>
        <v>3/1</v>
      </c>
      <c r="AH156" s="20" t="str">
        <f t="shared" si="70"/>
        <v>계룡2차</v>
      </c>
      <c r="AI156" s="100">
        <f t="shared" si="69"/>
        <v>24</v>
      </c>
      <c r="AJ156" s="74" t="str">
        <f>IF(AI156="","",$AJ$2)</f>
        <v>A-</v>
      </c>
      <c r="AK156" s="74" t="s">
        <v>13</v>
      </c>
      <c r="AL156" s="74" t="s">
        <v>1937</v>
      </c>
      <c r="AM156" s="74" t="s">
        <v>1938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O</v>
      </c>
      <c r="AQ156" s="74" t="str">
        <f>IF(O156="","",IF(O156&lt;=$AQ$1,"O","X"))</f>
        <v>X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x14ac:dyDescent="0.3">
      <c r="A157" s="9" t="s">
        <v>1621</v>
      </c>
      <c r="B157" s="10" t="s">
        <v>2058</v>
      </c>
      <c r="C157" s="101">
        <v>630</v>
      </c>
      <c r="D157" s="98">
        <v>107.3</v>
      </c>
      <c r="E157" s="100">
        <v>32</v>
      </c>
      <c r="F157" s="98">
        <v>84.9</v>
      </c>
      <c r="G157" s="17">
        <v>26</v>
      </c>
      <c r="H157" s="101">
        <v>160</v>
      </c>
      <c r="I157" s="102">
        <v>40000</v>
      </c>
      <c r="J157" s="102" t="s">
        <v>1963</v>
      </c>
      <c r="K157" s="102">
        <v>33000</v>
      </c>
      <c r="L157" s="102" t="s">
        <v>1975</v>
      </c>
      <c r="M157" s="103">
        <f>I157-K157</f>
        <v>7000</v>
      </c>
      <c r="N157" s="4">
        <f>IF(ISERROR(K157/I157),"",K157/I157)</f>
        <v>0.82499999999999996</v>
      </c>
      <c r="O157" s="99">
        <f>I157/E157</f>
        <v>1250</v>
      </c>
      <c r="P157" s="99">
        <f>K157/E157</f>
        <v>1031.25</v>
      </c>
      <c r="Q157" s="74">
        <v>3</v>
      </c>
      <c r="R157" s="74">
        <v>2</v>
      </c>
      <c r="S157" s="74" t="s">
        <v>1941</v>
      </c>
      <c r="T157" s="5">
        <v>107</v>
      </c>
      <c r="U157" s="9"/>
      <c r="W157" s="98">
        <f t="shared" si="97"/>
        <v>107.3</v>
      </c>
      <c r="X157" s="100">
        <f t="shared" si="97"/>
        <v>32</v>
      </c>
      <c r="Y157" s="96">
        <f t="shared" si="98"/>
        <v>160</v>
      </c>
      <c r="Z157" s="103">
        <f t="shared" si="98"/>
        <v>40000</v>
      </c>
      <c r="AA157" s="103">
        <f>K157</f>
        <v>33000</v>
      </c>
      <c r="AB157" s="103">
        <f t="shared" si="99"/>
        <v>7000</v>
      </c>
      <c r="AC157" s="4">
        <f t="shared" si="99"/>
        <v>0.82499999999999996</v>
      </c>
      <c r="AD157" s="99">
        <f t="shared" si="99"/>
        <v>1250</v>
      </c>
      <c r="AE157" s="74" t="str">
        <f>S157</f>
        <v>계</v>
      </c>
      <c r="AF157" s="74" t="str">
        <f>Q157&amp;"/"&amp;R157</f>
        <v>3/2</v>
      </c>
      <c r="AH157" s="20" t="str">
        <f t="shared" si="70"/>
        <v>계룡2차</v>
      </c>
      <c r="AI157" s="100">
        <f t="shared" si="69"/>
        <v>32</v>
      </c>
      <c r="AJ157" s="74" t="str">
        <f>IF(AI157="","",$AJ$2)</f>
        <v>A-</v>
      </c>
      <c r="AK157" s="74" t="s">
        <v>13</v>
      </c>
      <c r="AL157" s="74" t="s">
        <v>1937</v>
      </c>
      <c r="AM157" s="74" t="s">
        <v>1938</v>
      </c>
      <c r="AN157" s="74" t="str">
        <f>IF(AI157="","",$AN$2)</f>
        <v>C</v>
      </c>
      <c r="AO157" s="74" t="str">
        <f>IF(N157="","",IF(N157&gt;=$AO$1/100,"O","X"))</f>
        <v>O</v>
      </c>
      <c r="AP157" s="74" t="str">
        <f>IF(I157="","",IF(I157&lt;=$AP$1,"O","X"))</f>
        <v>O</v>
      </c>
      <c r="AQ157" s="74" t="str">
        <f>IF(O157="","",IF(O157&lt;=$AQ$1,"O","X"))</f>
        <v>X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x14ac:dyDescent="0.3">
      <c r="A158" s="9"/>
      <c r="B158" s="74"/>
      <c r="C158" s="6"/>
      <c r="D158" s="9"/>
      <c r="E158" s="14"/>
      <c r="F158" s="98"/>
      <c r="G158" s="9"/>
      <c r="H158" s="9"/>
      <c r="I158" s="9"/>
      <c r="J158" s="9"/>
      <c r="K158" s="9"/>
      <c r="L158" s="9"/>
      <c r="M158" s="9"/>
      <c r="N158" s="9"/>
      <c r="O158" s="99"/>
      <c r="P158" s="99"/>
      <c r="Q158" s="100"/>
      <c r="R158" s="100"/>
      <c r="S158" s="9"/>
      <c r="T158" s="48"/>
      <c r="U158" s="9"/>
      <c r="W158" s="69" t="str">
        <f>$A$4&amp;" "&amp;A159&amp;"("&amp;B159&amp;","&amp;C159&amp;"^)"</f>
        <v>정왕동 주공3단지('97.10.,630^)</v>
      </c>
      <c r="X158" s="70"/>
      <c r="Y158" s="70"/>
      <c r="Z158" s="70"/>
      <c r="AA158" s="70"/>
      <c r="AB158" s="70"/>
      <c r="AC158" s="70"/>
      <c r="AD158" s="70"/>
      <c r="AE158" s="70"/>
      <c r="AF158" s="71"/>
      <c r="AH158" s="20" t="str">
        <f t="shared" si="70"/>
        <v/>
      </c>
      <c r="AI158" s="97" t="str">
        <f t="shared" si="69"/>
        <v/>
      </c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</row>
    <row r="159" spans="1:48" x14ac:dyDescent="0.3">
      <c r="A159" s="9" t="s">
        <v>1625</v>
      </c>
      <c r="B159" s="10" t="s">
        <v>2070</v>
      </c>
      <c r="C159" s="101">
        <v>630</v>
      </c>
      <c r="D159" s="98">
        <v>72.900000000000006</v>
      </c>
      <c r="E159" s="100">
        <v>22</v>
      </c>
      <c r="F159" s="98">
        <v>59.9</v>
      </c>
      <c r="G159" s="17">
        <v>18</v>
      </c>
      <c r="H159" s="101">
        <v>70</v>
      </c>
      <c r="I159" s="102"/>
      <c r="J159" s="102"/>
      <c r="K159" s="102"/>
      <c r="L159" s="102"/>
      <c r="M159" s="103">
        <f>I159-K159</f>
        <v>0</v>
      </c>
      <c r="N159" s="4" t="str">
        <f>IF(ISERROR(K159/I159),"",K159/I159)</f>
        <v/>
      </c>
      <c r="O159" s="99">
        <f>I159/E159</f>
        <v>0</v>
      </c>
      <c r="P159" s="99">
        <f>K159/E159</f>
        <v>0</v>
      </c>
      <c r="Q159" s="74">
        <v>3</v>
      </c>
      <c r="R159" s="74">
        <v>1</v>
      </c>
      <c r="S159" s="74" t="s">
        <v>1941</v>
      </c>
      <c r="T159" s="5" t="s">
        <v>1574</v>
      </c>
      <c r="U159" s="9"/>
      <c r="W159" s="98">
        <f t="shared" ref="W159:X163" si="100">D159</f>
        <v>72.900000000000006</v>
      </c>
      <c r="X159" s="100">
        <f t="shared" si="100"/>
        <v>22</v>
      </c>
      <c r="Y159" s="96">
        <f t="shared" ref="Y159:Z163" si="101">H159</f>
        <v>70</v>
      </c>
      <c r="Z159" s="103">
        <f t="shared" si="101"/>
        <v>0</v>
      </c>
      <c r="AA159" s="103">
        <f>K159</f>
        <v>0</v>
      </c>
      <c r="AB159" s="103">
        <f t="shared" ref="AB159:AD163" si="102">M159</f>
        <v>0</v>
      </c>
      <c r="AC159" s="4" t="str">
        <f t="shared" si="102"/>
        <v/>
      </c>
      <c r="AD159" s="99">
        <f t="shared" si="102"/>
        <v>0</v>
      </c>
      <c r="AE159" s="74" t="str">
        <f>S159</f>
        <v>계</v>
      </c>
      <c r="AF159" s="74" t="str">
        <f>Q159&amp;"/"&amp;R159</f>
        <v>3/1</v>
      </c>
      <c r="AH159" s="20" t="str">
        <f t="shared" si="70"/>
        <v>주공3단지</v>
      </c>
      <c r="AI159" s="100">
        <f t="shared" si="69"/>
        <v>22</v>
      </c>
      <c r="AJ159" s="74" t="str">
        <f>IF(AI159="","",$AJ$2)</f>
        <v>A-</v>
      </c>
      <c r="AK159" s="74" t="s">
        <v>13</v>
      </c>
      <c r="AL159" s="74" t="s">
        <v>1937</v>
      </c>
      <c r="AM159" s="74" t="s">
        <v>1938</v>
      </c>
      <c r="AN159" s="74" t="str">
        <f>IF(AI159="","",$AN$2)</f>
        <v>C</v>
      </c>
      <c r="AO159" s="74" t="str">
        <f>IF(N159="","",IF(N159&gt;=$AO$1/100,"O","X"))</f>
        <v/>
      </c>
      <c r="AP159" s="74" t="str">
        <f>IF(I159="","",IF(I159&lt;=$AP$1,"O","X"))</f>
        <v/>
      </c>
      <c r="AQ159" s="74" t="str">
        <f>IF(O159="","",IF(O159&lt;=$AQ$1,"O","X"))</f>
        <v>O</v>
      </c>
      <c r="AR159" s="74" t="str">
        <f>IF(M159="","",IF(M159&lt;=$AR$1,"O","X"))</f>
        <v>O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/>
      </c>
    </row>
    <row r="160" spans="1:48" x14ac:dyDescent="0.3">
      <c r="A160" s="9" t="s">
        <v>1625</v>
      </c>
      <c r="B160" s="10" t="s">
        <v>2070</v>
      </c>
      <c r="C160" s="101">
        <v>630</v>
      </c>
      <c r="D160" s="98">
        <v>72.5</v>
      </c>
      <c r="E160" s="100">
        <v>22</v>
      </c>
      <c r="F160" s="98">
        <v>60</v>
      </c>
      <c r="G160" s="17">
        <v>18</v>
      </c>
      <c r="H160" s="101">
        <v>60</v>
      </c>
      <c r="I160" s="102"/>
      <c r="J160" s="102"/>
      <c r="K160" s="102">
        <v>24000</v>
      </c>
      <c r="L160" s="102" t="s">
        <v>1968</v>
      </c>
      <c r="M160" s="103">
        <f>I160-K160</f>
        <v>-24000</v>
      </c>
      <c r="N160" s="4" t="str">
        <f>IF(ISERROR(K160/I160),"",K160/I160)</f>
        <v/>
      </c>
      <c r="O160" s="99">
        <f>I160/E160</f>
        <v>0</v>
      </c>
      <c r="P160" s="99">
        <f>K160/E160</f>
        <v>1090.909090909091</v>
      </c>
      <c r="Q160" s="74">
        <v>3</v>
      </c>
      <c r="R160" s="74">
        <v>1</v>
      </c>
      <c r="S160" s="74" t="s">
        <v>1941</v>
      </c>
      <c r="T160" s="5" t="s">
        <v>955</v>
      </c>
      <c r="U160" s="9"/>
      <c r="W160" s="98">
        <f t="shared" si="100"/>
        <v>72.5</v>
      </c>
      <c r="X160" s="100">
        <f t="shared" si="100"/>
        <v>22</v>
      </c>
      <c r="Y160" s="96">
        <f t="shared" si="101"/>
        <v>60</v>
      </c>
      <c r="Z160" s="103">
        <f t="shared" si="101"/>
        <v>0</v>
      </c>
      <c r="AA160" s="103">
        <f>K160</f>
        <v>24000</v>
      </c>
      <c r="AB160" s="103">
        <f t="shared" si="102"/>
        <v>-24000</v>
      </c>
      <c r="AC160" s="4" t="str">
        <f t="shared" si="102"/>
        <v/>
      </c>
      <c r="AD160" s="99">
        <f t="shared" si="102"/>
        <v>0</v>
      </c>
      <c r="AE160" s="74" t="str">
        <f>S160</f>
        <v>계</v>
      </c>
      <c r="AF160" s="74" t="str">
        <f>Q160&amp;"/"&amp;R160</f>
        <v>3/1</v>
      </c>
      <c r="AH160" s="20" t="str">
        <f t="shared" si="70"/>
        <v>주공3단지</v>
      </c>
      <c r="AI160" s="100">
        <f t="shared" si="69"/>
        <v>22</v>
      </c>
      <c r="AJ160" s="74" t="str">
        <f>IF(AI160="","",$AJ$2)</f>
        <v>A-</v>
      </c>
      <c r="AK160" s="74" t="s">
        <v>13</v>
      </c>
      <c r="AL160" s="74" t="s">
        <v>1937</v>
      </c>
      <c r="AM160" s="74" t="s">
        <v>1938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x14ac:dyDescent="0.3">
      <c r="A161" s="9" t="s">
        <v>1625</v>
      </c>
      <c r="B161" s="10" t="s">
        <v>2070</v>
      </c>
      <c r="C161" s="101">
        <v>630</v>
      </c>
      <c r="D161" s="98">
        <v>81.7</v>
      </c>
      <c r="E161" s="100">
        <v>25</v>
      </c>
      <c r="F161" s="98">
        <v>59.7</v>
      </c>
      <c r="G161" s="17">
        <v>18</v>
      </c>
      <c r="H161" s="101">
        <v>280</v>
      </c>
      <c r="I161" s="102">
        <v>27000</v>
      </c>
      <c r="J161" s="102" t="s">
        <v>1975</v>
      </c>
      <c r="K161" s="102"/>
      <c r="L161" s="102"/>
      <c r="M161" s="103">
        <f>I161-K161</f>
        <v>27000</v>
      </c>
      <c r="N161" s="4">
        <f>IF(ISERROR(K161/I161),"",K161/I161)</f>
        <v>0</v>
      </c>
      <c r="O161" s="99">
        <f>I161/E161</f>
        <v>1080</v>
      </c>
      <c r="P161" s="99">
        <f>K161/E161</f>
        <v>0</v>
      </c>
      <c r="Q161" s="74">
        <v>3</v>
      </c>
      <c r="R161" s="74">
        <v>1</v>
      </c>
      <c r="S161" s="74" t="s">
        <v>1936</v>
      </c>
      <c r="T161" s="5">
        <v>81</v>
      </c>
      <c r="U161" s="9"/>
      <c r="W161" s="98">
        <f t="shared" si="100"/>
        <v>81.7</v>
      </c>
      <c r="X161" s="100">
        <f t="shared" si="100"/>
        <v>25</v>
      </c>
      <c r="Y161" s="96">
        <f t="shared" si="101"/>
        <v>280</v>
      </c>
      <c r="Z161" s="103">
        <f t="shared" si="101"/>
        <v>27000</v>
      </c>
      <c r="AA161" s="103">
        <f>K161</f>
        <v>0</v>
      </c>
      <c r="AB161" s="103">
        <f t="shared" si="102"/>
        <v>27000</v>
      </c>
      <c r="AC161" s="4">
        <f t="shared" si="102"/>
        <v>0</v>
      </c>
      <c r="AD161" s="99">
        <f t="shared" si="102"/>
        <v>1080</v>
      </c>
      <c r="AE161" s="74" t="str">
        <f>S161</f>
        <v>복</v>
      </c>
      <c r="AF161" s="74" t="str">
        <f>Q161&amp;"/"&amp;R161</f>
        <v>3/1</v>
      </c>
      <c r="AH161" s="20" t="str">
        <f t="shared" si="70"/>
        <v>주공3단지</v>
      </c>
      <c r="AI161" s="100">
        <f t="shared" si="69"/>
        <v>25</v>
      </c>
      <c r="AJ161" s="74" t="str">
        <f>IF(AI161="","",$AJ$2)</f>
        <v>A-</v>
      </c>
      <c r="AK161" s="74" t="s">
        <v>13</v>
      </c>
      <c r="AL161" s="74" t="s">
        <v>1937</v>
      </c>
      <c r="AM161" s="74" t="s">
        <v>1938</v>
      </c>
      <c r="AN161" s="74" t="str">
        <f>IF(AI161="","",$AN$2)</f>
        <v>C</v>
      </c>
      <c r="AO161" s="74" t="str">
        <f>IF(N161="","",IF(N161&gt;=$AO$1/100,"O","X"))</f>
        <v>X</v>
      </c>
      <c r="AP161" s="74" t="str">
        <f>IF(I161="","",IF(I161&lt;=$AP$1,"O","X"))</f>
        <v>O</v>
      </c>
      <c r="AQ161" s="74" t="str">
        <f>IF(O161="","",IF(O161&lt;=$AQ$1,"O","X"))</f>
        <v>X</v>
      </c>
      <c r="AR161" s="74" t="str">
        <f>IF(M161="","",IF(M161&lt;=$AR$1,"O","X"))</f>
        <v>X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X</v>
      </c>
    </row>
    <row r="162" spans="1:48" x14ac:dyDescent="0.3">
      <c r="A162" s="9" t="s">
        <v>1625</v>
      </c>
      <c r="B162" s="10" t="s">
        <v>2070</v>
      </c>
      <c r="C162" s="101">
        <v>630</v>
      </c>
      <c r="D162" s="98">
        <v>104</v>
      </c>
      <c r="E162" s="100">
        <v>31</v>
      </c>
      <c r="F162" s="98">
        <v>84.6</v>
      </c>
      <c r="G162" s="17">
        <v>26</v>
      </c>
      <c r="H162" s="101">
        <v>74</v>
      </c>
      <c r="I162" s="102"/>
      <c r="J162" s="102"/>
      <c r="K162" s="102"/>
      <c r="L162" s="102"/>
      <c r="M162" s="103">
        <f>I162-K162</f>
        <v>0</v>
      </c>
      <c r="N162" s="4" t="str">
        <f>IF(ISERROR(K162/I162),"",K162/I162)</f>
        <v/>
      </c>
      <c r="O162" s="99">
        <f>I162/E162</f>
        <v>0</v>
      </c>
      <c r="P162" s="99">
        <f>K162/E162</f>
        <v>0</v>
      </c>
      <c r="Q162" s="74">
        <v>3</v>
      </c>
      <c r="R162" s="74">
        <v>2</v>
      </c>
      <c r="S162" s="74" t="s">
        <v>1941</v>
      </c>
      <c r="T162" s="5">
        <v>103</v>
      </c>
      <c r="U162" s="9"/>
      <c r="W162" s="98">
        <f t="shared" si="100"/>
        <v>104</v>
      </c>
      <c r="X162" s="100">
        <f t="shared" si="100"/>
        <v>31</v>
      </c>
      <c r="Y162" s="96">
        <f t="shared" si="101"/>
        <v>74</v>
      </c>
      <c r="Z162" s="103">
        <f t="shared" si="101"/>
        <v>0</v>
      </c>
      <c r="AA162" s="103">
        <f>K162</f>
        <v>0</v>
      </c>
      <c r="AB162" s="103">
        <f t="shared" si="102"/>
        <v>0</v>
      </c>
      <c r="AC162" s="4" t="str">
        <f t="shared" si="102"/>
        <v/>
      </c>
      <c r="AD162" s="99">
        <f t="shared" si="102"/>
        <v>0</v>
      </c>
      <c r="AE162" s="74" t="str">
        <f>S162</f>
        <v>계</v>
      </c>
      <c r="AF162" s="74" t="str">
        <f>Q162&amp;"/"&amp;R162</f>
        <v>3/2</v>
      </c>
      <c r="AH162" s="20" t="str">
        <f t="shared" si="70"/>
        <v>주공3단지</v>
      </c>
      <c r="AI162" s="100">
        <f t="shared" si="69"/>
        <v>31</v>
      </c>
      <c r="AJ162" s="74" t="str">
        <f>IF(AI162="","",$AJ$2)</f>
        <v>A-</v>
      </c>
      <c r="AK162" s="74" t="s">
        <v>13</v>
      </c>
      <c r="AL162" s="74" t="s">
        <v>1937</v>
      </c>
      <c r="AM162" s="74" t="s">
        <v>1938</v>
      </c>
      <c r="AN162" s="74" t="str">
        <f>IF(AI162="","",$AN$2)</f>
        <v>C</v>
      </c>
      <c r="AO162" s="74" t="str">
        <f>IF(N162="","",IF(N162&gt;=$AO$1/100,"O","X"))</f>
        <v/>
      </c>
      <c r="AP162" s="74" t="str">
        <f>IF(I162="","",IF(I162&lt;=$AP$1,"O","X"))</f>
        <v/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/>
      </c>
    </row>
    <row r="163" spans="1:48" x14ac:dyDescent="0.3">
      <c r="A163" s="9" t="s">
        <v>1625</v>
      </c>
      <c r="B163" s="10" t="s">
        <v>2070</v>
      </c>
      <c r="C163" s="101">
        <v>630</v>
      </c>
      <c r="D163" s="98">
        <v>104</v>
      </c>
      <c r="E163" s="100">
        <v>31</v>
      </c>
      <c r="F163" s="98">
        <v>84.7</v>
      </c>
      <c r="G163" s="17">
        <v>26</v>
      </c>
      <c r="H163" s="101">
        <v>146</v>
      </c>
      <c r="I163" s="102">
        <v>40000</v>
      </c>
      <c r="J163" s="102" t="s">
        <v>1975</v>
      </c>
      <c r="K163" s="102"/>
      <c r="L163" s="102"/>
      <c r="M163" s="103">
        <f>I163-K163</f>
        <v>40000</v>
      </c>
      <c r="N163" s="4">
        <f>IF(ISERROR(K163/I163),"",K163/I163)</f>
        <v>0</v>
      </c>
      <c r="O163" s="99">
        <f>I163/E163</f>
        <v>1290.3225806451612</v>
      </c>
      <c r="P163" s="99">
        <f>K163/E163</f>
        <v>0</v>
      </c>
      <c r="Q163" s="74">
        <v>3</v>
      </c>
      <c r="R163" s="74">
        <v>2</v>
      </c>
      <c r="S163" s="74" t="s">
        <v>1941</v>
      </c>
      <c r="T163" s="5">
        <v>104</v>
      </c>
      <c r="U163" s="9"/>
      <c r="W163" s="98">
        <f t="shared" si="100"/>
        <v>104</v>
      </c>
      <c r="X163" s="100">
        <f t="shared" si="100"/>
        <v>31</v>
      </c>
      <c r="Y163" s="96">
        <f t="shared" si="101"/>
        <v>146</v>
      </c>
      <c r="Z163" s="103">
        <f t="shared" si="101"/>
        <v>40000</v>
      </c>
      <c r="AA163" s="103">
        <f>K163</f>
        <v>0</v>
      </c>
      <c r="AB163" s="103">
        <f t="shared" si="102"/>
        <v>40000</v>
      </c>
      <c r="AC163" s="4">
        <f t="shared" si="102"/>
        <v>0</v>
      </c>
      <c r="AD163" s="99">
        <f t="shared" si="102"/>
        <v>1290.3225806451612</v>
      </c>
      <c r="AE163" s="74" t="str">
        <f>S163</f>
        <v>계</v>
      </c>
      <c r="AF163" s="74" t="str">
        <f>Q163&amp;"/"&amp;R163</f>
        <v>3/2</v>
      </c>
      <c r="AH163" s="20" t="str">
        <f t="shared" si="70"/>
        <v>주공3단지</v>
      </c>
      <c r="AI163" s="100">
        <f t="shared" si="69"/>
        <v>31</v>
      </c>
      <c r="AJ163" s="74" t="str">
        <f>IF(AI163="","",$AJ$2)</f>
        <v>A-</v>
      </c>
      <c r="AK163" s="74" t="s">
        <v>13</v>
      </c>
      <c r="AL163" s="74" t="s">
        <v>1937</v>
      </c>
      <c r="AM163" s="74" t="s">
        <v>1938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O</v>
      </c>
      <c r="AQ163" s="74" t="str">
        <f>IF(O163="","",IF(O163&lt;=$AQ$1,"O","X"))</f>
        <v>X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x14ac:dyDescent="0.3">
      <c r="A164" s="9"/>
      <c r="B164" s="74"/>
      <c r="C164" s="6"/>
      <c r="D164" s="9"/>
      <c r="E164" s="14"/>
      <c r="F164" s="98"/>
      <c r="G164" s="9"/>
      <c r="H164" s="9"/>
      <c r="I164" s="9"/>
      <c r="J164" s="9"/>
      <c r="K164" s="9"/>
      <c r="L164" s="9"/>
      <c r="M164" s="9"/>
      <c r="N164" s="9"/>
      <c r="O164" s="99"/>
      <c r="P164" s="99"/>
      <c r="Q164" s="100"/>
      <c r="R164" s="100"/>
      <c r="S164" s="9"/>
      <c r="T164" s="48"/>
      <c r="U164" s="9"/>
      <c r="W164" s="69" t="str">
        <f>$A$4&amp;" "&amp;A165&amp;"("&amp;B165&amp;","&amp;C165&amp;"^)"</f>
        <v>정왕동 주공5단지('98.10.,690^)</v>
      </c>
      <c r="X164" s="70"/>
      <c r="Y164" s="70"/>
      <c r="Z164" s="70"/>
      <c r="AA164" s="70"/>
      <c r="AB164" s="70"/>
      <c r="AC164" s="70"/>
      <c r="AD164" s="70"/>
      <c r="AE164" s="70"/>
      <c r="AF164" s="71"/>
      <c r="AH164" s="20" t="str">
        <f t="shared" si="70"/>
        <v/>
      </c>
      <c r="AI164" s="97" t="str">
        <f t="shared" si="69"/>
        <v/>
      </c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</row>
    <row r="165" spans="1:48" x14ac:dyDescent="0.3">
      <c r="A165" s="9" t="s">
        <v>1629</v>
      </c>
      <c r="B165" s="10" t="s">
        <v>2040</v>
      </c>
      <c r="C165" s="101">
        <v>690</v>
      </c>
      <c r="D165" s="98">
        <v>71</v>
      </c>
      <c r="E165" s="100">
        <v>21</v>
      </c>
      <c r="F165" s="98">
        <v>59.6</v>
      </c>
      <c r="G165" s="17">
        <v>18</v>
      </c>
      <c r="H165" s="101">
        <v>76</v>
      </c>
      <c r="I165" s="102"/>
      <c r="J165" s="102"/>
      <c r="K165" s="102"/>
      <c r="L165" s="102"/>
      <c r="M165" s="103">
        <f t="shared" ref="M165:M170" si="103">I165-K165</f>
        <v>0</v>
      </c>
      <c r="N165" s="4" t="str">
        <f t="shared" ref="N165:N170" si="104">IF(ISERROR(K165/I165),"",K165/I165)</f>
        <v/>
      </c>
      <c r="O165" s="99">
        <f t="shared" ref="O165:O170" si="105">I165/E165</f>
        <v>0</v>
      </c>
      <c r="P165" s="99">
        <f t="shared" ref="P165:P170" si="106">K165/E165</f>
        <v>0</v>
      </c>
      <c r="Q165" s="74">
        <v>3</v>
      </c>
      <c r="R165" s="74">
        <v>2</v>
      </c>
      <c r="S165" s="74" t="s">
        <v>1941</v>
      </c>
      <c r="T165" s="5">
        <v>70</v>
      </c>
      <c r="U165" s="9"/>
      <c r="W165" s="98">
        <f t="shared" ref="W165:X170" si="107">D165</f>
        <v>71</v>
      </c>
      <c r="X165" s="100">
        <f t="shared" si="107"/>
        <v>21</v>
      </c>
      <c r="Y165" s="96">
        <f t="shared" ref="Y165:Z170" si="108">H165</f>
        <v>76</v>
      </c>
      <c r="Z165" s="103">
        <f t="shared" si="108"/>
        <v>0</v>
      </c>
      <c r="AA165" s="103">
        <f t="shared" ref="AA165:AA170" si="109">K165</f>
        <v>0</v>
      </c>
      <c r="AB165" s="103">
        <f t="shared" ref="AB165:AD170" si="110">M165</f>
        <v>0</v>
      </c>
      <c r="AC165" s="4" t="str">
        <f t="shared" si="110"/>
        <v/>
      </c>
      <c r="AD165" s="99">
        <f t="shared" si="110"/>
        <v>0</v>
      </c>
      <c r="AE165" s="74" t="str">
        <f t="shared" ref="AE165:AE170" si="111">S165</f>
        <v>계</v>
      </c>
      <c r="AF165" s="74" t="str">
        <f t="shared" ref="AF165:AF170" si="112">Q165&amp;"/"&amp;R165</f>
        <v>3/2</v>
      </c>
      <c r="AH165" s="20" t="str">
        <f t="shared" si="70"/>
        <v>주공5단지</v>
      </c>
      <c r="AI165" s="100">
        <f t="shared" si="69"/>
        <v>21</v>
      </c>
      <c r="AJ165" s="74" t="str">
        <f t="shared" ref="AJ165:AJ170" si="113">IF(AI165="","",$AJ$2)</f>
        <v>A-</v>
      </c>
      <c r="AK165" s="74" t="s">
        <v>13</v>
      </c>
      <c r="AL165" s="74" t="s">
        <v>1937</v>
      </c>
      <c r="AM165" s="74" t="s">
        <v>1938</v>
      </c>
      <c r="AN165" s="74" t="str">
        <f t="shared" ref="AN165:AN170" si="114">IF(AI165="","",$AN$2)</f>
        <v>C</v>
      </c>
      <c r="AO165" s="74" t="str">
        <f t="shared" ref="AO165:AO170" si="115">IF(N165="","",IF(N165&gt;=$AO$1/100,"O","X"))</f>
        <v/>
      </c>
      <c r="AP165" s="74" t="str">
        <f t="shared" ref="AP165:AP170" si="116">IF(I165="","",IF(I165&lt;=$AP$1,"O","X"))</f>
        <v/>
      </c>
      <c r="AQ165" s="74" t="str">
        <f t="shared" ref="AQ165:AQ170" si="117">IF(O165="","",IF(O165&lt;=$AQ$1,"O","X"))</f>
        <v>O</v>
      </c>
      <c r="AR165" s="74" t="str">
        <f t="shared" ref="AR165:AR170" si="118">IF(M165="","",IF(M165&lt;=$AR$1,"O","X"))</f>
        <v>O</v>
      </c>
      <c r="AS165" s="74" t="s">
        <v>2</v>
      </c>
      <c r="AT165" s="74" t="str">
        <f t="shared" ref="AT165:AT170" si="119">IF(OR(F165="",AI165=""),"",IF(AND((F165&lt;=85),(AI165&gt;=15)),"O","X"))</f>
        <v>O</v>
      </c>
      <c r="AU165" s="74" t="str">
        <f t="shared" ref="AU165:AU170" si="120">IF(C165="","",IF(C165&gt;=$AU$1,"O","X"))</f>
        <v>O</v>
      </c>
      <c r="AV165" s="74" t="str">
        <f t="shared" ref="AV165:AV170" si="121">IF(AO165="","",IF(AND(AO165="O",AP165="O",AR165="O",AT165="O",AU165="O"),"후보","X"))</f>
        <v/>
      </c>
    </row>
    <row r="166" spans="1:48" x14ac:dyDescent="0.3">
      <c r="A166" s="9" t="s">
        <v>1629</v>
      </c>
      <c r="B166" s="10" t="s">
        <v>2040</v>
      </c>
      <c r="C166" s="101">
        <v>690</v>
      </c>
      <c r="D166" s="98">
        <v>75.599999999999994</v>
      </c>
      <c r="E166" s="100">
        <v>23</v>
      </c>
      <c r="F166" s="98">
        <v>59.6</v>
      </c>
      <c r="G166" s="17">
        <v>18</v>
      </c>
      <c r="H166" s="101">
        <v>149</v>
      </c>
      <c r="I166" s="102"/>
      <c r="J166" s="102"/>
      <c r="K166" s="102"/>
      <c r="L166" s="102"/>
      <c r="M166" s="103">
        <f t="shared" si="103"/>
        <v>0</v>
      </c>
      <c r="N166" s="4" t="str">
        <f t="shared" si="104"/>
        <v/>
      </c>
      <c r="O166" s="99">
        <f t="shared" si="105"/>
        <v>0</v>
      </c>
      <c r="P166" s="99">
        <f t="shared" si="106"/>
        <v>0</v>
      </c>
      <c r="Q166" s="74">
        <v>3</v>
      </c>
      <c r="R166" s="74">
        <v>1</v>
      </c>
      <c r="S166" s="74" t="s">
        <v>1941</v>
      </c>
      <c r="T166" s="5">
        <v>75</v>
      </c>
      <c r="U166" s="9"/>
      <c r="W166" s="98">
        <f t="shared" si="107"/>
        <v>75.599999999999994</v>
      </c>
      <c r="X166" s="100">
        <f t="shared" si="107"/>
        <v>23</v>
      </c>
      <c r="Y166" s="96">
        <f t="shared" si="108"/>
        <v>149</v>
      </c>
      <c r="Z166" s="103">
        <f t="shared" si="108"/>
        <v>0</v>
      </c>
      <c r="AA166" s="103">
        <f t="shared" si="109"/>
        <v>0</v>
      </c>
      <c r="AB166" s="103">
        <f t="shared" si="110"/>
        <v>0</v>
      </c>
      <c r="AC166" s="4" t="str">
        <f t="shared" si="110"/>
        <v/>
      </c>
      <c r="AD166" s="99">
        <f t="shared" si="110"/>
        <v>0</v>
      </c>
      <c r="AE166" s="74" t="str">
        <f t="shared" si="111"/>
        <v>계</v>
      </c>
      <c r="AF166" s="74" t="str">
        <f t="shared" si="112"/>
        <v>3/1</v>
      </c>
      <c r="AH166" s="20" t="str">
        <f t="shared" si="70"/>
        <v>주공5단지</v>
      </c>
      <c r="AI166" s="100">
        <f t="shared" si="69"/>
        <v>23</v>
      </c>
      <c r="AJ166" s="74" t="str">
        <f t="shared" si="113"/>
        <v>A-</v>
      </c>
      <c r="AK166" s="74" t="s">
        <v>13</v>
      </c>
      <c r="AL166" s="74" t="s">
        <v>1937</v>
      </c>
      <c r="AM166" s="74" t="s">
        <v>1938</v>
      </c>
      <c r="AN166" s="74" t="str">
        <f t="shared" si="114"/>
        <v>C</v>
      </c>
      <c r="AO166" s="74" t="str">
        <f t="shared" si="115"/>
        <v/>
      </c>
      <c r="AP166" s="74" t="str">
        <f t="shared" si="116"/>
        <v/>
      </c>
      <c r="AQ166" s="74" t="str">
        <f t="shared" si="117"/>
        <v>O</v>
      </c>
      <c r="AR166" s="74" t="str">
        <f t="shared" si="118"/>
        <v>O</v>
      </c>
      <c r="AS166" s="74" t="s">
        <v>2</v>
      </c>
      <c r="AT166" s="74" t="str">
        <f t="shared" si="119"/>
        <v>O</v>
      </c>
      <c r="AU166" s="74" t="str">
        <f t="shared" si="120"/>
        <v>O</v>
      </c>
      <c r="AV166" s="74" t="str">
        <f t="shared" si="121"/>
        <v/>
      </c>
    </row>
    <row r="167" spans="1:48" x14ac:dyDescent="0.3">
      <c r="A167" s="9" t="s">
        <v>1629</v>
      </c>
      <c r="B167" s="10" t="s">
        <v>2040</v>
      </c>
      <c r="C167" s="101">
        <v>690</v>
      </c>
      <c r="D167" s="98">
        <v>78</v>
      </c>
      <c r="E167" s="100">
        <v>24</v>
      </c>
      <c r="F167" s="98">
        <v>59.6</v>
      </c>
      <c r="G167" s="17">
        <v>18</v>
      </c>
      <c r="H167" s="101">
        <v>145</v>
      </c>
      <c r="I167" s="102">
        <v>30000</v>
      </c>
      <c r="J167" s="102" t="s">
        <v>1971</v>
      </c>
      <c r="K167" s="102">
        <v>24000</v>
      </c>
      <c r="L167" s="102" t="s">
        <v>1960</v>
      </c>
      <c r="M167" s="103">
        <f t="shared" si="103"/>
        <v>6000</v>
      </c>
      <c r="N167" s="4">
        <f t="shared" si="104"/>
        <v>0.8</v>
      </c>
      <c r="O167" s="99">
        <f t="shared" si="105"/>
        <v>1250</v>
      </c>
      <c r="P167" s="99">
        <f t="shared" si="106"/>
        <v>1000</v>
      </c>
      <c r="Q167" s="74">
        <v>3</v>
      </c>
      <c r="R167" s="74">
        <v>1</v>
      </c>
      <c r="S167" s="74" t="s">
        <v>1941</v>
      </c>
      <c r="T167" s="5" t="s">
        <v>507</v>
      </c>
      <c r="U167" s="9"/>
      <c r="W167" s="98">
        <f t="shared" si="107"/>
        <v>78</v>
      </c>
      <c r="X167" s="100">
        <f t="shared" si="107"/>
        <v>24</v>
      </c>
      <c r="Y167" s="96">
        <f t="shared" si="108"/>
        <v>145</v>
      </c>
      <c r="Z167" s="103">
        <f t="shared" si="108"/>
        <v>30000</v>
      </c>
      <c r="AA167" s="103">
        <f t="shared" si="109"/>
        <v>24000</v>
      </c>
      <c r="AB167" s="103">
        <f t="shared" si="110"/>
        <v>6000</v>
      </c>
      <c r="AC167" s="4">
        <f t="shared" si="110"/>
        <v>0.8</v>
      </c>
      <c r="AD167" s="99">
        <f t="shared" si="110"/>
        <v>1250</v>
      </c>
      <c r="AE167" s="74" t="str">
        <f t="shared" si="111"/>
        <v>계</v>
      </c>
      <c r="AF167" s="74" t="str">
        <f t="shared" si="112"/>
        <v>3/1</v>
      </c>
      <c r="AH167" s="20" t="str">
        <f t="shared" si="70"/>
        <v>주공5단지</v>
      </c>
      <c r="AI167" s="100">
        <f t="shared" si="69"/>
        <v>24</v>
      </c>
      <c r="AJ167" s="74" t="str">
        <f t="shared" si="113"/>
        <v>A-</v>
      </c>
      <c r="AK167" s="74" t="s">
        <v>13</v>
      </c>
      <c r="AL167" s="74" t="s">
        <v>1937</v>
      </c>
      <c r="AM167" s="74" t="s">
        <v>1938</v>
      </c>
      <c r="AN167" s="74" t="str">
        <f t="shared" si="114"/>
        <v>C</v>
      </c>
      <c r="AO167" s="74" t="str">
        <f t="shared" si="115"/>
        <v>O</v>
      </c>
      <c r="AP167" s="74" t="str">
        <f t="shared" si="116"/>
        <v>O</v>
      </c>
      <c r="AQ167" s="74" t="str">
        <f t="shared" si="117"/>
        <v>X</v>
      </c>
      <c r="AR167" s="74" t="str">
        <f t="shared" si="118"/>
        <v>O</v>
      </c>
      <c r="AS167" s="74" t="s">
        <v>2</v>
      </c>
      <c r="AT167" s="74" t="str">
        <f t="shared" si="119"/>
        <v>O</v>
      </c>
      <c r="AU167" s="74" t="str">
        <f t="shared" si="120"/>
        <v>O</v>
      </c>
      <c r="AV167" s="74" t="str">
        <f t="shared" si="121"/>
        <v>후보</v>
      </c>
    </row>
    <row r="168" spans="1:48" x14ac:dyDescent="0.3">
      <c r="A168" s="9" t="s">
        <v>1629</v>
      </c>
      <c r="B168" s="10" t="s">
        <v>2040</v>
      </c>
      <c r="C168" s="101">
        <v>690</v>
      </c>
      <c r="D168" s="98">
        <v>78.099999999999994</v>
      </c>
      <c r="E168" s="100">
        <v>24</v>
      </c>
      <c r="F168" s="98">
        <v>59.7</v>
      </c>
      <c r="G168" s="17">
        <v>18</v>
      </c>
      <c r="H168" s="101">
        <v>100</v>
      </c>
      <c r="I168" s="102">
        <v>34000</v>
      </c>
      <c r="J168" s="102" t="s">
        <v>1940</v>
      </c>
      <c r="K168" s="102"/>
      <c r="L168" s="102"/>
      <c r="M168" s="103">
        <f t="shared" si="103"/>
        <v>34000</v>
      </c>
      <c r="N168" s="4">
        <f t="shared" si="104"/>
        <v>0</v>
      </c>
      <c r="O168" s="99">
        <f t="shared" si="105"/>
        <v>1416.6666666666667</v>
      </c>
      <c r="P168" s="99">
        <f t="shared" si="106"/>
        <v>0</v>
      </c>
      <c r="Q168" s="74">
        <v>3</v>
      </c>
      <c r="R168" s="74">
        <v>1</v>
      </c>
      <c r="S168" s="74" t="s">
        <v>1941</v>
      </c>
      <c r="T168" s="5" t="s">
        <v>1043</v>
      </c>
      <c r="U168" s="9"/>
      <c r="W168" s="98">
        <f t="shared" si="107"/>
        <v>78.099999999999994</v>
      </c>
      <c r="X168" s="100">
        <f t="shared" si="107"/>
        <v>24</v>
      </c>
      <c r="Y168" s="96">
        <f t="shared" si="108"/>
        <v>100</v>
      </c>
      <c r="Z168" s="103">
        <f t="shared" si="108"/>
        <v>34000</v>
      </c>
      <c r="AA168" s="103">
        <f t="shared" si="109"/>
        <v>0</v>
      </c>
      <c r="AB168" s="103">
        <f t="shared" si="110"/>
        <v>34000</v>
      </c>
      <c r="AC168" s="4">
        <f t="shared" si="110"/>
        <v>0</v>
      </c>
      <c r="AD168" s="99">
        <f t="shared" si="110"/>
        <v>1416.6666666666667</v>
      </c>
      <c r="AE168" s="74" t="str">
        <f t="shared" si="111"/>
        <v>계</v>
      </c>
      <c r="AF168" s="74" t="str">
        <f t="shared" si="112"/>
        <v>3/1</v>
      </c>
      <c r="AH168" s="20" t="str">
        <f t="shared" si="70"/>
        <v>주공5단지</v>
      </c>
      <c r="AI168" s="100">
        <f t="shared" si="69"/>
        <v>24</v>
      </c>
      <c r="AJ168" s="74" t="str">
        <f t="shared" si="113"/>
        <v>A-</v>
      </c>
      <c r="AK168" s="74" t="s">
        <v>13</v>
      </c>
      <c r="AL168" s="74" t="s">
        <v>1937</v>
      </c>
      <c r="AM168" s="74" t="s">
        <v>1938</v>
      </c>
      <c r="AN168" s="74" t="str">
        <f t="shared" si="114"/>
        <v>C</v>
      </c>
      <c r="AO168" s="74" t="str">
        <f t="shared" si="115"/>
        <v>X</v>
      </c>
      <c r="AP168" s="74" t="str">
        <f t="shared" si="116"/>
        <v>O</v>
      </c>
      <c r="AQ168" s="74" t="str">
        <f t="shared" si="117"/>
        <v>X</v>
      </c>
      <c r="AR168" s="74" t="str">
        <f t="shared" si="118"/>
        <v>X</v>
      </c>
      <c r="AS168" s="74" t="s">
        <v>2</v>
      </c>
      <c r="AT168" s="74" t="str">
        <f t="shared" si="119"/>
        <v>O</v>
      </c>
      <c r="AU168" s="74" t="str">
        <f t="shared" si="120"/>
        <v>O</v>
      </c>
      <c r="AV168" s="74" t="str">
        <f t="shared" si="121"/>
        <v>X</v>
      </c>
    </row>
    <row r="169" spans="1:48" x14ac:dyDescent="0.3">
      <c r="A169" s="9" t="s">
        <v>1629</v>
      </c>
      <c r="B169" s="10" t="s">
        <v>2040</v>
      </c>
      <c r="C169" s="101">
        <v>690</v>
      </c>
      <c r="D169" s="98">
        <v>98.2</v>
      </c>
      <c r="E169" s="100">
        <v>30</v>
      </c>
      <c r="F169" s="98">
        <v>84.6</v>
      </c>
      <c r="G169" s="17">
        <v>26</v>
      </c>
      <c r="H169" s="101">
        <v>40</v>
      </c>
      <c r="I169" s="102"/>
      <c r="J169" s="102"/>
      <c r="K169" s="102"/>
      <c r="L169" s="102"/>
      <c r="M169" s="103">
        <f t="shared" si="103"/>
        <v>0</v>
      </c>
      <c r="N169" s="4" t="str">
        <f t="shared" si="104"/>
        <v/>
      </c>
      <c r="O169" s="99">
        <f t="shared" si="105"/>
        <v>0</v>
      </c>
      <c r="P169" s="99">
        <f t="shared" si="106"/>
        <v>0</v>
      </c>
      <c r="Q169" s="74">
        <v>3</v>
      </c>
      <c r="R169" s="74">
        <v>2</v>
      </c>
      <c r="S169" s="74" t="s">
        <v>1941</v>
      </c>
      <c r="T169" s="5">
        <v>98</v>
      </c>
      <c r="U169" s="9"/>
      <c r="W169" s="98">
        <f t="shared" si="107"/>
        <v>98.2</v>
      </c>
      <c r="X169" s="100">
        <f t="shared" si="107"/>
        <v>30</v>
      </c>
      <c r="Y169" s="96">
        <f t="shared" si="108"/>
        <v>40</v>
      </c>
      <c r="Z169" s="103">
        <f t="shared" si="108"/>
        <v>0</v>
      </c>
      <c r="AA169" s="103">
        <f t="shared" si="109"/>
        <v>0</v>
      </c>
      <c r="AB169" s="103">
        <f t="shared" si="110"/>
        <v>0</v>
      </c>
      <c r="AC169" s="4" t="str">
        <f t="shared" si="110"/>
        <v/>
      </c>
      <c r="AD169" s="99">
        <f t="shared" si="110"/>
        <v>0</v>
      </c>
      <c r="AE169" s="74" t="str">
        <f t="shared" si="111"/>
        <v>계</v>
      </c>
      <c r="AF169" s="74" t="str">
        <f t="shared" si="112"/>
        <v>3/2</v>
      </c>
      <c r="AH169" s="20" t="str">
        <f t="shared" si="70"/>
        <v>주공5단지</v>
      </c>
      <c r="AI169" s="100">
        <f t="shared" si="69"/>
        <v>30</v>
      </c>
      <c r="AJ169" s="74" t="str">
        <f t="shared" si="113"/>
        <v>A-</v>
      </c>
      <c r="AK169" s="74" t="s">
        <v>13</v>
      </c>
      <c r="AL169" s="74" t="s">
        <v>1937</v>
      </c>
      <c r="AM169" s="74" t="s">
        <v>1938</v>
      </c>
      <c r="AN169" s="74" t="str">
        <f t="shared" si="114"/>
        <v>C</v>
      </c>
      <c r="AO169" s="74" t="str">
        <f t="shared" si="115"/>
        <v/>
      </c>
      <c r="AP169" s="74" t="str">
        <f t="shared" si="116"/>
        <v/>
      </c>
      <c r="AQ169" s="74" t="str">
        <f t="shared" si="117"/>
        <v>O</v>
      </c>
      <c r="AR169" s="74" t="str">
        <f t="shared" si="118"/>
        <v>O</v>
      </c>
      <c r="AS169" s="74" t="s">
        <v>2</v>
      </c>
      <c r="AT169" s="74" t="str">
        <f t="shared" si="119"/>
        <v>O</v>
      </c>
      <c r="AU169" s="74" t="str">
        <f t="shared" si="120"/>
        <v>O</v>
      </c>
      <c r="AV169" s="74" t="str">
        <f t="shared" si="121"/>
        <v/>
      </c>
    </row>
    <row r="170" spans="1:48" x14ac:dyDescent="0.3">
      <c r="A170" s="9" t="s">
        <v>1629</v>
      </c>
      <c r="B170" s="10" t="s">
        <v>2040</v>
      </c>
      <c r="C170" s="101">
        <v>690</v>
      </c>
      <c r="D170" s="98">
        <v>107.6</v>
      </c>
      <c r="E170" s="100">
        <v>33</v>
      </c>
      <c r="F170" s="98">
        <v>84.8</v>
      </c>
      <c r="G170" s="17">
        <v>26</v>
      </c>
      <c r="H170" s="101">
        <v>180</v>
      </c>
      <c r="I170" s="102">
        <v>47000</v>
      </c>
      <c r="J170" s="102" t="s">
        <v>1963</v>
      </c>
      <c r="K170" s="102"/>
      <c r="L170" s="102"/>
      <c r="M170" s="103">
        <f t="shared" si="103"/>
        <v>47000</v>
      </c>
      <c r="N170" s="4">
        <f t="shared" si="104"/>
        <v>0</v>
      </c>
      <c r="O170" s="99">
        <f t="shared" si="105"/>
        <v>1424.2424242424242</v>
      </c>
      <c r="P170" s="99">
        <f t="shared" si="106"/>
        <v>0</v>
      </c>
      <c r="Q170" s="74">
        <v>3</v>
      </c>
      <c r="R170" s="74">
        <v>2</v>
      </c>
      <c r="S170" s="74" t="s">
        <v>1941</v>
      </c>
      <c r="T170" s="5">
        <v>107</v>
      </c>
      <c r="U170" s="9"/>
      <c r="W170" s="98">
        <f t="shared" si="107"/>
        <v>107.6</v>
      </c>
      <c r="X170" s="100">
        <f t="shared" si="107"/>
        <v>33</v>
      </c>
      <c r="Y170" s="96">
        <f t="shared" si="108"/>
        <v>180</v>
      </c>
      <c r="Z170" s="103">
        <f t="shared" si="108"/>
        <v>47000</v>
      </c>
      <c r="AA170" s="103">
        <f t="shared" si="109"/>
        <v>0</v>
      </c>
      <c r="AB170" s="103">
        <f t="shared" si="110"/>
        <v>47000</v>
      </c>
      <c r="AC170" s="4">
        <f t="shared" si="110"/>
        <v>0</v>
      </c>
      <c r="AD170" s="99">
        <f t="shared" si="110"/>
        <v>1424.2424242424242</v>
      </c>
      <c r="AE170" s="74" t="str">
        <f t="shared" si="111"/>
        <v>계</v>
      </c>
      <c r="AF170" s="74" t="str">
        <f t="shared" si="112"/>
        <v>3/2</v>
      </c>
      <c r="AH170" s="20" t="str">
        <f t="shared" si="70"/>
        <v>주공5단지</v>
      </c>
      <c r="AI170" s="100">
        <f t="shared" si="69"/>
        <v>33</v>
      </c>
      <c r="AJ170" s="74" t="str">
        <f t="shared" si="113"/>
        <v>A-</v>
      </c>
      <c r="AK170" s="74" t="s">
        <v>13</v>
      </c>
      <c r="AL170" s="74" t="s">
        <v>1937</v>
      </c>
      <c r="AM170" s="74" t="s">
        <v>1938</v>
      </c>
      <c r="AN170" s="74" t="str">
        <f t="shared" si="114"/>
        <v>C</v>
      </c>
      <c r="AO170" s="74" t="str">
        <f t="shared" si="115"/>
        <v>X</v>
      </c>
      <c r="AP170" s="74" t="str">
        <f t="shared" si="116"/>
        <v>X</v>
      </c>
      <c r="AQ170" s="74" t="str">
        <f t="shared" si="117"/>
        <v>X</v>
      </c>
      <c r="AR170" s="74" t="str">
        <f t="shared" si="118"/>
        <v>X</v>
      </c>
      <c r="AS170" s="74" t="s">
        <v>2</v>
      </c>
      <c r="AT170" s="74" t="str">
        <f t="shared" si="119"/>
        <v>O</v>
      </c>
      <c r="AU170" s="74" t="str">
        <f t="shared" si="120"/>
        <v>O</v>
      </c>
      <c r="AV170" s="74" t="str">
        <f t="shared" si="121"/>
        <v>X</v>
      </c>
    </row>
    <row r="171" spans="1:48" x14ac:dyDescent="0.3">
      <c r="A171" s="9"/>
      <c r="B171" s="74"/>
      <c r="C171" s="6"/>
      <c r="D171" s="9"/>
      <c r="E171" s="14"/>
      <c r="F171" s="98"/>
      <c r="G171" s="9"/>
      <c r="H171" s="9"/>
      <c r="I171" s="9"/>
      <c r="J171" s="9"/>
      <c r="K171" s="9"/>
      <c r="L171" s="9"/>
      <c r="M171" s="9"/>
      <c r="N171" s="9"/>
      <c r="O171" s="99"/>
      <c r="P171" s="99"/>
      <c r="Q171" s="100"/>
      <c r="R171" s="100"/>
      <c r="S171" s="9"/>
      <c r="T171" s="48"/>
      <c r="U171" s="9"/>
      <c r="W171" s="69" t="str">
        <f>$A$4&amp;" "&amp;A172&amp;"("&amp;B172&amp;","&amp;C172&amp;"^)"</f>
        <v>정왕동 아주('94.12.,534^)</v>
      </c>
      <c r="X171" s="70"/>
      <c r="Y171" s="70"/>
      <c r="Z171" s="70"/>
      <c r="AA171" s="70"/>
      <c r="AB171" s="70"/>
      <c r="AC171" s="70"/>
      <c r="AD171" s="70"/>
      <c r="AE171" s="70"/>
      <c r="AF171" s="71"/>
      <c r="AH171" s="20" t="str">
        <f t="shared" si="70"/>
        <v/>
      </c>
      <c r="AI171" s="97" t="str">
        <f t="shared" si="69"/>
        <v/>
      </c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</row>
    <row r="172" spans="1:48" x14ac:dyDescent="0.3">
      <c r="A172" s="9" t="s">
        <v>1633</v>
      </c>
      <c r="B172" s="10" t="s">
        <v>2075</v>
      </c>
      <c r="C172" s="101">
        <v>534</v>
      </c>
      <c r="D172" s="98">
        <v>48.8</v>
      </c>
      <c r="E172" s="100">
        <v>15</v>
      </c>
      <c r="F172" s="98">
        <v>34.799999999999997</v>
      </c>
      <c r="G172" s="17">
        <v>11</v>
      </c>
      <c r="H172" s="101">
        <v>240</v>
      </c>
      <c r="I172" s="102">
        <v>17900</v>
      </c>
      <c r="J172" s="102" t="s">
        <v>1956</v>
      </c>
      <c r="K172" s="102">
        <v>15000</v>
      </c>
      <c r="L172" s="102" t="s">
        <v>1995</v>
      </c>
      <c r="M172" s="103">
        <f>I172-K172</f>
        <v>2900</v>
      </c>
      <c r="N172" s="4">
        <f>IF(ISERROR(K172/I172),"",K172/I172)</f>
        <v>0.83798882681564246</v>
      </c>
      <c r="O172" s="99">
        <f>I172/E172</f>
        <v>1193.3333333333333</v>
      </c>
      <c r="P172" s="99">
        <f>K172/E172</f>
        <v>1000</v>
      </c>
      <c r="Q172" s="74">
        <v>2</v>
      </c>
      <c r="R172" s="74">
        <v>1</v>
      </c>
      <c r="S172" s="74" t="s">
        <v>1936</v>
      </c>
      <c r="T172" s="5">
        <v>48</v>
      </c>
      <c r="U172" s="9"/>
      <c r="W172" s="98">
        <f t="shared" ref="W172:X174" si="122">D172</f>
        <v>48.8</v>
      </c>
      <c r="X172" s="100">
        <f t="shared" si="122"/>
        <v>15</v>
      </c>
      <c r="Y172" s="96">
        <f t="shared" ref="Y172:Z174" si="123">H172</f>
        <v>240</v>
      </c>
      <c r="Z172" s="103">
        <f t="shared" si="123"/>
        <v>17900</v>
      </c>
      <c r="AA172" s="103">
        <f>K172</f>
        <v>15000</v>
      </c>
      <c r="AB172" s="103">
        <f t="shared" ref="AB172:AD174" si="124">M172</f>
        <v>2900</v>
      </c>
      <c r="AC172" s="4">
        <f t="shared" si="124"/>
        <v>0.83798882681564246</v>
      </c>
      <c r="AD172" s="99">
        <f t="shared" si="124"/>
        <v>1193.3333333333333</v>
      </c>
      <c r="AE172" s="74" t="str">
        <f>S172</f>
        <v>복</v>
      </c>
      <c r="AF172" s="74" t="str">
        <f>Q172&amp;"/"&amp;R172</f>
        <v>2/1</v>
      </c>
      <c r="AH172" s="20" t="str">
        <f t="shared" si="70"/>
        <v>아주</v>
      </c>
      <c r="AI172" s="100">
        <f t="shared" si="69"/>
        <v>15</v>
      </c>
      <c r="AJ172" s="74" t="str">
        <f>IF(AI172="","",$AJ$2)</f>
        <v>A-</v>
      </c>
      <c r="AK172" s="74" t="s">
        <v>13</v>
      </c>
      <c r="AL172" s="74" t="s">
        <v>1937</v>
      </c>
      <c r="AM172" s="74" t="s">
        <v>1938</v>
      </c>
      <c r="AN172" s="74" t="str">
        <f>IF(AI172="","",$AN$2)</f>
        <v>C</v>
      </c>
      <c r="AO172" s="74" t="str">
        <f>IF(N172="","",IF(N172&gt;=$AO$1/100,"O","X"))</f>
        <v>O</v>
      </c>
      <c r="AP172" s="74" t="str">
        <f>IF(I172="","",IF(I172&lt;=$AP$1,"O","X"))</f>
        <v>O</v>
      </c>
      <c r="AQ172" s="74" t="str">
        <f>IF(O172="","",IF(O172&lt;=$AQ$1,"O","X"))</f>
        <v>X</v>
      </c>
      <c r="AR172" s="74" t="str">
        <f>IF(M172="","",IF(M172&lt;=$AR$1,"O","X"))</f>
        <v>O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후보</v>
      </c>
    </row>
    <row r="173" spans="1:48" x14ac:dyDescent="0.3">
      <c r="A173" s="9" t="s">
        <v>1633</v>
      </c>
      <c r="B173" s="10" t="s">
        <v>2075</v>
      </c>
      <c r="C173" s="101">
        <v>534</v>
      </c>
      <c r="D173" s="98">
        <v>85.7</v>
      </c>
      <c r="E173" s="100">
        <v>26</v>
      </c>
      <c r="F173" s="98">
        <v>60.6</v>
      </c>
      <c r="G173" s="17">
        <v>18</v>
      </c>
      <c r="H173" s="101">
        <v>96</v>
      </c>
      <c r="I173" s="102">
        <v>29000</v>
      </c>
      <c r="J173" s="102" t="s">
        <v>1952</v>
      </c>
      <c r="K173" s="102"/>
      <c r="L173" s="102"/>
      <c r="M173" s="103">
        <f>I173-K173</f>
        <v>29000</v>
      </c>
      <c r="N173" s="4">
        <f>IF(ISERROR(K173/I173),"",K173/I173)</f>
        <v>0</v>
      </c>
      <c r="O173" s="99">
        <f>I173/E173</f>
        <v>1115.3846153846155</v>
      </c>
      <c r="P173" s="99">
        <f>K173/E173</f>
        <v>0</v>
      </c>
      <c r="Q173" s="74">
        <v>3</v>
      </c>
      <c r="R173" s="74">
        <v>1</v>
      </c>
      <c r="S173" s="74" t="s">
        <v>1936</v>
      </c>
      <c r="T173" s="5">
        <v>85</v>
      </c>
      <c r="U173" s="9"/>
      <c r="W173" s="98">
        <f t="shared" si="122"/>
        <v>85.7</v>
      </c>
      <c r="X173" s="100">
        <f t="shared" si="122"/>
        <v>26</v>
      </c>
      <c r="Y173" s="96">
        <f t="shared" si="123"/>
        <v>96</v>
      </c>
      <c r="Z173" s="103">
        <f t="shared" si="123"/>
        <v>29000</v>
      </c>
      <c r="AA173" s="103">
        <f>K173</f>
        <v>0</v>
      </c>
      <c r="AB173" s="103">
        <f t="shared" si="124"/>
        <v>29000</v>
      </c>
      <c r="AC173" s="4">
        <f t="shared" si="124"/>
        <v>0</v>
      </c>
      <c r="AD173" s="99">
        <f t="shared" si="124"/>
        <v>1115.3846153846155</v>
      </c>
      <c r="AE173" s="74" t="str">
        <f>S173</f>
        <v>복</v>
      </c>
      <c r="AF173" s="74" t="str">
        <f>Q173&amp;"/"&amp;R173</f>
        <v>3/1</v>
      </c>
      <c r="AH173" s="20" t="str">
        <f t="shared" si="70"/>
        <v>아주</v>
      </c>
      <c r="AI173" s="100">
        <f t="shared" si="69"/>
        <v>26</v>
      </c>
      <c r="AJ173" s="74" t="str">
        <f>IF(AI173="","",$AJ$2)</f>
        <v>A-</v>
      </c>
      <c r="AK173" s="74" t="s">
        <v>13</v>
      </c>
      <c r="AL173" s="74" t="s">
        <v>1937</v>
      </c>
      <c r="AM173" s="74" t="s">
        <v>1938</v>
      </c>
      <c r="AN173" s="74" t="str">
        <f>IF(AI173="","",$AN$2)</f>
        <v>C</v>
      </c>
      <c r="AO173" s="74" t="str">
        <f>IF(N173="","",IF(N173&gt;=$AO$1/100,"O","X"))</f>
        <v>X</v>
      </c>
      <c r="AP173" s="74" t="str">
        <f>IF(I173="","",IF(I173&lt;=$AP$1,"O","X"))</f>
        <v>O</v>
      </c>
      <c r="AQ173" s="74" t="str">
        <f>IF(O173="","",IF(O173&lt;=$AQ$1,"O","X"))</f>
        <v>X</v>
      </c>
      <c r="AR173" s="74" t="str">
        <f>IF(M173="","",IF(M173&lt;=$AR$1,"O","X"))</f>
        <v>X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>X</v>
      </c>
    </row>
    <row r="174" spans="1:48" x14ac:dyDescent="0.3">
      <c r="A174" s="9" t="s">
        <v>1633</v>
      </c>
      <c r="B174" s="10" t="s">
        <v>2075</v>
      </c>
      <c r="C174" s="101">
        <v>534</v>
      </c>
      <c r="D174" s="98">
        <v>103</v>
      </c>
      <c r="E174" s="100">
        <v>31</v>
      </c>
      <c r="F174" s="98">
        <v>84.2</v>
      </c>
      <c r="G174" s="17">
        <v>25</v>
      </c>
      <c r="H174" s="101">
        <v>198</v>
      </c>
      <c r="I174" s="102">
        <v>32000</v>
      </c>
      <c r="J174" s="102" t="s">
        <v>1968</v>
      </c>
      <c r="K174" s="102">
        <v>28000</v>
      </c>
      <c r="L174" s="102" t="s">
        <v>1954</v>
      </c>
      <c r="M174" s="103">
        <f>I174-K174</f>
        <v>4000</v>
      </c>
      <c r="N174" s="4">
        <f>IF(ISERROR(K174/I174),"",K174/I174)</f>
        <v>0.875</v>
      </c>
      <c r="O174" s="99">
        <f>I174/E174</f>
        <v>1032.258064516129</v>
      </c>
      <c r="P174" s="99">
        <f>K174/E174</f>
        <v>903.22580645161293</v>
      </c>
      <c r="Q174" s="74">
        <v>3</v>
      </c>
      <c r="R174" s="74">
        <v>2</v>
      </c>
      <c r="S174" s="74" t="s">
        <v>1941</v>
      </c>
      <c r="T174" s="5">
        <v>102</v>
      </c>
      <c r="U174" s="9"/>
      <c r="W174" s="98">
        <f t="shared" si="122"/>
        <v>103</v>
      </c>
      <c r="X174" s="100">
        <f t="shared" si="122"/>
        <v>31</v>
      </c>
      <c r="Y174" s="96">
        <f t="shared" si="123"/>
        <v>198</v>
      </c>
      <c r="Z174" s="103">
        <f t="shared" si="123"/>
        <v>32000</v>
      </c>
      <c r="AA174" s="103">
        <f>K174</f>
        <v>28000</v>
      </c>
      <c r="AB174" s="103">
        <f t="shared" si="124"/>
        <v>4000</v>
      </c>
      <c r="AC174" s="4">
        <f t="shared" si="124"/>
        <v>0.875</v>
      </c>
      <c r="AD174" s="99">
        <f t="shared" si="124"/>
        <v>1032.258064516129</v>
      </c>
      <c r="AE174" s="74" t="str">
        <f>S174</f>
        <v>계</v>
      </c>
      <c r="AF174" s="74" t="str">
        <f>Q174&amp;"/"&amp;R174</f>
        <v>3/2</v>
      </c>
      <c r="AH174" s="20" t="str">
        <f t="shared" si="70"/>
        <v>아주</v>
      </c>
      <c r="AI174" s="100">
        <f t="shared" si="69"/>
        <v>31</v>
      </c>
      <c r="AJ174" s="74" t="str">
        <f>IF(AI174="","",$AJ$2)</f>
        <v>A-</v>
      </c>
      <c r="AK174" s="74" t="s">
        <v>13</v>
      </c>
      <c r="AL174" s="74" t="s">
        <v>1937</v>
      </c>
      <c r="AM174" s="74" t="s">
        <v>1938</v>
      </c>
      <c r="AN174" s="74" t="str">
        <f>IF(AI174="","",$AN$2)</f>
        <v>C</v>
      </c>
      <c r="AO174" s="74" t="str">
        <f>IF(N174="","",IF(N174&gt;=$AO$1/100,"O","X"))</f>
        <v>O</v>
      </c>
      <c r="AP174" s="74" t="str">
        <f>IF(I174="","",IF(I174&lt;=$AP$1,"O","X"))</f>
        <v>O</v>
      </c>
      <c r="AQ174" s="74" t="str">
        <f>IF(O174="","",IF(O174&lt;=$AQ$1,"O","X"))</f>
        <v>X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후보</v>
      </c>
    </row>
    <row r="175" spans="1:48" x14ac:dyDescent="0.3">
      <c r="A175" s="9"/>
      <c r="B175" s="74"/>
      <c r="C175" s="6"/>
      <c r="D175" s="9"/>
      <c r="E175" s="14"/>
      <c r="F175" s="98"/>
      <c r="G175" s="9"/>
      <c r="H175" s="9"/>
      <c r="I175" s="9"/>
      <c r="J175" s="9"/>
      <c r="K175" s="9"/>
      <c r="L175" s="9"/>
      <c r="M175" s="9"/>
      <c r="N175" s="9"/>
      <c r="O175" s="99"/>
      <c r="P175" s="99"/>
      <c r="Q175" s="100"/>
      <c r="R175" s="100"/>
      <c r="S175" s="9"/>
      <c r="T175" s="48"/>
      <c r="U175" s="9"/>
      <c r="W175" s="69" t="str">
        <f>$A$4&amp;" "&amp;A176&amp;"("&amp;B176&amp;","&amp;C176&amp;"^)"</f>
        <v>정왕동 신동아1단지('96.10.,310^)</v>
      </c>
      <c r="X175" s="70"/>
      <c r="Y175" s="70"/>
      <c r="Z175" s="70"/>
      <c r="AA175" s="70"/>
      <c r="AB175" s="70"/>
      <c r="AC175" s="70"/>
      <c r="AD175" s="70"/>
      <c r="AE175" s="70"/>
      <c r="AF175" s="71"/>
      <c r="AH175" s="20" t="str">
        <f t="shared" si="70"/>
        <v/>
      </c>
      <c r="AI175" s="97" t="str">
        <f t="shared" si="69"/>
        <v/>
      </c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</row>
    <row r="176" spans="1:48" x14ac:dyDescent="0.3">
      <c r="A176" s="9" t="s">
        <v>1637</v>
      </c>
      <c r="B176" s="10" t="s">
        <v>2036</v>
      </c>
      <c r="C176" s="101">
        <v>310</v>
      </c>
      <c r="D176" s="98">
        <v>72.7</v>
      </c>
      <c r="E176" s="100">
        <v>22</v>
      </c>
      <c r="F176" s="98">
        <v>59.8</v>
      </c>
      <c r="G176" s="17">
        <v>18</v>
      </c>
      <c r="H176" s="101">
        <v>130</v>
      </c>
      <c r="I176" s="102"/>
      <c r="J176" s="102"/>
      <c r="K176" s="102"/>
      <c r="L176" s="102"/>
      <c r="M176" s="103">
        <f>I176-K176</f>
        <v>0</v>
      </c>
      <c r="N176" s="4" t="str">
        <f>IF(ISERROR(K176/I176),"",K176/I176)</f>
        <v/>
      </c>
      <c r="O176" s="99">
        <f>I176/E176</f>
        <v>0</v>
      </c>
      <c r="P176" s="99">
        <f>K176/E176</f>
        <v>0</v>
      </c>
      <c r="Q176" s="74">
        <v>3</v>
      </c>
      <c r="R176" s="74">
        <v>1</v>
      </c>
      <c r="S176" s="74" t="s">
        <v>1941</v>
      </c>
      <c r="T176" s="5">
        <v>72</v>
      </c>
      <c r="U176" s="9"/>
      <c r="W176" s="98">
        <f t="shared" ref="W176:X178" si="125">D176</f>
        <v>72.7</v>
      </c>
      <c r="X176" s="100">
        <f t="shared" si="125"/>
        <v>22</v>
      </c>
      <c r="Y176" s="96">
        <f t="shared" ref="Y176:Z178" si="126">H176</f>
        <v>130</v>
      </c>
      <c r="Z176" s="103">
        <f t="shared" si="126"/>
        <v>0</v>
      </c>
      <c r="AA176" s="103">
        <f>K176</f>
        <v>0</v>
      </c>
      <c r="AB176" s="103">
        <f t="shared" ref="AB176:AD178" si="127">M176</f>
        <v>0</v>
      </c>
      <c r="AC176" s="4" t="str">
        <f t="shared" si="127"/>
        <v/>
      </c>
      <c r="AD176" s="99">
        <f t="shared" si="127"/>
        <v>0</v>
      </c>
      <c r="AE176" s="74" t="str">
        <f>S176</f>
        <v>계</v>
      </c>
      <c r="AF176" s="74" t="str">
        <f>Q176&amp;"/"&amp;R176</f>
        <v>3/1</v>
      </c>
      <c r="AH176" s="20" t="str">
        <f t="shared" si="70"/>
        <v>신동아1단지</v>
      </c>
      <c r="AI176" s="100">
        <f t="shared" si="69"/>
        <v>22</v>
      </c>
      <c r="AJ176" s="74" t="str">
        <f>IF(AI176="","",$AJ$2)</f>
        <v>A-</v>
      </c>
      <c r="AK176" s="74" t="s">
        <v>13</v>
      </c>
      <c r="AL176" s="74" t="s">
        <v>1937</v>
      </c>
      <c r="AM176" s="74" t="s">
        <v>1938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/>
      </c>
    </row>
    <row r="177" spans="1:48" x14ac:dyDescent="0.3">
      <c r="A177" s="9" t="s">
        <v>1637</v>
      </c>
      <c r="B177" s="10" t="s">
        <v>2036</v>
      </c>
      <c r="C177" s="101">
        <v>310</v>
      </c>
      <c r="D177" s="98">
        <v>106</v>
      </c>
      <c r="E177" s="100">
        <v>32</v>
      </c>
      <c r="F177" s="98">
        <v>84.9</v>
      </c>
      <c r="G177" s="17">
        <v>26</v>
      </c>
      <c r="H177" s="101">
        <v>161</v>
      </c>
      <c r="I177" s="102">
        <v>45000</v>
      </c>
      <c r="J177" s="102" t="s">
        <v>1975</v>
      </c>
      <c r="K177" s="102"/>
      <c r="L177" s="102"/>
      <c r="M177" s="103">
        <f>I177-K177</f>
        <v>45000</v>
      </c>
      <c r="N177" s="4">
        <f>IF(ISERROR(K177/I177),"",K177/I177)</f>
        <v>0</v>
      </c>
      <c r="O177" s="99">
        <f>I177/E177</f>
        <v>1406.25</v>
      </c>
      <c r="P177" s="99">
        <f>K177/E177</f>
        <v>0</v>
      </c>
      <c r="Q177" s="74">
        <v>3</v>
      </c>
      <c r="R177" s="74">
        <v>2</v>
      </c>
      <c r="S177" s="74" t="s">
        <v>1941</v>
      </c>
      <c r="T177" s="5" t="s">
        <v>908</v>
      </c>
      <c r="U177" s="9"/>
      <c r="W177" s="98">
        <f t="shared" si="125"/>
        <v>106</v>
      </c>
      <c r="X177" s="100">
        <f t="shared" si="125"/>
        <v>32</v>
      </c>
      <c r="Y177" s="96">
        <f t="shared" si="126"/>
        <v>161</v>
      </c>
      <c r="Z177" s="103">
        <f t="shared" si="126"/>
        <v>45000</v>
      </c>
      <c r="AA177" s="103">
        <f>K177</f>
        <v>0</v>
      </c>
      <c r="AB177" s="103">
        <f t="shared" si="127"/>
        <v>45000</v>
      </c>
      <c r="AC177" s="4">
        <f t="shared" si="127"/>
        <v>0</v>
      </c>
      <c r="AD177" s="99">
        <f t="shared" si="127"/>
        <v>1406.25</v>
      </c>
      <c r="AE177" s="74" t="str">
        <f>S177</f>
        <v>계</v>
      </c>
      <c r="AF177" s="74" t="str">
        <f>Q177&amp;"/"&amp;R177</f>
        <v>3/2</v>
      </c>
      <c r="AH177" s="20" t="str">
        <f t="shared" si="70"/>
        <v>신동아1단지</v>
      </c>
      <c r="AI177" s="100">
        <f t="shared" si="69"/>
        <v>32</v>
      </c>
      <c r="AJ177" s="74" t="str">
        <f>IF(AI177="","",$AJ$2)</f>
        <v>A-</v>
      </c>
      <c r="AK177" s="74" t="s">
        <v>13</v>
      </c>
      <c r="AL177" s="74" t="s">
        <v>1937</v>
      </c>
      <c r="AM177" s="74" t="s">
        <v>1938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O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O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x14ac:dyDescent="0.3">
      <c r="A178" s="9" t="s">
        <v>1637</v>
      </c>
      <c r="B178" s="10" t="s">
        <v>2036</v>
      </c>
      <c r="C178" s="101">
        <v>310</v>
      </c>
      <c r="D178" s="98">
        <v>106</v>
      </c>
      <c r="E178" s="100">
        <v>32</v>
      </c>
      <c r="F178" s="98">
        <v>84.9</v>
      </c>
      <c r="G178" s="17">
        <v>26</v>
      </c>
      <c r="H178" s="101">
        <v>19</v>
      </c>
      <c r="I178" s="102">
        <v>45000</v>
      </c>
      <c r="J178" s="102" t="s">
        <v>1975</v>
      </c>
      <c r="K178" s="102"/>
      <c r="L178" s="102"/>
      <c r="M178" s="103">
        <f>I178-K178</f>
        <v>45000</v>
      </c>
      <c r="N178" s="4">
        <f>IF(ISERROR(K178/I178),"",K178/I178)</f>
        <v>0</v>
      </c>
      <c r="O178" s="99">
        <f>I178/E178</f>
        <v>1406.25</v>
      </c>
      <c r="P178" s="99">
        <f>K178/E178</f>
        <v>0</v>
      </c>
      <c r="Q178" s="74">
        <v>3</v>
      </c>
      <c r="R178" s="74">
        <v>2</v>
      </c>
      <c r="S178" s="74" t="s">
        <v>1941</v>
      </c>
      <c r="T178" s="5" t="s">
        <v>1641</v>
      </c>
      <c r="U178" s="9"/>
      <c r="W178" s="98">
        <f t="shared" si="125"/>
        <v>106</v>
      </c>
      <c r="X178" s="100">
        <f t="shared" si="125"/>
        <v>32</v>
      </c>
      <c r="Y178" s="96">
        <f t="shared" si="126"/>
        <v>19</v>
      </c>
      <c r="Z178" s="103">
        <f t="shared" si="126"/>
        <v>45000</v>
      </c>
      <c r="AA178" s="103">
        <f>K178</f>
        <v>0</v>
      </c>
      <c r="AB178" s="103">
        <f t="shared" si="127"/>
        <v>45000</v>
      </c>
      <c r="AC178" s="4">
        <f t="shared" si="127"/>
        <v>0</v>
      </c>
      <c r="AD178" s="99">
        <f t="shared" si="127"/>
        <v>1406.25</v>
      </c>
      <c r="AE178" s="74" t="str">
        <f>S178</f>
        <v>계</v>
      </c>
      <c r="AF178" s="74" t="str">
        <f>Q178&amp;"/"&amp;R178</f>
        <v>3/2</v>
      </c>
      <c r="AH178" s="20" t="str">
        <f t="shared" si="70"/>
        <v>신동아1단지</v>
      </c>
      <c r="AI178" s="100">
        <f t="shared" si="69"/>
        <v>32</v>
      </c>
      <c r="AJ178" s="74" t="str">
        <f>IF(AI178="","",$AJ$2)</f>
        <v>A-</v>
      </c>
      <c r="AK178" s="74" t="s">
        <v>13</v>
      </c>
      <c r="AL178" s="74" t="s">
        <v>1937</v>
      </c>
      <c r="AM178" s="74" t="s">
        <v>1938</v>
      </c>
      <c r="AN178" s="74" t="str">
        <f>IF(AI178="","",$AN$2)</f>
        <v>C</v>
      </c>
      <c r="AO178" s="74" t="str">
        <f>IF(N178="","",IF(N178&gt;=$AO$1/100,"O","X"))</f>
        <v>X</v>
      </c>
      <c r="AP178" s="74" t="str">
        <f>IF(I178="","",IF(I178&lt;=$AP$1,"O","X"))</f>
        <v>O</v>
      </c>
      <c r="AQ178" s="74" t="str">
        <f>IF(O178="","",IF(O178&lt;=$AQ$1,"O","X"))</f>
        <v>X</v>
      </c>
      <c r="AR178" s="74" t="str">
        <f>IF(M178="","",IF(M178&lt;=$AR$1,"O","X"))</f>
        <v>X</v>
      </c>
      <c r="AS178" s="74" t="s">
        <v>2</v>
      </c>
      <c r="AT178" s="74" t="str">
        <f>IF(OR(F178="",AI178=""),"",IF(AND((F178&lt;=85),(AI178&gt;=15)),"O","X"))</f>
        <v>O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X</v>
      </c>
    </row>
    <row r="179" spans="1:48" x14ac:dyDescent="0.3">
      <c r="A179" s="9"/>
      <c r="B179" s="74"/>
      <c r="C179" s="6"/>
      <c r="D179" s="9"/>
      <c r="E179" s="14"/>
      <c r="F179" s="98"/>
      <c r="G179" s="9"/>
      <c r="H179" s="9"/>
      <c r="I179" s="9"/>
      <c r="J179" s="9"/>
      <c r="K179" s="9"/>
      <c r="L179" s="9"/>
      <c r="M179" s="9"/>
      <c r="N179" s="9"/>
      <c r="O179" s="99"/>
      <c r="P179" s="99"/>
      <c r="Q179" s="100"/>
      <c r="R179" s="100"/>
      <c r="S179" s="9"/>
      <c r="T179" s="48"/>
      <c r="U179" s="9"/>
      <c r="W179" s="69" t="str">
        <f>$A$4&amp;" "&amp;A180&amp;"("&amp;B180&amp;","&amp;C180&amp;"^)"</f>
        <v>정왕동 부성파스텔('97.12.,600^)</v>
      </c>
      <c r="X179" s="70"/>
      <c r="Y179" s="70"/>
      <c r="Z179" s="70"/>
      <c r="AA179" s="70"/>
      <c r="AB179" s="70"/>
      <c r="AC179" s="70"/>
      <c r="AD179" s="70"/>
      <c r="AE179" s="70"/>
      <c r="AF179" s="71"/>
      <c r="AH179" s="20" t="str">
        <f t="shared" si="70"/>
        <v/>
      </c>
      <c r="AI179" s="97" t="str">
        <f t="shared" si="69"/>
        <v/>
      </c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</row>
    <row r="180" spans="1:48" x14ac:dyDescent="0.3">
      <c r="A180" s="9" t="s">
        <v>1642</v>
      </c>
      <c r="B180" s="10" t="s">
        <v>1992</v>
      </c>
      <c r="C180" s="101">
        <v>600</v>
      </c>
      <c r="D180" s="98">
        <v>61.3</v>
      </c>
      <c r="E180" s="100">
        <v>19</v>
      </c>
      <c r="F180" s="98">
        <v>49.8</v>
      </c>
      <c r="G180" s="17">
        <v>15</v>
      </c>
      <c r="H180" s="101">
        <v>140</v>
      </c>
      <c r="I180" s="102">
        <v>26000</v>
      </c>
      <c r="J180" s="102" t="s">
        <v>1968</v>
      </c>
      <c r="K180" s="102">
        <v>20000</v>
      </c>
      <c r="L180" s="102" t="s">
        <v>1968</v>
      </c>
      <c r="M180" s="103">
        <f>I180-K180</f>
        <v>6000</v>
      </c>
      <c r="N180" s="4">
        <f>IF(ISERROR(K180/I180),"",K180/I180)</f>
        <v>0.76923076923076927</v>
      </c>
      <c r="O180" s="99">
        <f>I180/E180</f>
        <v>1368.421052631579</v>
      </c>
      <c r="P180" s="99">
        <f>K180/E180</f>
        <v>1052.6315789473683</v>
      </c>
      <c r="Q180" s="74">
        <v>2</v>
      </c>
      <c r="R180" s="74">
        <v>1</v>
      </c>
      <c r="S180" s="74" t="s">
        <v>1941</v>
      </c>
      <c r="T180" s="5">
        <v>61</v>
      </c>
      <c r="U180" s="9"/>
      <c r="W180" s="98">
        <f t="shared" ref="W180:X182" si="128">D180</f>
        <v>61.3</v>
      </c>
      <c r="X180" s="100">
        <f t="shared" si="128"/>
        <v>19</v>
      </c>
      <c r="Y180" s="96">
        <f t="shared" ref="Y180:Z182" si="129">H180</f>
        <v>140</v>
      </c>
      <c r="Z180" s="103">
        <f t="shared" si="129"/>
        <v>26000</v>
      </c>
      <c r="AA180" s="103">
        <f>K180</f>
        <v>20000</v>
      </c>
      <c r="AB180" s="103">
        <f t="shared" ref="AB180:AD182" si="130">M180</f>
        <v>6000</v>
      </c>
      <c r="AC180" s="4">
        <f t="shared" si="130"/>
        <v>0.76923076923076927</v>
      </c>
      <c r="AD180" s="99">
        <f t="shared" si="130"/>
        <v>1368.421052631579</v>
      </c>
      <c r="AE180" s="74" t="str">
        <f>S180</f>
        <v>계</v>
      </c>
      <c r="AF180" s="74" t="str">
        <f>Q180&amp;"/"&amp;R180</f>
        <v>2/1</v>
      </c>
      <c r="AH180" s="20" t="str">
        <f t="shared" si="70"/>
        <v>부성파스텔</v>
      </c>
      <c r="AI180" s="100">
        <f t="shared" si="69"/>
        <v>19</v>
      </c>
      <c r="AJ180" s="74" t="str">
        <f>IF(AI180="","",$AJ$2)</f>
        <v>A-</v>
      </c>
      <c r="AK180" s="74" t="s">
        <v>13</v>
      </c>
      <c r="AL180" s="74" t="s">
        <v>1937</v>
      </c>
      <c r="AM180" s="74" t="s">
        <v>1938</v>
      </c>
      <c r="AN180" s="74" t="str">
        <f>IF(AI180="","",$AN$2)</f>
        <v>C</v>
      </c>
      <c r="AO180" s="74" t="str">
        <f>IF(N180="","",IF(N180&gt;=$AO$1/100,"O","X"))</f>
        <v>X</v>
      </c>
      <c r="AP180" s="74" t="str">
        <f>IF(I180="","",IF(I180&lt;=$AP$1,"O","X"))</f>
        <v>O</v>
      </c>
      <c r="AQ180" s="74" t="str">
        <f>IF(O180="","",IF(O180&lt;=$AQ$1,"O","X"))</f>
        <v>X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O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>X</v>
      </c>
    </row>
    <row r="181" spans="1:48" x14ac:dyDescent="0.3">
      <c r="A181" s="9" t="s">
        <v>1642</v>
      </c>
      <c r="B181" s="10" t="s">
        <v>1992</v>
      </c>
      <c r="C181" s="101">
        <v>600</v>
      </c>
      <c r="D181" s="98">
        <v>78.900000000000006</v>
      </c>
      <c r="E181" s="100">
        <v>24</v>
      </c>
      <c r="F181" s="98">
        <v>60</v>
      </c>
      <c r="G181" s="17">
        <v>18</v>
      </c>
      <c r="H181" s="101">
        <v>380</v>
      </c>
      <c r="I181" s="102"/>
      <c r="J181" s="102"/>
      <c r="K181" s="102"/>
      <c r="L181" s="102"/>
      <c r="M181" s="103">
        <f>I181-K181</f>
        <v>0</v>
      </c>
      <c r="N181" s="4" t="str">
        <f>IF(ISERROR(K181/I181),"",K181/I181)</f>
        <v/>
      </c>
      <c r="O181" s="99">
        <f>I181/E181</f>
        <v>0</v>
      </c>
      <c r="P181" s="99">
        <f>K181/E181</f>
        <v>0</v>
      </c>
      <c r="Q181" s="74">
        <v>3</v>
      </c>
      <c r="R181" s="74">
        <v>1</v>
      </c>
      <c r="S181" s="74" t="s">
        <v>1941</v>
      </c>
      <c r="T181" s="5">
        <v>78</v>
      </c>
      <c r="U181" s="9"/>
      <c r="W181" s="98">
        <f t="shared" si="128"/>
        <v>78.900000000000006</v>
      </c>
      <c r="X181" s="100">
        <f t="shared" si="128"/>
        <v>24</v>
      </c>
      <c r="Y181" s="96">
        <f t="shared" si="129"/>
        <v>380</v>
      </c>
      <c r="Z181" s="103">
        <f t="shared" si="129"/>
        <v>0</v>
      </c>
      <c r="AA181" s="103">
        <f>K181</f>
        <v>0</v>
      </c>
      <c r="AB181" s="103">
        <f t="shared" si="130"/>
        <v>0</v>
      </c>
      <c r="AC181" s="4" t="str">
        <f t="shared" si="130"/>
        <v/>
      </c>
      <c r="AD181" s="99">
        <f t="shared" si="130"/>
        <v>0</v>
      </c>
      <c r="AE181" s="74" t="str">
        <f>S181</f>
        <v>계</v>
      </c>
      <c r="AF181" s="74" t="str">
        <f>Q181&amp;"/"&amp;R181</f>
        <v>3/1</v>
      </c>
      <c r="AH181" s="20" t="str">
        <f t="shared" si="70"/>
        <v>부성파스텔</v>
      </c>
      <c r="AI181" s="100">
        <f t="shared" si="69"/>
        <v>24</v>
      </c>
      <c r="AJ181" s="74" t="str">
        <f>IF(AI181="","",$AJ$2)</f>
        <v>A-</v>
      </c>
      <c r="AK181" s="74" t="s">
        <v>13</v>
      </c>
      <c r="AL181" s="74" t="s">
        <v>1937</v>
      </c>
      <c r="AM181" s="74" t="s">
        <v>1938</v>
      </c>
      <c r="AN181" s="74" t="str">
        <f>IF(AI181="","",$AN$2)</f>
        <v>C</v>
      </c>
      <c r="AO181" s="74" t="str">
        <f>IF(N181="","",IF(N181&gt;=$AO$1/100,"O","X"))</f>
        <v/>
      </c>
      <c r="AP181" s="74" t="str">
        <f>IF(I181="","",IF(I181&lt;=$AP$1,"O","X"))</f>
        <v/>
      </c>
      <c r="AQ181" s="74" t="str">
        <f>IF(O181="","",IF(O181&lt;=$AQ$1,"O","X"))</f>
        <v>O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/>
      </c>
    </row>
    <row r="182" spans="1:48" x14ac:dyDescent="0.3">
      <c r="A182" s="9" t="s">
        <v>1642</v>
      </c>
      <c r="B182" s="10" t="s">
        <v>1992</v>
      </c>
      <c r="C182" s="101">
        <v>600</v>
      </c>
      <c r="D182" s="98">
        <v>105.9</v>
      </c>
      <c r="E182" s="100">
        <v>32</v>
      </c>
      <c r="F182" s="98">
        <v>85</v>
      </c>
      <c r="G182" s="17">
        <v>26</v>
      </c>
      <c r="H182" s="101">
        <v>80</v>
      </c>
      <c r="I182" s="102">
        <v>48000</v>
      </c>
      <c r="J182" s="102" t="s">
        <v>1975</v>
      </c>
      <c r="K182" s="102"/>
      <c r="L182" s="102"/>
      <c r="M182" s="103">
        <f>I182-K182</f>
        <v>48000</v>
      </c>
      <c r="N182" s="4">
        <f>IF(ISERROR(K182/I182),"",K182/I182)</f>
        <v>0</v>
      </c>
      <c r="O182" s="99">
        <f>I182/E182</f>
        <v>1500</v>
      </c>
      <c r="P182" s="99">
        <f>K182/E182</f>
        <v>0</v>
      </c>
      <c r="Q182" s="74">
        <v>3</v>
      </c>
      <c r="R182" s="74">
        <v>2</v>
      </c>
      <c r="S182" s="74" t="s">
        <v>1941</v>
      </c>
      <c r="T182" s="5">
        <v>105</v>
      </c>
      <c r="U182" s="9"/>
      <c r="W182" s="98">
        <f t="shared" si="128"/>
        <v>105.9</v>
      </c>
      <c r="X182" s="100">
        <f t="shared" si="128"/>
        <v>32</v>
      </c>
      <c r="Y182" s="96">
        <f t="shared" si="129"/>
        <v>80</v>
      </c>
      <c r="Z182" s="103">
        <f t="shared" si="129"/>
        <v>48000</v>
      </c>
      <c r="AA182" s="103">
        <f>K182</f>
        <v>0</v>
      </c>
      <c r="AB182" s="103">
        <f t="shared" si="130"/>
        <v>48000</v>
      </c>
      <c r="AC182" s="4">
        <f t="shared" si="130"/>
        <v>0</v>
      </c>
      <c r="AD182" s="99">
        <f t="shared" si="130"/>
        <v>1500</v>
      </c>
      <c r="AE182" s="74" t="str">
        <f>S182</f>
        <v>계</v>
      </c>
      <c r="AF182" s="74" t="str">
        <f>Q182&amp;"/"&amp;R182</f>
        <v>3/2</v>
      </c>
      <c r="AH182" s="20" t="str">
        <f t="shared" si="70"/>
        <v>부성파스텔</v>
      </c>
      <c r="AI182" s="100">
        <f t="shared" si="69"/>
        <v>32</v>
      </c>
      <c r="AJ182" s="74" t="str">
        <f>IF(AI182="","",$AJ$2)</f>
        <v>A-</v>
      </c>
      <c r="AK182" s="74" t="s">
        <v>13</v>
      </c>
      <c r="AL182" s="74" t="s">
        <v>1937</v>
      </c>
      <c r="AM182" s="74" t="s">
        <v>1938</v>
      </c>
      <c r="AN182" s="74" t="str">
        <f>IF(AI182="","",$AN$2)</f>
        <v>C</v>
      </c>
      <c r="AO182" s="74" t="str">
        <f>IF(N182="","",IF(N182&gt;=$AO$1/100,"O","X"))</f>
        <v>X</v>
      </c>
      <c r="AP182" s="74" t="str">
        <f>IF(I182="","",IF(I182&lt;=$AP$1,"O","X"))</f>
        <v>X</v>
      </c>
      <c r="AQ182" s="74" t="str">
        <f>IF(O182="","",IF(O182&lt;=$AQ$1,"O","X"))</f>
        <v>X</v>
      </c>
      <c r="AR182" s="74" t="str">
        <f>IF(M182="","",IF(M182&lt;=$AR$1,"O","X"))</f>
        <v>X</v>
      </c>
      <c r="AS182" s="74" t="s">
        <v>2</v>
      </c>
      <c r="AT182" s="74" t="str">
        <f>IF(OR(F182="",AI182=""),"",IF(AND((F182&lt;=85),(AI182&gt;=15)),"O","X"))</f>
        <v>O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>X</v>
      </c>
    </row>
    <row r="183" spans="1:48" x14ac:dyDescent="0.3">
      <c r="A183" s="9"/>
      <c r="B183" s="74"/>
      <c r="C183" s="6"/>
      <c r="D183" s="9"/>
      <c r="E183" s="14"/>
      <c r="F183" s="98"/>
      <c r="G183" s="9"/>
      <c r="H183" s="9"/>
      <c r="I183" s="9"/>
      <c r="J183" s="9"/>
      <c r="K183" s="9"/>
      <c r="L183" s="9"/>
      <c r="M183" s="9"/>
      <c r="N183" s="9"/>
      <c r="O183" s="99"/>
      <c r="P183" s="99"/>
      <c r="Q183" s="100"/>
      <c r="R183" s="100"/>
      <c r="S183" s="9"/>
      <c r="T183" s="48"/>
      <c r="U183" s="9"/>
      <c r="W183" s="69" t="str">
        <f>$A$4&amp;" "&amp;A184&amp;"("&amp;B184&amp;","&amp;C184&amp;"^)"</f>
        <v>정왕동 삼성('96.04.,320^)</v>
      </c>
      <c r="X183" s="70"/>
      <c r="Y183" s="70"/>
      <c r="Z183" s="70"/>
      <c r="AA183" s="70"/>
      <c r="AB183" s="70"/>
      <c r="AC183" s="70"/>
      <c r="AD183" s="70"/>
      <c r="AE183" s="70"/>
      <c r="AF183" s="71"/>
      <c r="AH183" s="20" t="str">
        <f t="shared" si="70"/>
        <v/>
      </c>
      <c r="AI183" s="97" t="str">
        <f t="shared" si="69"/>
        <v/>
      </c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</row>
    <row r="184" spans="1:48" x14ac:dyDescent="0.3">
      <c r="A184" s="9" t="s">
        <v>1646</v>
      </c>
      <c r="B184" s="10" t="s">
        <v>2067</v>
      </c>
      <c r="C184" s="101">
        <v>320</v>
      </c>
      <c r="D184" s="98">
        <v>94.4</v>
      </c>
      <c r="E184" s="100">
        <v>29</v>
      </c>
      <c r="F184" s="98">
        <v>74</v>
      </c>
      <c r="G184" s="17">
        <v>22</v>
      </c>
      <c r="H184" s="101">
        <v>140</v>
      </c>
      <c r="I184" s="102"/>
      <c r="J184" s="102"/>
      <c r="K184" s="102"/>
      <c r="L184" s="102"/>
      <c r="M184" s="103">
        <f>I184-K184</f>
        <v>0</v>
      </c>
      <c r="N184" s="4" t="str">
        <f>IF(ISERROR(K184/I184),"",K184/I184)</f>
        <v/>
      </c>
      <c r="O184" s="99">
        <f>I184/E184</f>
        <v>0</v>
      </c>
      <c r="P184" s="99">
        <f>K184/E184</f>
        <v>0</v>
      </c>
      <c r="Q184" s="74">
        <v>3</v>
      </c>
      <c r="R184" s="74">
        <v>1</v>
      </c>
      <c r="S184" s="74" t="s">
        <v>1941</v>
      </c>
      <c r="T184" s="5">
        <v>94</v>
      </c>
      <c r="U184" s="9"/>
      <c r="W184" s="98">
        <f>D184</f>
        <v>94.4</v>
      </c>
      <c r="X184" s="100">
        <f>E184</f>
        <v>29</v>
      </c>
      <c r="Y184" s="96">
        <f>H184</f>
        <v>140</v>
      </c>
      <c r="Z184" s="103">
        <f>I184</f>
        <v>0</v>
      </c>
      <c r="AA184" s="103">
        <f>K184</f>
        <v>0</v>
      </c>
      <c r="AB184" s="103">
        <f t="shared" ref="AB184:AD185" si="131">M184</f>
        <v>0</v>
      </c>
      <c r="AC184" s="4" t="str">
        <f t="shared" si="131"/>
        <v/>
      </c>
      <c r="AD184" s="99">
        <f t="shared" si="131"/>
        <v>0</v>
      </c>
      <c r="AE184" s="74" t="str">
        <f>S184</f>
        <v>계</v>
      </c>
      <c r="AF184" s="74" t="str">
        <f>Q184&amp;"/"&amp;R184</f>
        <v>3/1</v>
      </c>
      <c r="AH184" s="20" t="str">
        <f t="shared" si="70"/>
        <v>삼성</v>
      </c>
      <c r="AI184" s="100">
        <f t="shared" si="69"/>
        <v>29</v>
      </c>
      <c r="AJ184" s="74" t="str">
        <f>IF(AI184="","",$AJ$2)</f>
        <v>A-</v>
      </c>
      <c r="AK184" s="74" t="s">
        <v>13</v>
      </c>
      <c r="AL184" s="74" t="s">
        <v>1937</v>
      </c>
      <c r="AM184" s="74" t="s">
        <v>1938</v>
      </c>
      <c r="AN184" s="74" t="str">
        <f>IF(AI184="","",$AN$2)</f>
        <v>C</v>
      </c>
      <c r="AO184" s="74" t="str">
        <f>IF(N184="","",IF(N184&gt;=$AO$1/100,"O","X"))</f>
        <v/>
      </c>
      <c r="AP184" s="74" t="str">
        <f>IF(I184="","",IF(I184&lt;=$AP$1,"O","X"))</f>
        <v/>
      </c>
      <c r="AQ184" s="74" t="str">
        <f>IF(O184="","",IF(O184&lt;=$AQ$1,"O","X"))</f>
        <v>O</v>
      </c>
      <c r="AR184" s="74" t="str">
        <f>IF(M184="","",IF(M184&lt;=$AR$1,"O","X"))</f>
        <v>O</v>
      </c>
      <c r="AS184" s="74" t="s">
        <v>2</v>
      </c>
      <c r="AT184" s="74" t="str">
        <f>IF(OR(F184="",AI184=""),"",IF(AND((F184&lt;=85),(AI184&gt;=15)),"O","X"))</f>
        <v>O</v>
      </c>
      <c r="AU184" s="74" t="str">
        <f>IF(C184="","",IF(C184&gt;=$AU$1,"O","X"))</f>
        <v>O</v>
      </c>
      <c r="AV184" s="74" t="str">
        <f>IF(AO184="","",IF(AND(AO184="O",AP184="O",AR184="O",AT184="O",AU184="O"),"후보","X"))</f>
        <v/>
      </c>
    </row>
    <row r="185" spans="1:48" x14ac:dyDescent="0.3">
      <c r="A185" s="9" t="s">
        <v>1646</v>
      </c>
      <c r="B185" s="10" t="s">
        <v>2067</v>
      </c>
      <c r="C185" s="101">
        <v>320</v>
      </c>
      <c r="D185" s="98">
        <v>106.3</v>
      </c>
      <c r="E185" s="100">
        <v>32</v>
      </c>
      <c r="F185" s="98">
        <v>85</v>
      </c>
      <c r="G185" s="17">
        <v>26</v>
      </c>
      <c r="H185" s="101">
        <v>180</v>
      </c>
      <c r="I185" s="102"/>
      <c r="J185" s="102"/>
      <c r="K185" s="102"/>
      <c r="L185" s="102"/>
      <c r="M185" s="103">
        <f>I185-K185</f>
        <v>0</v>
      </c>
      <c r="N185" s="4" t="str">
        <f>IF(ISERROR(K185/I185),"",K185/I185)</f>
        <v/>
      </c>
      <c r="O185" s="99">
        <f>I185/E185</f>
        <v>0</v>
      </c>
      <c r="P185" s="99">
        <f>K185/E185</f>
        <v>0</v>
      </c>
      <c r="Q185" s="74">
        <v>3</v>
      </c>
      <c r="R185" s="74">
        <v>2</v>
      </c>
      <c r="S185" s="74" t="s">
        <v>1941</v>
      </c>
      <c r="T185" s="5">
        <v>106</v>
      </c>
      <c r="U185" s="9"/>
      <c r="W185" s="98">
        <f>D185</f>
        <v>106.3</v>
      </c>
      <c r="X185" s="100">
        <f>E185</f>
        <v>32</v>
      </c>
      <c r="Y185" s="96">
        <f>H185</f>
        <v>180</v>
      </c>
      <c r="Z185" s="103">
        <f>I185</f>
        <v>0</v>
      </c>
      <c r="AA185" s="103">
        <f>K185</f>
        <v>0</v>
      </c>
      <c r="AB185" s="103">
        <f t="shared" si="131"/>
        <v>0</v>
      </c>
      <c r="AC185" s="4" t="str">
        <f t="shared" si="131"/>
        <v/>
      </c>
      <c r="AD185" s="99">
        <f t="shared" si="131"/>
        <v>0</v>
      </c>
      <c r="AE185" s="74" t="str">
        <f>S185</f>
        <v>계</v>
      </c>
      <c r="AF185" s="74" t="str">
        <f>Q185&amp;"/"&amp;R185</f>
        <v>3/2</v>
      </c>
      <c r="AH185" s="20" t="str">
        <f t="shared" si="70"/>
        <v>삼성</v>
      </c>
      <c r="AI185" s="100">
        <f t="shared" si="69"/>
        <v>32</v>
      </c>
      <c r="AJ185" s="74" t="str">
        <f>IF(AI185="","",$AJ$2)</f>
        <v>A-</v>
      </c>
      <c r="AK185" s="74" t="s">
        <v>13</v>
      </c>
      <c r="AL185" s="74" t="s">
        <v>1937</v>
      </c>
      <c r="AM185" s="74" t="s">
        <v>1938</v>
      </c>
      <c r="AN185" s="74" t="str">
        <f>IF(AI185="","",$AN$2)</f>
        <v>C</v>
      </c>
      <c r="AO185" s="74" t="str">
        <f>IF(N185="","",IF(N185&gt;=$AO$1/100,"O","X"))</f>
        <v/>
      </c>
      <c r="AP185" s="74" t="str">
        <f>IF(I185="","",IF(I185&lt;=$AP$1,"O","X"))</f>
        <v/>
      </c>
      <c r="AQ185" s="74" t="str">
        <f>IF(O185="","",IF(O185&lt;=$AQ$1,"O","X"))</f>
        <v>O</v>
      </c>
      <c r="AR185" s="74" t="str">
        <f>IF(M185="","",IF(M185&lt;=$AR$1,"O","X"))</f>
        <v>O</v>
      </c>
      <c r="AS185" s="74" t="s">
        <v>2</v>
      </c>
      <c r="AT185" s="74" t="str">
        <f>IF(OR(F185="",AI185=""),"",IF(AND((F185&lt;=85),(AI185&gt;=15)),"O","X"))</f>
        <v>O</v>
      </c>
      <c r="AU185" s="74" t="str">
        <f>IF(C185="","",IF(C185&gt;=$AU$1,"O","X"))</f>
        <v>O</v>
      </c>
      <c r="AV185" s="74" t="str">
        <f>IF(AO185="","",IF(AND(AO185="O",AP185="O",AR185="O",AT185="O",AU185="O"),"후보","X"))</f>
        <v/>
      </c>
    </row>
    <row r="186" spans="1:48" x14ac:dyDescent="0.3">
      <c r="A186" s="9"/>
      <c r="B186" s="74"/>
      <c r="C186" s="6"/>
      <c r="D186" s="9"/>
      <c r="E186" s="14"/>
      <c r="F186" s="98"/>
      <c r="G186" s="9"/>
      <c r="H186" s="9"/>
      <c r="I186" s="9"/>
      <c r="J186" s="9"/>
      <c r="K186" s="9"/>
      <c r="L186" s="9"/>
      <c r="M186" s="9"/>
      <c r="N186" s="9"/>
      <c r="O186" s="99"/>
      <c r="P186" s="99"/>
      <c r="Q186" s="100"/>
      <c r="R186" s="100"/>
      <c r="S186" s="9"/>
      <c r="T186" s="48"/>
      <c r="U186" s="9"/>
      <c r="W186" s="69" t="str">
        <f>$A$4&amp;" "&amp;A187&amp;"("&amp;B187&amp;","&amp;C187&amp;"^)"</f>
        <v>정왕동 서해1차('97.10.,530^)</v>
      </c>
      <c r="X186" s="70"/>
      <c r="Y186" s="70"/>
      <c r="Z186" s="70"/>
      <c r="AA186" s="70"/>
      <c r="AB186" s="70"/>
      <c r="AC186" s="70"/>
      <c r="AD186" s="70"/>
      <c r="AE186" s="70"/>
      <c r="AF186" s="71"/>
      <c r="AH186" s="20" t="str">
        <f t="shared" si="70"/>
        <v/>
      </c>
      <c r="AI186" s="97" t="str">
        <f t="shared" si="69"/>
        <v/>
      </c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</row>
    <row r="187" spans="1:48" x14ac:dyDescent="0.3">
      <c r="A187" s="9" t="s">
        <v>1650</v>
      </c>
      <c r="B187" s="10" t="s">
        <v>2070</v>
      </c>
      <c r="C187" s="101">
        <v>530</v>
      </c>
      <c r="D187" s="98">
        <v>88.8</v>
      </c>
      <c r="E187" s="100">
        <v>27</v>
      </c>
      <c r="F187" s="98">
        <v>74.900000000000006</v>
      </c>
      <c r="G187" s="17">
        <v>23</v>
      </c>
      <c r="H187" s="101">
        <v>40</v>
      </c>
      <c r="I187" s="102"/>
      <c r="J187" s="102"/>
      <c r="K187" s="102"/>
      <c r="L187" s="102"/>
      <c r="M187" s="103">
        <f>I187-K187</f>
        <v>0</v>
      </c>
      <c r="N187" s="4" t="str">
        <f>IF(ISERROR(K187/I187),"",K187/I187)</f>
        <v/>
      </c>
      <c r="O187" s="99">
        <f>I187/E187</f>
        <v>0</v>
      </c>
      <c r="P187" s="99">
        <f>K187/E187</f>
        <v>0</v>
      </c>
      <c r="Q187" s="74">
        <v>3</v>
      </c>
      <c r="R187" s="74">
        <v>2</v>
      </c>
      <c r="S187" s="74" t="s">
        <v>1941</v>
      </c>
      <c r="T187" s="5">
        <v>88</v>
      </c>
      <c r="U187" s="9"/>
      <c r="W187" s="98">
        <f t="shared" ref="W187:X190" si="132">D187</f>
        <v>88.8</v>
      </c>
      <c r="X187" s="100">
        <f t="shared" si="132"/>
        <v>27</v>
      </c>
      <c r="Y187" s="96">
        <f t="shared" ref="Y187:Z190" si="133">H187</f>
        <v>40</v>
      </c>
      <c r="Z187" s="103">
        <f t="shared" si="133"/>
        <v>0</v>
      </c>
      <c r="AA187" s="103">
        <f>K187</f>
        <v>0</v>
      </c>
      <c r="AB187" s="103">
        <f t="shared" ref="AB187:AD190" si="134">M187</f>
        <v>0</v>
      </c>
      <c r="AC187" s="4" t="str">
        <f t="shared" si="134"/>
        <v/>
      </c>
      <c r="AD187" s="99">
        <f t="shared" si="134"/>
        <v>0</v>
      </c>
      <c r="AE187" s="74" t="str">
        <f>S187</f>
        <v>계</v>
      </c>
      <c r="AF187" s="74" t="str">
        <f>Q187&amp;"/"&amp;R187</f>
        <v>3/2</v>
      </c>
      <c r="AH187" s="20" t="str">
        <f t="shared" si="70"/>
        <v>서해1차</v>
      </c>
      <c r="AI187" s="100">
        <f t="shared" si="69"/>
        <v>27</v>
      </c>
      <c r="AJ187" s="74" t="str">
        <f>IF(AI187="","",$AJ$2)</f>
        <v>A-</v>
      </c>
      <c r="AK187" s="74" t="s">
        <v>13</v>
      </c>
      <c r="AL187" s="74" t="s">
        <v>1937</v>
      </c>
      <c r="AM187" s="74" t="s">
        <v>1938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O</v>
      </c>
      <c r="AU187" s="74" t="str">
        <f>IF(C187="","",IF(C187&gt;=$AU$1,"O","X"))</f>
        <v>O</v>
      </c>
      <c r="AV187" s="74" t="str">
        <f>IF(AO187="","",IF(AND(AO187="O",AP187="O",AR187="O",AT187="O",AU187="O"),"후보","X"))</f>
        <v/>
      </c>
    </row>
    <row r="188" spans="1:48" x14ac:dyDescent="0.3">
      <c r="A188" s="9" t="s">
        <v>1650</v>
      </c>
      <c r="B188" s="10" t="s">
        <v>2070</v>
      </c>
      <c r="C188" s="101">
        <v>530</v>
      </c>
      <c r="D188" s="98">
        <v>94.6</v>
      </c>
      <c r="E188" s="100">
        <v>29</v>
      </c>
      <c r="F188" s="98">
        <v>85</v>
      </c>
      <c r="G188" s="17">
        <v>26</v>
      </c>
      <c r="H188" s="101">
        <v>54</v>
      </c>
      <c r="I188" s="102">
        <v>40000</v>
      </c>
      <c r="J188" s="102" t="s">
        <v>1968</v>
      </c>
      <c r="K188" s="102">
        <v>29000</v>
      </c>
      <c r="L188" s="102" t="s">
        <v>1968</v>
      </c>
      <c r="M188" s="103">
        <f>I188-K188</f>
        <v>11000</v>
      </c>
      <c r="N188" s="4">
        <f>IF(ISERROR(K188/I188),"",K188/I188)</f>
        <v>0.72499999999999998</v>
      </c>
      <c r="O188" s="99">
        <f>I188/E188</f>
        <v>1379.3103448275863</v>
      </c>
      <c r="P188" s="99">
        <f>K188/E188</f>
        <v>1000</v>
      </c>
      <c r="Q188" s="74">
        <v>3</v>
      </c>
      <c r="R188" s="74">
        <v>2</v>
      </c>
      <c r="S188" s="74" t="s">
        <v>1941</v>
      </c>
      <c r="T188" s="5">
        <v>94</v>
      </c>
      <c r="U188" s="9"/>
      <c r="W188" s="98">
        <f t="shared" si="132"/>
        <v>94.6</v>
      </c>
      <c r="X188" s="100">
        <f t="shared" si="132"/>
        <v>29</v>
      </c>
      <c r="Y188" s="96">
        <f t="shared" si="133"/>
        <v>54</v>
      </c>
      <c r="Z188" s="103">
        <f t="shared" si="133"/>
        <v>40000</v>
      </c>
      <c r="AA188" s="103">
        <f>K188</f>
        <v>29000</v>
      </c>
      <c r="AB188" s="103">
        <f t="shared" si="134"/>
        <v>11000</v>
      </c>
      <c r="AC188" s="4">
        <f t="shared" si="134"/>
        <v>0.72499999999999998</v>
      </c>
      <c r="AD188" s="99">
        <f t="shared" si="134"/>
        <v>1379.3103448275863</v>
      </c>
      <c r="AE188" s="74" t="str">
        <f>S188</f>
        <v>계</v>
      </c>
      <c r="AF188" s="74" t="str">
        <f>Q188&amp;"/"&amp;R188</f>
        <v>3/2</v>
      </c>
      <c r="AH188" s="20" t="str">
        <f t="shared" si="70"/>
        <v>서해1차</v>
      </c>
      <c r="AI188" s="100">
        <f t="shared" si="69"/>
        <v>29</v>
      </c>
      <c r="AJ188" s="74" t="str">
        <f>IF(AI188="","",$AJ$2)</f>
        <v>A-</v>
      </c>
      <c r="AK188" s="74" t="s">
        <v>13</v>
      </c>
      <c r="AL188" s="74" t="s">
        <v>1937</v>
      </c>
      <c r="AM188" s="74" t="s">
        <v>1938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O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x14ac:dyDescent="0.3">
      <c r="A189" s="9" t="s">
        <v>1650</v>
      </c>
      <c r="B189" s="10" t="s">
        <v>2070</v>
      </c>
      <c r="C189" s="101">
        <v>530</v>
      </c>
      <c r="D189" s="98">
        <v>99.1</v>
      </c>
      <c r="E189" s="100">
        <v>30</v>
      </c>
      <c r="F189" s="98">
        <v>85</v>
      </c>
      <c r="G189" s="17">
        <v>26</v>
      </c>
      <c r="H189" s="101">
        <v>416</v>
      </c>
      <c r="I189" s="102">
        <v>40000</v>
      </c>
      <c r="J189" s="102" t="s">
        <v>1975</v>
      </c>
      <c r="K189" s="102"/>
      <c r="L189" s="102"/>
      <c r="M189" s="103">
        <f>I189-K189</f>
        <v>40000</v>
      </c>
      <c r="N189" s="4">
        <f>IF(ISERROR(K189/I189),"",K189/I189)</f>
        <v>0</v>
      </c>
      <c r="O189" s="99">
        <f>I189/E189</f>
        <v>1333.3333333333333</v>
      </c>
      <c r="P189" s="99">
        <f>K189/E189</f>
        <v>0</v>
      </c>
      <c r="Q189" s="74">
        <v>3</v>
      </c>
      <c r="R189" s="74">
        <v>2</v>
      </c>
      <c r="S189" s="74" t="s">
        <v>1941</v>
      </c>
      <c r="T189" s="5">
        <v>99</v>
      </c>
      <c r="U189" s="9"/>
      <c r="W189" s="98">
        <f t="shared" si="132"/>
        <v>99.1</v>
      </c>
      <c r="X189" s="100">
        <f t="shared" si="132"/>
        <v>30</v>
      </c>
      <c r="Y189" s="96">
        <f t="shared" si="133"/>
        <v>416</v>
      </c>
      <c r="Z189" s="103">
        <f t="shared" si="133"/>
        <v>40000</v>
      </c>
      <c r="AA189" s="103">
        <f>K189</f>
        <v>0</v>
      </c>
      <c r="AB189" s="103">
        <f t="shared" si="134"/>
        <v>40000</v>
      </c>
      <c r="AC189" s="4">
        <f t="shared" si="134"/>
        <v>0</v>
      </c>
      <c r="AD189" s="99">
        <f t="shared" si="134"/>
        <v>1333.3333333333333</v>
      </c>
      <c r="AE189" s="74" t="str">
        <f>S189</f>
        <v>계</v>
      </c>
      <c r="AF189" s="74" t="str">
        <f>Q189&amp;"/"&amp;R189</f>
        <v>3/2</v>
      </c>
      <c r="AH189" s="20" t="str">
        <f t="shared" si="70"/>
        <v>서해1차</v>
      </c>
      <c r="AI189" s="100">
        <f t="shared" si="69"/>
        <v>30</v>
      </c>
      <c r="AJ189" s="74" t="str">
        <f>IF(AI189="","",$AJ$2)</f>
        <v>A-</v>
      </c>
      <c r="AK189" s="74" t="s">
        <v>13</v>
      </c>
      <c r="AL189" s="74" t="s">
        <v>1937</v>
      </c>
      <c r="AM189" s="74" t="s">
        <v>1938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O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x14ac:dyDescent="0.3">
      <c r="A190" s="9" t="s">
        <v>1650</v>
      </c>
      <c r="B190" s="10" t="s">
        <v>2070</v>
      </c>
      <c r="C190" s="101">
        <v>530</v>
      </c>
      <c r="D190" s="98">
        <v>117.2</v>
      </c>
      <c r="E190" s="100">
        <v>35</v>
      </c>
      <c r="F190" s="98">
        <v>103.1</v>
      </c>
      <c r="G190" s="17">
        <v>31</v>
      </c>
      <c r="H190" s="101">
        <v>20</v>
      </c>
      <c r="I190" s="102"/>
      <c r="J190" s="102"/>
      <c r="K190" s="102"/>
      <c r="L190" s="102"/>
      <c r="M190" s="103">
        <f>I190-K190</f>
        <v>0</v>
      </c>
      <c r="N190" s="4" t="str">
        <f>IF(ISERROR(K190/I190),"",K190/I190)</f>
        <v/>
      </c>
      <c r="O190" s="99">
        <f>I190/E190</f>
        <v>0</v>
      </c>
      <c r="P190" s="99">
        <f>K190/E190</f>
        <v>0</v>
      </c>
      <c r="Q190" s="74">
        <v>4</v>
      </c>
      <c r="R190" s="74">
        <v>2</v>
      </c>
      <c r="S190" s="74" t="s">
        <v>1941</v>
      </c>
      <c r="T190" s="5">
        <v>117</v>
      </c>
      <c r="U190" s="9"/>
      <c r="W190" s="98">
        <f t="shared" si="132"/>
        <v>117.2</v>
      </c>
      <c r="X190" s="100">
        <f t="shared" si="132"/>
        <v>35</v>
      </c>
      <c r="Y190" s="96">
        <f t="shared" si="133"/>
        <v>20</v>
      </c>
      <c r="Z190" s="103">
        <f t="shared" si="133"/>
        <v>0</v>
      </c>
      <c r="AA190" s="103">
        <f>K190</f>
        <v>0</v>
      </c>
      <c r="AB190" s="103">
        <f t="shared" si="134"/>
        <v>0</v>
      </c>
      <c r="AC190" s="4" t="str">
        <f t="shared" si="134"/>
        <v/>
      </c>
      <c r="AD190" s="99">
        <f t="shared" si="134"/>
        <v>0</v>
      </c>
      <c r="AE190" s="74" t="str">
        <f>S190</f>
        <v>계</v>
      </c>
      <c r="AF190" s="74" t="str">
        <f>Q190&amp;"/"&amp;R190</f>
        <v>4/2</v>
      </c>
      <c r="AH190" s="20" t="str">
        <f t="shared" si="70"/>
        <v>서해1차</v>
      </c>
      <c r="AI190" s="100">
        <f t="shared" si="69"/>
        <v>35</v>
      </c>
      <c r="AJ190" s="74" t="str">
        <f>IF(AI190="","",$AJ$2)</f>
        <v>A-</v>
      </c>
      <c r="AK190" s="74" t="s">
        <v>13</v>
      </c>
      <c r="AL190" s="74" t="s">
        <v>1937</v>
      </c>
      <c r="AM190" s="74" t="s">
        <v>1938</v>
      </c>
      <c r="AN190" s="74" t="str">
        <f>IF(AI190="","",$AN$2)</f>
        <v>C</v>
      </c>
      <c r="AO190" s="74" t="str">
        <f>IF(N190="","",IF(N190&gt;=$AO$1/100,"O","X"))</f>
        <v/>
      </c>
      <c r="AP190" s="74" t="str">
        <f>IF(I190="","",IF(I190&lt;=$AP$1,"O","X"))</f>
        <v/>
      </c>
      <c r="AQ190" s="74" t="str">
        <f>IF(O190="","",IF(O190&lt;=$AQ$1,"O","X"))</f>
        <v>O</v>
      </c>
      <c r="AR190" s="74" t="str">
        <f>IF(M190="","",IF(M190&lt;=$AR$1,"O","X"))</f>
        <v>O</v>
      </c>
      <c r="AS190" s="74" t="s">
        <v>2</v>
      </c>
      <c r="AT190" s="74" t="str">
        <f>IF(OR(F190="",AI190=""),"",IF(AND((F190&lt;=85),(AI190&gt;=15)),"O","X"))</f>
        <v>X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/>
      </c>
    </row>
    <row r="191" spans="1:48" x14ac:dyDescent="0.3">
      <c r="A191" s="9"/>
      <c r="B191" s="74"/>
      <c r="C191" s="6"/>
      <c r="D191" s="9"/>
      <c r="E191" s="14"/>
      <c r="F191" s="98"/>
      <c r="G191" s="9"/>
      <c r="H191" s="9"/>
      <c r="I191" s="9"/>
      <c r="J191" s="9"/>
      <c r="K191" s="9"/>
      <c r="L191" s="9"/>
      <c r="M191" s="9"/>
      <c r="N191" s="9"/>
      <c r="O191" s="99"/>
      <c r="P191" s="99"/>
      <c r="Q191" s="100"/>
      <c r="R191" s="100"/>
      <c r="S191" s="9"/>
      <c r="T191" s="48"/>
      <c r="U191" s="9"/>
      <c r="W191" s="69" t="str">
        <f>$A$4&amp;" "&amp;A192&amp;"("&amp;B192&amp;","&amp;C192&amp;"^)"</f>
        <v>정왕동 대림4단지('97.09.,400^)</v>
      </c>
      <c r="X191" s="70"/>
      <c r="Y191" s="70"/>
      <c r="Z191" s="70"/>
      <c r="AA191" s="70"/>
      <c r="AB191" s="70"/>
      <c r="AC191" s="70"/>
      <c r="AD191" s="70"/>
      <c r="AE191" s="70"/>
      <c r="AF191" s="71"/>
      <c r="AH191" s="20" t="str">
        <f t="shared" si="70"/>
        <v/>
      </c>
      <c r="AI191" s="97" t="str">
        <f t="shared" si="69"/>
        <v/>
      </c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</row>
    <row r="192" spans="1:48" x14ac:dyDescent="0.3">
      <c r="A192" s="9" t="s">
        <v>1658</v>
      </c>
      <c r="B192" s="10" t="s">
        <v>2043</v>
      </c>
      <c r="C192" s="101">
        <v>400</v>
      </c>
      <c r="D192" s="98">
        <v>101.2</v>
      </c>
      <c r="E192" s="100">
        <v>31</v>
      </c>
      <c r="F192" s="98">
        <v>84.9</v>
      </c>
      <c r="G192" s="17">
        <v>26</v>
      </c>
      <c r="H192" s="101">
        <v>120</v>
      </c>
      <c r="I192" s="102">
        <v>49000</v>
      </c>
      <c r="J192" s="102" t="s">
        <v>1968</v>
      </c>
      <c r="K192" s="102"/>
      <c r="L192" s="102"/>
      <c r="M192" s="103">
        <f>I192-K192</f>
        <v>49000</v>
      </c>
      <c r="N192" s="4">
        <f>IF(ISERROR(K192/I192),"",K192/I192)</f>
        <v>0</v>
      </c>
      <c r="O192" s="99">
        <f>I192/E192</f>
        <v>1580.6451612903227</v>
      </c>
      <c r="P192" s="99">
        <f>K192/E192</f>
        <v>0</v>
      </c>
      <c r="Q192" s="74">
        <v>3</v>
      </c>
      <c r="R192" s="74">
        <v>2</v>
      </c>
      <c r="S192" s="74" t="s">
        <v>1941</v>
      </c>
      <c r="T192" s="5">
        <v>101</v>
      </c>
      <c r="U192" s="9"/>
      <c r="W192" s="98">
        <f>D192</f>
        <v>101.2</v>
      </c>
      <c r="X192" s="100">
        <f>E192</f>
        <v>31</v>
      </c>
      <c r="Y192" s="96">
        <f>H192</f>
        <v>120</v>
      </c>
      <c r="Z192" s="103">
        <f>I192</f>
        <v>49000</v>
      </c>
      <c r="AA192" s="103">
        <f>K192</f>
        <v>0</v>
      </c>
      <c r="AB192" s="103">
        <f t="shared" ref="AB192:AD193" si="135">M192</f>
        <v>49000</v>
      </c>
      <c r="AC192" s="4">
        <f t="shared" si="135"/>
        <v>0</v>
      </c>
      <c r="AD192" s="99">
        <f t="shared" si="135"/>
        <v>1580.6451612903227</v>
      </c>
      <c r="AE192" s="74" t="str">
        <f>S192</f>
        <v>계</v>
      </c>
      <c r="AF192" s="74" t="str">
        <f>Q192&amp;"/"&amp;R192</f>
        <v>3/2</v>
      </c>
      <c r="AH192" s="20" t="str">
        <f t="shared" si="70"/>
        <v>대림4단지</v>
      </c>
      <c r="AI192" s="100">
        <f t="shared" si="69"/>
        <v>31</v>
      </c>
      <c r="AJ192" s="74" t="str">
        <f>IF(AI192="","",$AJ$2)</f>
        <v>A-</v>
      </c>
      <c r="AK192" s="74" t="s">
        <v>13</v>
      </c>
      <c r="AL192" s="74" t="s">
        <v>1937</v>
      </c>
      <c r="AM192" s="74" t="s">
        <v>1938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X</v>
      </c>
      <c r="AQ192" s="74" t="str">
        <f>IF(O192="","",IF(O192&lt;=$AQ$1,"O","X"))</f>
        <v>X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O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x14ac:dyDescent="0.3">
      <c r="A193" s="9" t="s">
        <v>1658</v>
      </c>
      <c r="B193" s="10" t="s">
        <v>2043</v>
      </c>
      <c r="C193" s="101">
        <v>400</v>
      </c>
      <c r="D193" s="98">
        <v>140.80000000000001</v>
      </c>
      <c r="E193" s="100">
        <v>43</v>
      </c>
      <c r="F193" s="98">
        <v>117.3</v>
      </c>
      <c r="G193" s="17">
        <v>35</v>
      </c>
      <c r="H193" s="101">
        <v>280</v>
      </c>
      <c r="I193" s="102"/>
      <c r="J193" s="102"/>
      <c r="K193" s="102"/>
      <c r="L193" s="102"/>
      <c r="M193" s="103">
        <f>I193-K193</f>
        <v>0</v>
      </c>
      <c r="N193" s="4" t="str">
        <f>IF(ISERROR(K193/I193),"",K193/I193)</f>
        <v/>
      </c>
      <c r="O193" s="99">
        <f>I193/E193</f>
        <v>0</v>
      </c>
      <c r="P193" s="99">
        <f>K193/E193</f>
        <v>0</v>
      </c>
      <c r="Q193" s="74">
        <v>4</v>
      </c>
      <c r="R193" s="74">
        <v>2</v>
      </c>
      <c r="S193" s="74" t="s">
        <v>1941</v>
      </c>
      <c r="T193" s="5">
        <v>140</v>
      </c>
      <c r="U193" s="9"/>
      <c r="W193" s="98">
        <f>D193</f>
        <v>140.80000000000001</v>
      </c>
      <c r="X193" s="100">
        <f>E193</f>
        <v>43</v>
      </c>
      <c r="Y193" s="96">
        <f>H193</f>
        <v>280</v>
      </c>
      <c r="Z193" s="103">
        <f>I193</f>
        <v>0</v>
      </c>
      <c r="AA193" s="103">
        <f>K193</f>
        <v>0</v>
      </c>
      <c r="AB193" s="103">
        <f t="shared" si="135"/>
        <v>0</v>
      </c>
      <c r="AC193" s="4" t="str">
        <f t="shared" si="135"/>
        <v/>
      </c>
      <c r="AD193" s="99">
        <f t="shared" si="135"/>
        <v>0</v>
      </c>
      <c r="AE193" s="74" t="str">
        <f>S193</f>
        <v>계</v>
      </c>
      <c r="AF193" s="74" t="str">
        <f>Q193&amp;"/"&amp;R193</f>
        <v>4/2</v>
      </c>
      <c r="AH193" s="20" t="str">
        <f t="shared" si="70"/>
        <v>대림4단지</v>
      </c>
      <c r="AI193" s="100">
        <f t="shared" si="69"/>
        <v>43</v>
      </c>
      <c r="AJ193" s="74" t="str">
        <f>IF(AI193="","",$AJ$2)</f>
        <v>A-</v>
      </c>
      <c r="AK193" s="74" t="s">
        <v>13</v>
      </c>
      <c r="AL193" s="74" t="s">
        <v>1937</v>
      </c>
      <c r="AM193" s="74" t="s">
        <v>1938</v>
      </c>
      <c r="AN193" s="74" t="str">
        <f>IF(AI193="","",$AN$2)</f>
        <v>C</v>
      </c>
      <c r="AO193" s="74" t="str">
        <f>IF(N193="","",IF(N193&gt;=$AO$1/100,"O","X"))</f>
        <v/>
      </c>
      <c r="AP193" s="74" t="str">
        <f>IF(I193="","",IF(I193&lt;=$AP$1,"O","X"))</f>
        <v/>
      </c>
      <c r="AQ193" s="74" t="str">
        <f>IF(O193="","",IF(O193&lt;=$AQ$1,"O","X"))</f>
        <v>O</v>
      </c>
      <c r="AR193" s="74" t="str">
        <f>IF(M193="","",IF(M193&lt;=$AR$1,"O","X"))</f>
        <v>O</v>
      </c>
      <c r="AS193" s="74" t="s">
        <v>2</v>
      </c>
      <c r="AT193" s="74" t="str">
        <f>IF(OR(F193="",AI193=""),"",IF(AND((F193&lt;=85),(AI193&gt;=15)),"O","X"))</f>
        <v>X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/>
      </c>
    </row>
    <row r="194" spans="1:48" x14ac:dyDescent="0.3">
      <c r="A194" s="9"/>
      <c r="B194" s="74"/>
      <c r="C194" s="6"/>
      <c r="D194" s="9"/>
      <c r="E194" s="14"/>
      <c r="F194" s="98"/>
      <c r="G194" s="9"/>
      <c r="H194" s="9"/>
      <c r="I194" s="9"/>
      <c r="J194" s="9"/>
      <c r="K194" s="9"/>
      <c r="L194" s="9"/>
      <c r="M194" s="9"/>
      <c r="N194" s="9"/>
      <c r="O194" s="99"/>
      <c r="P194" s="99"/>
      <c r="Q194" s="100"/>
      <c r="R194" s="100"/>
      <c r="S194" s="9"/>
      <c r="T194" s="48"/>
      <c r="U194" s="9"/>
      <c r="W194" s="69" t="str">
        <f>$A$4&amp;" "&amp;A195&amp;"("&amp;B195&amp;","&amp;C195&amp;"^)"</f>
        <v>정왕동 대림1단지('98.03.,660^)</v>
      </c>
      <c r="X194" s="70"/>
      <c r="Y194" s="70"/>
      <c r="Z194" s="70"/>
      <c r="AA194" s="70"/>
      <c r="AB194" s="70"/>
      <c r="AC194" s="70"/>
      <c r="AD194" s="70"/>
      <c r="AE194" s="70"/>
      <c r="AF194" s="71"/>
      <c r="AH194" s="20" t="str">
        <f t="shared" si="70"/>
        <v/>
      </c>
      <c r="AI194" s="97" t="str">
        <f t="shared" si="69"/>
        <v/>
      </c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</row>
    <row r="195" spans="1:48" x14ac:dyDescent="0.3">
      <c r="A195" s="9" t="s">
        <v>1662</v>
      </c>
      <c r="B195" s="10" t="s">
        <v>1942</v>
      </c>
      <c r="C195" s="101">
        <v>660</v>
      </c>
      <c r="D195" s="98">
        <v>62.6</v>
      </c>
      <c r="E195" s="100">
        <v>19</v>
      </c>
      <c r="F195" s="98">
        <v>51.2</v>
      </c>
      <c r="G195" s="17">
        <v>15</v>
      </c>
      <c r="H195" s="101">
        <v>160</v>
      </c>
      <c r="I195" s="102">
        <v>25500</v>
      </c>
      <c r="J195" s="102" t="s">
        <v>1947</v>
      </c>
      <c r="K195" s="102">
        <v>22000</v>
      </c>
      <c r="L195" s="102" t="s">
        <v>1940</v>
      </c>
      <c r="M195" s="103">
        <f>I195-K195</f>
        <v>3500</v>
      </c>
      <c r="N195" s="4">
        <f>IF(ISERROR(K195/I195),"",K195/I195)</f>
        <v>0.86274509803921573</v>
      </c>
      <c r="O195" s="99">
        <f>I195/E195</f>
        <v>1342.1052631578948</v>
      </c>
      <c r="P195" s="99">
        <f>K195/E195</f>
        <v>1157.8947368421052</v>
      </c>
      <c r="Q195" s="74">
        <v>2</v>
      </c>
      <c r="R195" s="74">
        <v>1</v>
      </c>
      <c r="S195" s="74" t="s">
        <v>1941</v>
      </c>
      <c r="T195" s="5">
        <v>62</v>
      </c>
      <c r="U195" s="9"/>
      <c r="W195" s="98">
        <f t="shared" ref="W195:X198" si="136">D195</f>
        <v>62.6</v>
      </c>
      <c r="X195" s="100">
        <f t="shared" si="136"/>
        <v>19</v>
      </c>
      <c r="Y195" s="96">
        <f t="shared" ref="Y195:Z198" si="137">H195</f>
        <v>160</v>
      </c>
      <c r="Z195" s="103">
        <f t="shared" si="137"/>
        <v>25500</v>
      </c>
      <c r="AA195" s="103">
        <f>K195</f>
        <v>22000</v>
      </c>
      <c r="AB195" s="103">
        <f t="shared" ref="AB195:AD198" si="138">M195</f>
        <v>3500</v>
      </c>
      <c r="AC195" s="4">
        <f t="shared" si="138"/>
        <v>0.86274509803921573</v>
      </c>
      <c r="AD195" s="99">
        <f t="shared" si="138"/>
        <v>1342.1052631578948</v>
      </c>
      <c r="AE195" s="74" t="str">
        <f>S195</f>
        <v>계</v>
      </c>
      <c r="AF195" s="74" t="str">
        <f>Q195&amp;"/"&amp;R195</f>
        <v>2/1</v>
      </c>
      <c r="AH195" s="20" t="str">
        <f t="shared" si="70"/>
        <v>대림1단지</v>
      </c>
      <c r="AI195" s="100">
        <f t="shared" ref="AI195:AI255" si="139">IF(E195="","",E195)</f>
        <v>19</v>
      </c>
      <c r="AJ195" s="74" t="str">
        <f>IF(AI195="","",$AJ$2)</f>
        <v>A-</v>
      </c>
      <c r="AK195" s="74" t="s">
        <v>13</v>
      </c>
      <c r="AL195" s="74" t="s">
        <v>1937</v>
      </c>
      <c r="AM195" s="74" t="s">
        <v>1938</v>
      </c>
      <c r="AN195" s="74" t="str">
        <f>IF(AI195="","",$AN$2)</f>
        <v>C</v>
      </c>
      <c r="AO195" s="74" t="str">
        <f>IF(N195="","",IF(N195&gt;=$AO$1/100,"O","X"))</f>
        <v>O</v>
      </c>
      <c r="AP195" s="74" t="str">
        <f>IF(I195="","",IF(I195&lt;=$AP$1,"O","X"))</f>
        <v>O</v>
      </c>
      <c r="AQ195" s="74" t="str">
        <f>IF(O195="","",IF(O195&lt;=$AQ$1,"O","X"))</f>
        <v>X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O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후보</v>
      </c>
    </row>
    <row r="196" spans="1:48" x14ac:dyDescent="0.3">
      <c r="A196" s="9" t="s">
        <v>1662</v>
      </c>
      <c r="B196" s="10" t="s">
        <v>1942</v>
      </c>
      <c r="C196" s="101">
        <v>660</v>
      </c>
      <c r="D196" s="98">
        <v>78.3</v>
      </c>
      <c r="E196" s="100">
        <v>24</v>
      </c>
      <c r="F196" s="98">
        <v>59.9</v>
      </c>
      <c r="G196" s="17">
        <v>18</v>
      </c>
      <c r="H196" s="101">
        <v>200</v>
      </c>
      <c r="I196" s="102">
        <v>30000</v>
      </c>
      <c r="J196" s="102" t="s">
        <v>1968</v>
      </c>
      <c r="K196" s="102"/>
      <c r="L196" s="102"/>
      <c r="M196" s="103">
        <f>I196-K196</f>
        <v>30000</v>
      </c>
      <c r="N196" s="4">
        <f>IF(ISERROR(K196/I196),"",K196/I196)</f>
        <v>0</v>
      </c>
      <c r="O196" s="99">
        <f>I196/E196</f>
        <v>1250</v>
      </c>
      <c r="P196" s="99">
        <f>K196/E196</f>
        <v>0</v>
      </c>
      <c r="Q196" s="74">
        <v>3</v>
      </c>
      <c r="R196" s="74">
        <v>1</v>
      </c>
      <c r="S196" s="74" t="s">
        <v>1941</v>
      </c>
      <c r="T196" s="5">
        <v>78</v>
      </c>
      <c r="U196" s="9"/>
      <c r="W196" s="98">
        <f t="shared" si="136"/>
        <v>78.3</v>
      </c>
      <c r="X196" s="100">
        <f t="shared" si="136"/>
        <v>24</v>
      </c>
      <c r="Y196" s="96">
        <f t="shared" si="137"/>
        <v>200</v>
      </c>
      <c r="Z196" s="103">
        <f t="shared" si="137"/>
        <v>30000</v>
      </c>
      <c r="AA196" s="103">
        <f>K196</f>
        <v>0</v>
      </c>
      <c r="AB196" s="103">
        <f t="shared" si="138"/>
        <v>30000</v>
      </c>
      <c r="AC196" s="4">
        <f t="shared" si="138"/>
        <v>0</v>
      </c>
      <c r="AD196" s="99">
        <f t="shared" si="138"/>
        <v>1250</v>
      </c>
      <c r="AE196" s="74" t="str">
        <f>S196</f>
        <v>계</v>
      </c>
      <c r="AF196" s="74" t="str">
        <f>Q196&amp;"/"&amp;R196</f>
        <v>3/1</v>
      </c>
      <c r="AH196" s="20" t="str">
        <f t="shared" si="70"/>
        <v>대림1단지</v>
      </c>
      <c r="AI196" s="100">
        <f t="shared" si="139"/>
        <v>24</v>
      </c>
      <c r="AJ196" s="74" t="str">
        <f>IF(AI196="","",$AJ$2)</f>
        <v>A-</v>
      </c>
      <c r="AK196" s="74" t="s">
        <v>13</v>
      </c>
      <c r="AL196" s="74" t="s">
        <v>1937</v>
      </c>
      <c r="AM196" s="74" t="s">
        <v>1938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O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O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x14ac:dyDescent="0.3">
      <c r="A197" s="9" t="s">
        <v>1662</v>
      </c>
      <c r="B197" s="10" t="s">
        <v>1942</v>
      </c>
      <c r="C197" s="101">
        <v>660</v>
      </c>
      <c r="D197" s="98">
        <v>91.4</v>
      </c>
      <c r="E197" s="100">
        <v>28</v>
      </c>
      <c r="F197" s="98">
        <v>72.900000000000006</v>
      </c>
      <c r="G197" s="17">
        <v>22</v>
      </c>
      <c r="H197" s="101">
        <v>14</v>
      </c>
      <c r="I197" s="102"/>
      <c r="J197" s="102"/>
      <c r="K197" s="102"/>
      <c r="L197" s="102"/>
      <c r="M197" s="103">
        <f>I197-K197</f>
        <v>0</v>
      </c>
      <c r="N197" s="4" t="str">
        <f>IF(ISERROR(K197/I197),"",K197/I197)</f>
        <v/>
      </c>
      <c r="O197" s="99">
        <f>I197/E197</f>
        <v>0</v>
      </c>
      <c r="P197" s="99">
        <f>K197/E197</f>
        <v>0</v>
      </c>
      <c r="Q197" s="74">
        <v>2</v>
      </c>
      <c r="R197" s="74">
        <v>2</v>
      </c>
      <c r="S197" s="74" t="s">
        <v>1941</v>
      </c>
      <c r="T197" s="5">
        <v>91</v>
      </c>
      <c r="U197" s="9"/>
      <c r="W197" s="98">
        <f t="shared" si="136"/>
        <v>91.4</v>
      </c>
      <c r="X197" s="100">
        <f t="shared" si="136"/>
        <v>28</v>
      </c>
      <c r="Y197" s="96">
        <f t="shared" si="137"/>
        <v>14</v>
      </c>
      <c r="Z197" s="103">
        <f t="shared" si="137"/>
        <v>0</v>
      </c>
      <c r="AA197" s="103">
        <f>K197</f>
        <v>0</v>
      </c>
      <c r="AB197" s="103">
        <f t="shared" si="138"/>
        <v>0</v>
      </c>
      <c r="AC197" s="4" t="str">
        <f t="shared" si="138"/>
        <v/>
      </c>
      <c r="AD197" s="99">
        <f t="shared" si="138"/>
        <v>0</v>
      </c>
      <c r="AE197" s="74" t="str">
        <f>S197</f>
        <v>계</v>
      </c>
      <c r="AF197" s="74" t="str">
        <f>Q197&amp;"/"&amp;R197</f>
        <v>2/2</v>
      </c>
      <c r="AH197" s="20" t="str">
        <f t="shared" ref="AH197:AH255" si="140">IF(A197="","",A197)</f>
        <v>대림1단지</v>
      </c>
      <c r="AI197" s="100">
        <f t="shared" si="139"/>
        <v>28</v>
      </c>
      <c r="AJ197" s="74" t="str">
        <f>IF(AI197="","",$AJ$2)</f>
        <v>A-</v>
      </c>
      <c r="AK197" s="74" t="s">
        <v>13</v>
      </c>
      <c r="AL197" s="74" t="s">
        <v>1937</v>
      </c>
      <c r="AM197" s="74" t="s">
        <v>1938</v>
      </c>
      <c r="AN197" s="74" t="str">
        <f>IF(AI197="","",$AN$2)</f>
        <v>C</v>
      </c>
      <c r="AO197" s="74" t="str">
        <f>IF(N197="","",IF(N197&gt;=$AO$1/100,"O","X"))</f>
        <v/>
      </c>
      <c r="AP197" s="74" t="str">
        <f>IF(I197="","",IF(I197&lt;=$AP$1,"O","X"))</f>
        <v/>
      </c>
      <c r="AQ197" s="74" t="str">
        <f>IF(O197="","",IF(O197&lt;=$AQ$1,"O","X"))</f>
        <v>O</v>
      </c>
      <c r="AR197" s="74" t="str">
        <f>IF(M197="","",IF(M197&lt;=$AR$1,"O","X"))</f>
        <v>O</v>
      </c>
      <c r="AS197" s="74" t="s">
        <v>2</v>
      </c>
      <c r="AT197" s="74" t="str">
        <f>IF(OR(F197="",AI197=""),"",IF(AND((F197&lt;=85),(AI197&gt;=15)),"O","X"))</f>
        <v>O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/>
      </c>
    </row>
    <row r="198" spans="1:48" x14ac:dyDescent="0.3">
      <c r="A198" s="9" t="s">
        <v>1662</v>
      </c>
      <c r="B198" s="10" t="s">
        <v>1942</v>
      </c>
      <c r="C198" s="101">
        <v>660</v>
      </c>
      <c r="D198" s="98">
        <v>106.5</v>
      </c>
      <c r="E198" s="100">
        <v>32</v>
      </c>
      <c r="F198" s="98">
        <v>84.9</v>
      </c>
      <c r="G198" s="17">
        <v>26</v>
      </c>
      <c r="H198" s="101">
        <v>286</v>
      </c>
      <c r="I198" s="102">
        <v>42000</v>
      </c>
      <c r="J198" s="102" t="s">
        <v>1963</v>
      </c>
      <c r="K198" s="102">
        <v>29000</v>
      </c>
      <c r="L198" s="102" t="s">
        <v>1963</v>
      </c>
      <c r="M198" s="103">
        <f>I198-K198</f>
        <v>13000</v>
      </c>
      <c r="N198" s="4">
        <f>IF(ISERROR(K198/I198),"",K198/I198)</f>
        <v>0.69047619047619047</v>
      </c>
      <c r="O198" s="99">
        <f>I198/E198</f>
        <v>1312.5</v>
      </c>
      <c r="P198" s="99">
        <f>K198/E198</f>
        <v>906.25</v>
      </c>
      <c r="Q198" s="74">
        <v>3</v>
      </c>
      <c r="R198" s="74">
        <v>2</v>
      </c>
      <c r="S198" s="74" t="s">
        <v>1941</v>
      </c>
      <c r="T198" s="5">
        <v>106</v>
      </c>
      <c r="U198" s="9"/>
      <c r="W198" s="98">
        <f t="shared" si="136"/>
        <v>106.5</v>
      </c>
      <c r="X198" s="100">
        <f t="shared" si="136"/>
        <v>32</v>
      </c>
      <c r="Y198" s="96">
        <f t="shared" si="137"/>
        <v>286</v>
      </c>
      <c r="Z198" s="103">
        <f t="shared" si="137"/>
        <v>42000</v>
      </c>
      <c r="AA198" s="103">
        <f>K198</f>
        <v>29000</v>
      </c>
      <c r="AB198" s="103">
        <f t="shared" si="138"/>
        <v>13000</v>
      </c>
      <c r="AC198" s="4">
        <f t="shared" si="138"/>
        <v>0.69047619047619047</v>
      </c>
      <c r="AD198" s="99">
        <f t="shared" si="138"/>
        <v>1312.5</v>
      </c>
      <c r="AE198" s="74" t="str">
        <f>S198</f>
        <v>계</v>
      </c>
      <c r="AF198" s="74" t="str">
        <f>Q198&amp;"/"&amp;R198</f>
        <v>3/2</v>
      </c>
      <c r="AH198" s="20" t="str">
        <f t="shared" si="140"/>
        <v>대림1단지</v>
      </c>
      <c r="AI198" s="100">
        <f t="shared" si="139"/>
        <v>32</v>
      </c>
      <c r="AJ198" s="74" t="str">
        <f>IF(AI198="","",$AJ$2)</f>
        <v>A-</v>
      </c>
      <c r="AK198" s="74" t="s">
        <v>13</v>
      </c>
      <c r="AL198" s="74" t="s">
        <v>1937</v>
      </c>
      <c r="AM198" s="74" t="s">
        <v>1938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O</v>
      </c>
      <c r="AQ198" s="74" t="str">
        <f>IF(O198="","",IF(O198&lt;=$AQ$1,"O","X"))</f>
        <v>X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x14ac:dyDescent="0.3">
      <c r="A199" s="9"/>
      <c r="B199" s="74"/>
      <c r="C199" s="6"/>
      <c r="D199" s="9"/>
      <c r="E199" s="14"/>
      <c r="F199" s="98"/>
      <c r="G199" s="9"/>
      <c r="H199" s="9"/>
      <c r="I199" s="9"/>
      <c r="J199" s="9"/>
      <c r="K199" s="9"/>
      <c r="L199" s="9"/>
      <c r="M199" s="9"/>
      <c r="N199" s="9"/>
      <c r="O199" s="99"/>
      <c r="P199" s="99"/>
      <c r="Q199" s="100"/>
      <c r="R199" s="100"/>
      <c r="S199" s="9"/>
      <c r="T199" s="48"/>
      <c r="U199" s="9"/>
      <c r="W199" s="69" t="str">
        <f>$A$4&amp;" "&amp;A200&amp;"("&amp;B200&amp;","&amp;C200&amp;"^)"</f>
        <v>정왕동 월드('95.12.,594^)</v>
      </c>
      <c r="X199" s="70"/>
      <c r="Y199" s="70"/>
      <c r="Z199" s="70"/>
      <c r="AA199" s="70"/>
      <c r="AB199" s="70"/>
      <c r="AC199" s="70"/>
      <c r="AD199" s="70"/>
      <c r="AE199" s="70"/>
      <c r="AF199" s="71"/>
      <c r="AH199" s="20" t="str">
        <f t="shared" si="140"/>
        <v/>
      </c>
      <c r="AI199" s="97" t="str">
        <f t="shared" si="139"/>
        <v/>
      </c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</row>
    <row r="200" spans="1:48" x14ac:dyDescent="0.3">
      <c r="A200" s="9" t="s">
        <v>1666</v>
      </c>
      <c r="B200" s="10" t="s">
        <v>2076</v>
      </c>
      <c r="C200" s="101">
        <v>594</v>
      </c>
      <c r="D200" s="98">
        <v>59</v>
      </c>
      <c r="E200" s="100">
        <v>18</v>
      </c>
      <c r="F200" s="98">
        <v>47.5</v>
      </c>
      <c r="G200" s="17">
        <v>14</v>
      </c>
      <c r="H200" s="101">
        <v>234</v>
      </c>
      <c r="I200" s="102">
        <v>25000</v>
      </c>
      <c r="J200" s="102" t="s">
        <v>1968</v>
      </c>
      <c r="K200" s="102">
        <v>20000</v>
      </c>
      <c r="L200" s="102" t="s">
        <v>1968</v>
      </c>
      <c r="M200" s="103">
        <f>I200-K200</f>
        <v>5000</v>
      </c>
      <c r="N200" s="4">
        <f>IF(ISERROR(K200/I200),"",K200/I200)</f>
        <v>0.8</v>
      </c>
      <c r="O200" s="99">
        <f>I200/E200</f>
        <v>1388.8888888888889</v>
      </c>
      <c r="P200" s="99">
        <f>K200/E200</f>
        <v>1111.1111111111111</v>
      </c>
      <c r="Q200" s="74">
        <v>2</v>
      </c>
      <c r="R200" s="74">
        <v>1</v>
      </c>
      <c r="S200" s="74" t="s">
        <v>1941</v>
      </c>
      <c r="T200" s="5">
        <v>58</v>
      </c>
      <c r="U200" s="9"/>
      <c r="W200" s="98">
        <f>D200</f>
        <v>59</v>
      </c>
      <c r="X200" s="100">
        <f>E200</f>
        <v>18</v>
      </c>
      <c r="Y200" s="96">
        <f>H200</f>
        <v>234</v>
      </c>
      <c r="Z200" s="103">
        <f>I200</f>
        <v>25000</v>
      </c>
      <c r="AA200" s="103">
        <f>K200</f>
        <v>20000</v>
      </c>
      <c r="AB200" s="103">
        <f t="shared" ref="AB200:AD201" si="141">M200</f>
        <v>5000</v>
      </c>
      <c r="AC200" s="4">
        <f t="shared" si="141"/>
        <v>0.8</v>
      </c>
      <c r="AD200" s="99">
        <f t="shared" si="141"/>
        <v>1388.8888888888889</v>
      </c>
      <c r="AE200" s="74" t="str">
        <f>S200</f>
        <v>계</v>
      </c>
      <c r="AF200" s="74" t="str">
        <f>Q200&amp;"/"&amp;R200</f>
        <v>2/1</v>
      </c>
      <c r="AH200" s="20" t="str">
        <f t="shared" si="140"/>
        <v>월드</v>
      </c>
      <c r="AI200" s="100">
        <f t="shared" si="139"/>
        <v>18</v>
      </c>
      <c r="AJ200" s="74" t="str">
        <f>IF(AI200="","",$AJ$2)</f>
        <v>A-</v>
      </c>
      <c r="AK200" s="74" t="s">
        <v>13</v>
      </c>
      <c r="AL200" s="74" t="s">
        <v>1937</v>
      </c>
      <c r="AM200" s="74" t="s">
        <v>1938</v>
      </c>
      <c r="AN200" s="74" t="str">
        <f>IF(AI200="","",$AN$2)</f>
        <v>C</v>
      </c>
      <c r="AO200" s="74" t="str">
        <f>IF(N200="","",IF(N200&gt;=$AO$1/100,"O","X"))</f>
        <v>O</v>
      </c>
      <c r="AP200" s="74" t="str">
        <f>IF(I200="","",IF(I200&lt;=$AP$1,"O","X"))</f>
        <v>O</v>
      </c>
      <c r="AQ200" s="74" t="str">
        <f>IF(O200="","",IF(O200&lt;=$AQ$1,"O","X"))</f>
        <v>X</v>
      </c>
      <c r="AR200" s="74" t="str">
        <f>IF(M200="","",IF(M200&lt;=$AR$1,"O","X"))</f>
        <v>O</v>
      </c>
      <c r="AS200" s="74" t="s">
        <v>2</v>
      </c>
      <c r="AT200" s="74" t="str">
        <f>IF(OR(F200="",AI200=""),"",IF(AND((F200&lt;=85),(AI200&gt;=15)),"O","X"))</f>
        <v>O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후보</v>
      </c>
    </row>
    <row r="201" spans="1:48" x14ac:dyDescent="0.3">
      <c r="A201" s="9" t="s">
        <v>1666</v>
      </c>
      <c r="B201" s="10" t="s">
        <v>2076</v>
      </c>
      <c r="C201" s="101">
        <v>594</v>
      </c>
      <c r="D201" s="98">
        <v>77.900000000000006</v>
      </c>
      <c r="E201" s="100">
        <v>24</v>
      </c>
      <c r="F201" s="98">
        <v>59.9</v>
      </c>
      <c r="G201" s="17">
        <v>18</v>
      </c>
      <c r="H201" s="101">
        <v>360</v>
      </c>
      <c r="I201" s="102">
        <v>32500</v>
      </c>
      <c r="J201" s="102" t="s">
        <v>1975</v>
      </c>
      <c r="K201" s="102">
        <v>28000</v>
      </c>
      <c r="L201" s="102" t="s">
        <v>1960</v>
      </c>
      <c r="M201" s="103">
        <f>I201-K201</f>
        <v>4500</v>
      </c>
      <c r="N201" s="4">
        <f>IF(ISERROR(K201/I201),"",K201/I201)</f>
        <v>0.86153846153846159</v>
      </c>
      <c r="O201" s="99">
        <f>I201/E201</f>
        <v>1354.1666666666667</v>
      </c>
      <c r="P201" s="99">
        <f>K201/E201</f>
        <v>1166.6666666666667</v>
      </c>
      <c r="Q201" s="74">
        <v>3</v>
      </c>
      <c r="R201" s="74">
        <v>1</v>
      </c>
      <c r="S201" s="74" t="s">
        <v>1941</v>
      </c>
      <c r="T201" s="5">
        <v>77</v>
      </c>
      <c r="U201" s="9"/>
      <c r="W201" s="98">
        <f>D201</f>
        <v>77.900000000000006</v>
      </c>
      <c r="X201" s="100">
        <f>E201</f>
        <v>24</v>
      </c>
      <c r="Y201" s="96">
        <f>H201</f>
        <v>360</v>
      </c>
      <c r="Z201" s="103">
        <f>I201</f>
        <v>32500</v>
      </c>
      <c r="AA201" s="103">
        <f>K201</f>
        <v>28000</v>
      </c>
      <c r="AB201" s="103">
        <f t="shared" si="141"/>
        <v>4500</v>
      </c>
      <c r="AC201" s="4">
        <f t="shared" si="141"/>
        <v>0.86153846153846159</v>
      </c>
      <c r="AD201" s="99">
        <f t="shared" si="141"/>
        <v>1354.1666666666667</v>
      </c>
      <c r="AE201" s="74" t="str">
        <f>S201</f>
        <v>계</v>
      </c>
      <c r="AF201" s="74" t="str">
        <f>Q201&amp;"/"&amp;R201</f>
        <v>3/1</v>
      </c>
      <c r="AH201" s="20" t="str">
        <f t="shared" si="140"/>
        <v>월드</v>
      </c>
      <c r="AI201" s="100">
        <f t="shared" si="139"/>
        <v>24</v>
      </c>
      <c r="AJ201" s="74" t="str">
        <f>IF(AI201="","",$AJ$2)</f>
        <v>A-</v>
      </c>
      <c r="AK201" s="74" t="s">
        <v>13</v>
      </c>
      <c r="AL201" s="74" t="s">
        <v>1937</v>
      </c>
      <c r="AM201" s="74" t="s">
        <v>1938</v>
      </c>
      <c r="AN201" s="74" t="str">
        <f>IF(AI201="","",$AN$2)</f>
        <v>C</v>
      </c>
      <c r="AO201" s="74" t="str">
        <f>IF(N201="","",IF(N201&gt;=$AO$1/100,"O","X"))</f>
        <v>O</v>
      </c>
      <c r="AP201" s="74" t="str">
        <f>IF(I201="","",IF(I201&lt;=$AP$1,"O","X"))</f>
        <v>O</v>
      </c>
      <c r="AQ201" s="74" t="str">
        <f>IF(O201="","",IF(O201&lt;=$AQ$1,"O","X"))</f>
        <v>X</v>
      </c>
      <c r="AR201" s="74" t="str">
        <f>IF(M201="","",IF(M201&lt;=$AR$1,"O","X"))</f>
        <v>O</v>
      </c>
      <c r="AS201" s="74" t="s">
        <v>2</v>
      </c>
      <c r="AT201" s="74" t="str">
        <f>IF(OR(F201="",AI201=""),"",IF(AND((F201&lt;=85),(AI201&gt;=15)),"O","X"))</f>
        <v>O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후보</v>
      </c>
    </row>
    <row r="202" spans="1:48" x14ac:dyDescent="0.3">
      <c r="A202" s="9"/>
      <c r="B202" s="74"/>
      <c r="C202" s="6"/>
      <c r="D202" s="9"/>
      <c r="E202" s="14"/>
      <c r="F202" s="98"/>
      <c r="G202" s="9"/>
      <c r="H202" s="9"/>
      <c r="I202" s="9"/>
      <c r="J202" s="9"/>
      <c r="K202" s="9"/>
      <c r="L202" s="9"/>
      <c r="M202" s="9"/>
      <c r="N202" s="9"/>
      <c r="O202" s="99"/>
      <c r="P202" s="99"/>
      <c r="Q202" s="100"/>
      <c r="R202" s="100"/>
      <c r="S202" s="9"/>
      <c r="T202" s="48"/>
      <c r="U202" s="9"/>
      <c r="W202" s="69" t="str">
        <f>$A$4&amp;" "&amp;A203&amp;"("&amp;B203&amp;","&amp;C203&amp;"^)"</f>
        <v>정왕동 대림3단지('98.03.,280^)</v>
      </c>
      <c r="X202" s="70"/>
      <c r="Y202" s="70"/>
      <c r="Z202" s="70"/>
      <c r="AA202" s="70"/>
      <c r="AB202" s="70"/>
      <c r="AC202" s="70"/>
      <c r="AD202" s="70"/>
      <c r="AE202" s="70"/>
      <c r="AF202" s="71"/>
      <c r="AH202" s="20" t="str">
        <f t="shared" si="140"/>
        <v/>
      </c>
      <c r="AI202" s="97" t="str">
        <f t="shared" si="139"/>
        <v/>
      </c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</row>
    <row r="203" spans="1:48" x14ac:dyDescent="0.3">
      <c r="A203" s="9" t="s">
        <v>1670</v>
      </c>
      <c r="B203" s="10" t="s">
        <v>1942</v>
      </c>
      <c r="C203" s="101">
        <v>280</v>
      </c>
      <c r="D203" s="98">
        <v>99.9</v>
      </c>
      <c r="E203" s="100">
        <v>30</v>
      </c>
      <c r="F203" s="98">
        <v>85</v>
      </c>
      <c r="G203" s="17">
        <v>26</v>
      </c>
      <c r="H203" s="101">
        <v>80</v>
      </c>
      <c r="I203" s="102"/>
      <c r="J203" s="102"/>
      <c r="K203" s="102"/>
      <c r="L203" s="102"/>
      <c r="M203" s="103">
        <f>I203-K203</f>
        <v>0</v>
      </c>
      <c r="N203" s="4" t="str">
        <f>IF(ISERROR(K203/I203),"",K203/I203)</f>
        <v/>
      </c>
      <c r="O203" s="99">
        <f>I203/E203</f>
        <v>0</v>
      </c>
      <c r="P203" s="99">
        <f>K203/E203</f>
        <v>0</v>
      </c>
      <c r="Q203" s="74">
        <v>3</v>
      </c>
      <c r="R203" s="74">
        <v>2</v>
      </c>
      <c r="S203" s="74" t="s">
        <v>1941</v>
      </c>
      <c r="T203" s="5">
        <v>99</v>
      </c>
      <c r="U203" s="9"/>
      <c r="W203" s="98">
        <f>D203</f>
        <v>99.9</v>
      </c>
      <c r="X203" s="100">
        <f>E203</f>
        <v>30</v>
      </c>
      <c r="Y203" s="96">
        <f>H203</f>
        <v>80</v>
      </c>
      <c r="Z203" s="103">
        <f>I203</f>
        <v>0</v>
      </c>
      <c r="AA203" s="103">
        <f>K203</f>
        <v>0</v>
      </c>
      <c r="AB203" s="103">
        <f t="shared" ref="AB203:AD204" si="142">M203</f>
        <v>0</v>
      </c>
      <c r="AC203" s="4" t="str">
        <f t="shared" si="142"/>
        <v/>
      </c>
      <c r="AD203" s="99">
        <f t="shared" si="142"/>
        <v>0</v>
      </c>
      <c r="AE203" s="74" t="str">
        <f>S203</f>
        <v>계</v>
      </c>
      <c r="AF203" s="74" t="str">
        <f>Q203&amp;"/"&amp;R203</f>
        <v>3/2</v>
      </c>
      <c r="AH203" s="20" t="str">
        <f t="shared" si="140"/>
        <v>대림3단지</v>
      </c>
      <c r="AI203" s="100">
        <f t="shared" si="139"/>
        <v>30</v>
      </c>
      <c r="AJ203" s="74" t="str">
        <f>IF(AI203="","",$AJ$2)</f>
        <v>A-</v>
      </c>
      <c r="AK203" s="74" t="s">
        <v>13</v>
      </c>
      <c r="AL203" s="74" t="s">
        <v>1937</v>
      </c>
      <c r="AM203" s="74" t="s">
        <v>1938</v>
      </c>
      <c r="AN203" s="74" t="str">
        <f>IF(AI203="","",$AN$2)</f>
        <v>C</v>
      </c>
      <c r="AO203" s="74" t="str">
        <f>IF(N203="","",IF(N203&gt;=$AO$1/100,"O","X"))</f>
        <v/>
      </c>
      <c r="AP203" s="74" t="str">
        <f>IF(I203="","",IF(I203&lt;=$AP$1,"O","X"))</f>
        <v/>
      </c>
      <c r="AQ203" s="74" t="str">
        <f>IF(O203="","",IF(O203&lt;=$AQ$1,"O","X"))</f>
        <v>O</v>
      </c>
      <c r="AR203" s="74" t="str">
        <f>IF(M203="","",IF(M203&lt;=$AR$1,"O","X"))</f>
        <v>O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X</v>
      </c>
      <c r="AV203" s="74" t="str">
        <f>IF(AO203="","",IF(AND(AO203="O",AP203="O",AR203="O",AT203="O",AU203="O"),"후보","X"))</f>
        <v/>
      </c>
    </row>
    <row r="204" spans="1:48" x14ac:dyDescent="0.3">
      <c r="A204" s="9" t="s">
        <v>1670</v>
      </c>
      <c r="B204" s="10" t="s">
        <v>1942</v>
      </c>
      <c r="C204" s="101">
        <v>280</v>
      </c>
      <c r="D204" s="98">
        <v>140.80000000000001</v>
      </c>
      <c r="E204" s="100">
        <v>43</v>
      </c>
      <c r="F204" s="98">
        <v>117.3</v>
      </c>
      <c r="G204" s="17">
        <v>35</v>
      </c>
      <c r="H204" s="101">
        <v>200</v>
      </c>
      <c r="I204" s="102"/>
      <c r="J204" s="102"/>
      <c r="K204" s="102"/>
      <c r="L204" s="102"/>
      <c r="M204" s="103">
        <f>I204-K204</f>
        <v>0</v>
      </c>
      <c r="N204" s="4" t="str">
        <f>IF(ISERROR(K204/I204),"",K204/I204)</f>
        <v/>
      </c>
      <c r="O204" s="99">
        <f>I204/E204</f>
        <v>0</v>
      </c>
      <c r="P204" s="99">
        <f>K204/E204</f>
        <v>0</v>
      </c>
      <c r="Q204" s="74">
        <v>4</v>
      </c>
      <c r="R204" s="74">
        <v>2</v>
      </c>
      <c r="S204" s="74" t="s">
        <v>1941</v>
      </c>
      <c r="T204" s="5">
        <v>140</v>
      </c>
      <c r="U204" s="9"/>
      <c r="W204" s="98">
        <f>D204</f>
        <v>140.80000000000001</v>
      </c>
      <c r="X204" s="100">
        <f>E204</f>
        <v>43</v>
      </c>
      <c r="Y204" s="96">
        <f>H204</f>
        <v>200</v>
      </c>
      <c r="Z204" s="103">
        <f>I204</f>
        <v>0</v>
      </c>
      <c r="AA204" s="103">
        <f>K204</f>
        <v>0</v>
      </c>
      <c r="AB204" s="103">
        <f t="shared" si="142"/>
        <v>0</v>
      </c>
      <c r="AC204" s="4" t="str">
        <f t="shared" si="142"/>
        <v/>
      </c>
      <c r="AD204" s="99">
        <f t="shared" si="142"/>
        <v>0</v>
      </c>
      <c r="AE204" s="74" t="str">
        <f>S204</f>
        <v>계</v>
      </c>
      <c r="AF204" s="74" t="str">
        <f>Q204&amp;"/"&amp;R204</f>
        <v>4/2</v>
      </c>
      <c r="AH204" s="20" t="str">
        <f t="shared" si="140"/>
        <v>대림3단지</v>
      </c>
      <c r="AI204" s="100">
        <f t="shared" si="139"/>
        <v>43</v>
      </c>
      <c r="AJ204" s="74" t="str">
        <f>IF(AI204="","",$AJ$2)</f>
        <v>A-</v>
      </c>
      <c r="AK204" s="74" t="s">
        <v>13</v>
      </c>
      <c r="AL204" s="74" t="s">
        <v>1937</v>
      </c>
      <c r="AM204" s="74" t="s">
        <v>1938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X</v>
      </c>
      <c r="AU204" s="74" t="str">
        <f>IF(C204="","",IF(C204&gt;=$AU$1,"O","X"))</f>
        <v>X</v>
      </c>
      <c r="AV204" s="74" t="str">
        <f>IF(AO204="","",IF(AND(AO204="O",AP204="O",AR204="O",AT204="O",AU204="O"),"후보","X"))</f>
        <v/>
      </c>
    </row>
    <row r="205" spans="1:48" x14ac:dyDescent="0.3">
      <c r="A205" s="9"/>
      <c r="B205" s="74"/>
      <c r="C205" s="6"/>
      <c r="D205" s="9"/>
      <c r="E205" s="14"/>
      <c r="F205" s="98"/>
      <c r="G205" s="9"/>
      <c r="H205" s="9"/>
      <c r="I205" s="9"/>
      <c r="J205" s="9"/>
      <c r="K205" s="9"/>
      <c r="L205" s="9"/>
      <c r="M205" s="9"/>
      <c r="N205" s="9"/>
      <c r="O205" s="99"/>
      <c r="P205" s="99"/>
      <c r="Q205" s="100"/>
      <c r="R205" s="100"/>
      <c r="S205" s="9"/>
      <c r="T205" s="48"/>
      <c r="U205" s="9"/>
      <c r="W205" s="69" t="str">
        <f>$A$4&amp;" "&amp;A206&amp;"("&amp;B206&amp;","&amp;C206&amp;"^)"</f>
        <v>정왕동 시화서촌마을건영3차('02.06.,210^)</v>
      </c>
      <c r="X205" s="70"/>
      <c r="Y205" s="70"/>
      <c r="Z205" s="70"/>
      <c r="AA205" s="70"/>
      <c r="AB205" s="70"/>
      <c r="AC205" s="70"/>
      <c r="AD205" s="70"/>
      <c r="AE205" s="70"/>
      <c r="AF205" s="71"/>
      <c r="AH205" s="20" t="str">
        <f t="shared" si="140"/>
        <v/>
      </c>
      <c r="AI205" s="97" t="str">
        <f t="shared" si="139"/>
        <v/>
      </c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</row>
    <row r="206" spans="1:48" x14ac:dyDescent="0.3">
      <c r="A206" s="9" t="s">
        <v>1674</v>
      </c>
      <c r="B206" s="10" t="s">
        <v>2077</v>
      </c>
      <c r="C206" s="101">
        <v>210</v>
      </c>
      <c r="D206" s="98">
        <v>106.6</v>
      </c>
      <c r="E206" s="100">
        <v>32</v>
      </c>
      <c r="F206" s="98">
        <v>85</v>
      </c>
      <c r="G206" s="17">
        <v>26</v>
      </c>
      <c r="H206" s="101">
        <v>70</v>
      </c>
      <c r="I206" s="102"/>
      <c r="J206" s="102"/>
      <c r="K206" s="102"/>
      <c r="L206" s="102"/>
      <c r="M206" s="103">
        <f>I206-K206</f>
        <v>0</v>
      </c>
      <c r="N206" s="4" t="str">
        <f>IF(ISERROR(K206/I206),"",K206/I206)</f>
        <v/>
      </c>
      <c r="O206" s="99">
        <f>I206/E206</f>
        <v>0</v>
      </c>
      <c r="P206" s="99">
        <f>K206/E206</f>
        <v>0</v>
      </c>
      <c r="Q206" s="74">
        <v>3</v>
      </c>
      <c r="R206" s="74">
        <v>2</v>
      </c>
      <c r="S206" s="74" t="s">
        <v>1941</v>
      </c>
      <c r="T206" s="5" t="s">
        <v>1437</v>
      </c>
      <c r="U206" s="9"/>
      <c r="W206" s="98">
        <f t="shared" ref="W206:X210" si="143">D206</f>
        <v>106.6</v>
      </c>
      <c r="X206" s="100">
        <f t="shared" si="143"/>
        <v>32</v>
      </c>
      <c r="Y206" s="96">
        <f t="shared" ref="Y206:Z210" si="144">H206</f>
        <v>70</v>
      </c>
      <c r="Z206" s="103">
        <f t="shared" si="144"/>
        <v>0</v>
      </c>
      <c r="AA206" s="103">
        <f>K206</f>
        <v>0</v>
      </c>
      <c r="AB206" s="103">
        <f t="shared" ref="AB206:AD210" si="145">M206</f>
        <v>0</v>
      </c>
      <c r="AC206" s="4" t="str">
        <f t="shared" si="145"/>
        <v/>
      </c>
      <c r="AD206" s="99">
        <f t="shared" si="145"/>
        <v>0</v>
      </c>
      <c r="AE206" s="74" t="str">
        <f>S206</f>
        <v>계</v>
      </c>
      <c r="AF206" s="74" t="str">
        <f>Q206&amp;"/"&amp;R206</f>
        <v>3/2</v>
      </c>
      <c r="AH206" s="20" t="str">
        <f t="shared" si="140"/>
        <v>시화서촌마을건영3차</v>
      </c>
      <c r="AI206" s="100">
        <f t="shared" si="139"/>
        <v>32</v>
      </c>
      <c r="AJ206" s="74" t="str">
        <f>IF(AI206="","",$AJ$2)</f>
        <v>A-</v>
      </c>
      <c r="AK206" s="74" t="s">
        <v>13</v>
      </c>
      <c r="AL206" s="74" t="s">
        <v>1937</v>
      </c>
      <c r="AM206" s="74" t="s">
        <v>1938</v>
      </c>
      <c r="AN206" s="74" t="str">
        <f>IF(AI206="","",$AN$2)</f>
        <v>C</v>
      </c>
      <c r="AO206" s="74" t="str">
        <f>IF(N206="","",IF(N206&gt;=$AO$1/100,"O","X"))</f>
        <v/>
      </c>
      <c r="AP206" s="74" t="str">
        <f>IF(I206="","",IF(I206&lt;=$AP$1,"O","X"))</f>
        <v/>
      </c>
      <c r="AQ206" s="74" t="str">
        <f>IF(O206="","",IF(O206&lt;=$AQ$1,"O","X"))</f>
        <v>O</v>
      </c>
      <c r="AR206" s="74" t="str">
        <f>IF(M206="","",IF(M206&lt;=$AR$1,"O","X"))</f>
        <v>O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X</v>
      </c>
      <c r="AV206" s="74" t="str">
        <f>IF(AO206="","",IF(AND(AO206="O",AP206="O",AR206="O",AT206="O",AU206="O"),"후보","X"))</f>
        <v/>
      </c>
    </row>
    <row r="207" spans="1:48" x14ac:dyDescent="0.3">
      <c r="A207" s="9" t="s">
        <v>1674</v>
      </c>
      <c r="B207" s="10" t="s">
        <v>2077</v>
      </c>
      <c r="C207" s="101">
        <v>210</v>
      </c>
      <c r="D207" s="98">
        <v>106.5</v>
      </c>
      <c r="E207" s="100">
        <v>32</v>
      </c>
      <c r="F207" s="98">
        <v>84.9</v>
      </c>
      <c r="G207" s="17">
        <v>26</v>
      </c>
      <c r="H207" s="101">
        <v>50</v>
      </c>
      <c r="I207" s="102"/>
      <c r="J207" s="102"/>
      <c r="K207" s="102"/>
      <c r="L207" s="102"/>
      <c r="M207" s="103">
        <f>I207-K207</f>
        <v>0</v>
      </c>
      <c r="N207" s="4" t="str">
        <f>IF(ISERROR(K207/I207),"",K207/I207)</f>
        <v/>
      </c>
      <c r="O207" s="99">
        <f>I207/E207</f>
        <v>0</v>
      </c>
      <c r="P207" s="99">
        <f>K207/E207</f>
        <v>0</v>
      </c>
      <c r="Q207" s="74">
        <v>3</v>
      </c>
      <c r="R207" s="74">
        <v>2</v>
      </c>
      <c r="S207" s="74" t="s">
        <v>1941</v>
      </c>
      <c r="T207" s="5" t="s">
        <v>1641</v>
      </c>
      <c r="U207" s="9"/>
      <c r="W207" s="98">
        <f t="shared" si="143"/>
        <v>106.5</v>
      </c>
      <c r="X207" s="100">
        <f t="shared" si="143"/>
        <v>32</v>
      </c>
      <c r="Y207" s="96">
        <f t="shared" si="144"/>
        <v>50</v>
      </c>
      <c r="Z207" s="103">
        <f t="shared" si="144"/>
        <v>0</v>
      </c>
      <c r="AA207" s="103">
        <f>K207</f>
        <v>0</v>
      </c>
      <c r="AB207" s="103">
        <f t="shared" si="145"/>
        <v>0</v>
      </c>
      <c r="AC207" s="4" t="str">
        <f t="shared" si="145"/>
        <v/>
      </c>
      <c r="AD207" s="99">
        <f t="shared" si="145"/>
        <v>0</v>
      </c>
      <c r="AE207" s="74" t="str">
        <f>S207</f>
        <v>계</v>
      </c>
      <c r="AF207" s="74" t="str">
        <f>Q207&amp;"/"&amp;R207</f>
        <v>3/2</v>
      </c>
      <c r="AH207" s="20" t="str">
        <f t="shared" si="140"/>
        <v>시화서촌마을건영3차</v>
      </c>
      <c r="AI207" s="100">
        <f t="shared" si="139"/>
        <v>32</v>
      </c>
      <c r="AJ207" s="74" t="str">
        <f>IF(AI207="","",$AJ$2)</f>
        <v>A-</v>
      </c>
      <c r="AK207" s="74" t="s">
        <v>13</v>
      </c>
      <c r="AL207" s="74" t="s">
        <v>1937</v>
      </c>
      <c r="AM207" s="74" t="s">
        <v>1938</v>
      </c>
      <c r="AN207" s="74" t="str">
        <f>IF(AI207="","",$AN$2)</f>
        <v>C</v>
      </c>
      <c r="AO207" s="74" t="str">
        <f>IF(N207="","",IF(N207&gt;=$AO$1/100,"O","X"))</f>
        <v/>
      </c>
      <c r="AP207" s="74" t="str">
        <f>IF(I207="","",IF(I207&lt;=$AP$1,"O","X"))</f>
        <v/>
      </c>
      <c r="AQ207" s="74" t="str">
        <f>IF(O207="","",IF(O207&lt;=$AQ$1,"O","X"))</f>
        <v>O</v>
      </c>
      <c r="AR207" s="74" t="str">
        <f>IF(M207="","",IF(M207&lt;=$AR$1,"O","X"))</f>
        <v>O</v>
      </c>
      <c r="AS207" s="74" t="s">
        <v>2</v>
      </c>
      <c r="AT207" s="74" t="str">
        <f>IF(OR(F207="",AI207=""),"",IF(AND((F207&lt;=85),(AI207&gt;=15)),"O","X"))</f>
        <v>O</v>
      </c>
      <c r="AU207" s="74" t="str">
        <f>IF(C207="","",IF(C207&gt;=$AU$1,"O","X"))</f>
        <v>X</v>
      </c>
      <c r="AV207" s="74" t="str">
        <f>IF(AO207="","",IF(AND(AO207="O",AP207="O",AR207="O",AT207="O",AU207="O"),"후보","X"))</f>
        <v/>
      </c>
    </row>
    <row r="208" spans="1:48" x14ac:dyDescent="0.3">
      <c r="A208" s="9" t="s">
        <v>1674</v>
      </c>
      <c r="B208" s="10" t="s">
        <v>2077</v>
      </c>
      <c r="C208" s="101">
        <v>210</v>
      </c>
      <c r="D208" s="98">
        <v>106.5</v>
      </c>
      <c r="E208" s="100">
        <v>32</v>
      </c>
      <c r="F208" s="98">
        <v>84.9</v>
      </c>
      <c r="G208" s="17">
        <v>26</v>
      </c>
      <c r="H208" s="101">
        <v>40</v>
      </c>
      <c r="I208" s="102"/>
      <c r="J208" s="102"/>
      <c r="K208" s="102"/>
      <c r="L208" s="102"/>
      <c r="M208" s="103">
        <f>I208-K208</f>
        <v>0</v>
      </c>
      <c r="N208" s="4" t="str">
        <f>IF(ISERROR(K208/I208),"",K208/I208)</f>
        <v/>
      </c>
      <c r="O208" s="99">
        <f>I208/E208</f>
        <v>0</v>
      </c>
      <c r="P208" s="99">
        <f>K208/E208</f>
        <v>0</v>
      </c>
      <c r="Q208" s="74">
        <v>3</v>
      </c>
      <c r="R208" s="74">
        <v>2</v>
      </c>
      <c r="S208" s="74" t="s">
        <v>1941</v>
      </c>
      <c r="T208" s="5" t="s">
        <v>908</v>
      </c>
      <c r="U208" s="9"/>
      <c r="W208" s="98">
        <f t="shared" si="143"/>
        <v>106.5</v>
      </c>
      <c r="X208" s="100">
        <f t="shared" si="143"/>
        <v>32</v>
      </c>
      <c r="Y208" s="96">
        <f t="shared" si="144"/>
        <v>40</v>
      </c>
      <c r="Z208" s="103">
        <f t="shared" si="144"/>
        <v>0</v>
      </c>
      <c r="AA208" s="103">
        <f>K208</f>
        <v>0</v>
      </c>
      <c r="AB208" s="103">
        <f t="shared" si="145"/>
        <v>0</v>
      </c>
      <c r="AC208" s="4" t="str">
        <f t="shared" si="145"/>
        <v/>
      </c>
      <c r="AD208" s="99">
        <f t="shared" si="145"/>
        <v>0</v>
      </c>
      <c r="AE208" s="74" t="str">
        <f>S208</f>
        <v>계</v>
      </c>
      <c r="AF208" s="74" t="str">
        <f>Q208&amp;"/"&amp;R208</f>
        <v>3/2</v>
      </c>
      <c r="AH208" s="20" t="str">
        <f t="shared" si="140"/>
        <v>시화서촌마을건영3차</v>
      </c>
      <c r="AI208" s="100">
        <f t="shared" si="139"/>
        <v>32</v>
      </c>
      <c r="AJ208" s="74" t="str">
        <f>IF(AI208="","",$AJ$2)</f>
        <v>A-</v>
      </c>
      <c r="AK208" s="74" t="s">
        <v>13</v>
      </c>
      <c r="AL208" s="74" t="s">
        <v>1937</v>
      </c>
      <c r="AM208" s="74" t="s">
        <v>1938</v>
      </c>
      <c r="AN208" s="74" t="str">
        <f>IF(AI208="","",$AN$2)</f>
        <v>C</v>
      </c>
      <c r="AO208" s="74" t="str">
        <f>IF(N208="","",IF(N208&gt;=$AO$1/100,"O","X"))</f>
        <v/>
      </c>
      <c r="AP208" s="74" t="str">
        <f>IF(I208="","",IF(I208&lt;=$AP$1,"O","X"))</f>
        <v/>
      </c>
      <c r="AQ208" s="74" t="str">
        <f>IF(O208="","",IF(O208&lt;=$AQ$1,"O","X"))</f>
        <v>O</v>
      </c>
      <c r="AR208" s="74" t="str">
        <f>IF(M208="","",IF(M208&lt;=$AR$1,"O","X"))</f>
        <v>O</v>
      </c>
      <c r="AS208" s="74" t="s">
        <v>2</v>
      </c>
      <c r="AT208" s="74" t="str">
        <f>IF(OR(F208="",AI208=""),"",IF(AND((F208&lt;=85),(AI208&gt;=15)),"O","X"))</f>
        <v>O</v>
      </c>
      <c r="AU208" s="74" t="str">
        <f>IF(C208="","",IF(C208&gt;=$AU$1,"O","X"))</f>
        <v>X</v>
      </c>
      <c r="AV208" s="74" t="str">
        <f>IF(AO208="","",IF(AND(AO208="O",AP208="O",AR208="O",AT208="O",AU208="O"),"후보","X"))</f>
        <v/>
      </c>
    </row>
    <row r="209" spans="1:48" x14ac:dyDescent="0.3">
      <c r="A209" s="9" t="s">
        <v>1674</v>
      </c>
      <c r="B209" s="10" t="s">
        <v>2077</v>
      </c>
      <c r="C209" s="101">
        <v>210</v>
      </c>
      <c r="D209" s="98">
        <v>106.5</v>
      </c>
      <c r="E209" s="100">
        <v>32</v>
      </c>
      <c r="F209" s="98">
        <v>84.9</v>
      </c>
      <c r="G209" s="17">
        <v>26</v>
      </c>
      <c r="H209" s="101">
        <v>40</v>
      </c>
      <c r="I209" s="102"/>
      <c r="J209" s="102"/>
      <c r="K209" s="102"/>
      <c r="L209" s="102"/>
      <c r="M209" s="103">
        <f>I209-K209</f>
        <v>0</v>
      </c>
      <c r="N209" s="4" t="str">
        <f>IF(ISERROR(K209/I209),"",K209/I209)</f>
        <v/>
      </c>
      <c r="O209" s="99">
        <f>I209/E209</f>
        <v>0</v>
      </c>
      <c r="P209" s="99">
        <f>K209/E209</f>
        <v>0</v>
      </c>
      <c r="Q209" s="74">
        <v>3</v>
      </c>
      <c r="R209" s="74">
        <v>2</v>
      </c>
      <c r="S209" s="74" t="s">
        <v>1941</v>
      </c>
      <c r="T209" s="5" t="s">
        <v>1678</v>
      </c>
      <c r="U209" s="9"/>
      <c r="W209" s="98">
        <f t="shared" si="143"/>
        <v>106.5</v>
      </c>
      <c r="X209" s="100">
        <f t="shared" si="143"/>
        <v>32</v>
      </c>
      <c r="Y209" s="96">
        <f t="shared" si="144"/>
        <v>40</v>
      </c>
      <c r="Z209" s="103">
        <f t="shared" si="144"/>
        <v>0</v>
      </c>
      <c r="AA209" s="103">
        <f>K209</f>
        <v>0</v>
      </c>
      <c r="AB209" s="103">
        <f t="shared" si="145"/>
        <v>0</v>
      </c>
      <c r="AC209" s="4" t="str">
        <f t="shared" si="145"/>
        <v/>
      </c>
      <c r="AD209" s="99">
        <f t="shared" si="145"/>
        <v>0</v>
      </c>
      <c r="AE209" s="74" t="str">
        <f>S209</f>
        <v>계</v>
      </c>
      <c r="AF209" s="74" t="str">
        <f>Q209&amp;"/"&amp;R209</f>
        <v>3/2</v>
      </c>
      <c r="AH209" s="20" t="str">
        <f t="shared" si="140"/>
        <v>시화서촌마을건영3차</v>
      </c>
      <c r="AI209" s="100">
        <f t="shared" si="139"/>
        <v>32</v>
      </c>
      <c r="AJ209" s="74" t="str">
        <f>IF(AI209="","",$AJ$2)</f>
        <v>A-</v>
      </c>
      <c r="AK209" s="74" t="s">
        <v>13</v>
      </c>
      <c r="AL209" s="74" t="s">
        <v>1937</v>
      </c>
      <c r="AM209" s="74" t="s">
        <v>1938</v>
      </c>
      <c r="AN209" s="74" t="str">
        <f>IF(AI209="","",$AN$2)</f>
        <v>C</v>
      </c>
      <c r="AO209" s="74" t="str">
        <f>IF(N209="","",IF(N209&gt;=$AO$1/100,"O","X"))</f>
        <v/>
      </c>
      <c r="AP209" s="74" t="str">
        <f>IF(I209="","",IF(I209&lt;=$AP$1,"O","X"))</f>
        <v/>
      </c>
      <c r="AQ209" s="74" t="str">
        <f>IF(O209="","",IF(O209&lt;=$AQ$1,"O","X"))</f>
        <v>O</v>
      </c>
      <c r="AR209" s="74" t="str">
        <f>IF(M209="","",IF(M209&lt;=$AR$1,"O","X"))</f>
        <v>O</v>
      </c>
      <c r="AS209" s="74" t="s">
        <v>2</v>
      </c>
      <c r="AT209" s="74" t="str">
        <f>IF(OR(F209="",AI209=""),"",IF(AND((F209&lt;=85),(AI209&gt;=15)),"O","X"))</f>
        <v>O</v>
      </c>
      <c r="AU209" s="74" t="str">
        <f>IF(C209="","",IF(C209&gt;=$AU$1,"O","X"))</f>
        <v>X</v>
      </c>
      <c r="AV209" s="74" t="str">
        <f>IF(AO209="","",IF(AND(AO209="O",AP209="O",AR209="O",AT209="O",AU209="O"),"후보","X"))</f>
        <v/>
      </c>
    </row>
    <row r="210" spans="1:48" x14ac:dyDescent="0.3">
      <c r="A210" s="9" t="s">
        <v>1674</v>
      </c>
      <c r="B210" s="10" t="s">
        <v>2077</v>
      </c>
      <c r="C210" s="101">
        <v>210</v>
      </c>
      <c r="D210" s="98">
        <v>110.3</v>
      </c>
      <c r="E210" s="100">
        <v>33</v>
      </c>
      <c r="F210" s="98">
        <v>87.9</v>
      </c>
      <c r="G210" s="17">
        <v>27</v>
      </c>
      <c r="H210" s="101">
        <v>10</v>
      </c>
      <c r="I210" s="102"/>
      <c r="J210" s="102"/>
      <c r="K210" s="102"/>
      <c r="L210" s="102"/>
      <c r="M210" s="103">
        <f>I210-K210</f>
        <v>0</v>
      </c>
      <c r="N210" s="4" t="str">
        <f>IF(ISERROR(K210/I210),"",K210/I210)</f>
        <v/>
      </c>
      <c r="O210" s="99">
        <f>I210/E210</f>
        <v>0</v>
      </c>
      <c r="P210" s="99">
        <f>K210/E210</f>
        <v>0</v>
      </c>
      <c r="Q210" s="74">
        <v>3</v>
      </c>
      <c r="R210" s="74">
        <v>2</v>
      </c>
      <c r="S210" s="74" t="s">
        <v>1941</v>
      </c>
      <c r="T210" s="5">
        <v>110</v>
      </c>
      <c r="U210" s="9"/>
      <c r="W210" s="98">
        <f t="shared" si="143"/>
        <v>110.3</v>
      </c>
      <c r="X210" s="100">
        <f t="shared" si="143"/>
        <v>33</v>
      </c>
      <c r="Y210" s="96">
        <f t="shared" si="144"/>
        <v>10</v>
      </c>
      <c r="Z210" s="103">
        <f t="shared" si="144"/>
        <v>0</v>
      </c>
      <c r="AA210" s="103">
        <f>K210</f>
        <v>0</v>
      </c>
      <c r="AB210" s="103">
        <f t="shared" si="145"/>
        <v>0</v>
      </c>
      <c r="AC210" s="4" t="str">
        <f t="shared" si="145"/>
        <v/>
      </c>
      <c r="AD210" s="99">
        <f t="shared" si="145"/>
        <v>0</v>
      </c>
      <c r="AE210" s="74" t="str">
        <f>S210</f>
        <v>계</v>
      </c>
      <c r="AF210" s="74" t="str">
        <f>Q210&amp;"/"&amp;R210</f>
        <v>3/2</v>
      </c>
      <c r="AH210" s="20" t="str">
        <f t="shared" si="140"/>
        <v>시화서촌마을건영3차</v>
      </c>
      <c r="AI210" s="100">
        <f t="shared" si="139"/>
        <v>33</v>
      </c>
      <c r="AJ210" s="74" t="str">
        <f>IF(AI210="","",$AJ$2)</f>
        <v>A-</v>
      </c>
      <c r="AK210" s="74" t="s">
        <v>13</v>
      </c>
      <c r="AL210" s="74" t="s">
        <v>1937</v>
      </c>
      <c r="AM210" s="74" t="s">
        <v>1938</v>
      </c>
      <c r="AN210" s="74" t="str">
        <f>IF(AI210="","",$AN$2)</f>
        <v>C</v>
      </c>
      <c r="AO210" s="74" t="str">
        <f>IF(N210="","",IF(N210&gt;=$AO$1/100,"O","X"))</f>
        <v/>
      </c>
      <c r="AP210" s="74" t="str">
        <f>IF(I210="","",IF(I210&lt;=$AP$1,"O","X"))</f>
        <v/>
      </c>
      <c r="AQ210" s="74" t="str">
        <f>IF(O210="","",IF(O210&lt;=$AQ$1,"O","X"))</f>
        <v>O</v>
      </c>
      <c r="AR210" s="74" t="str">
        <f>IF(M210="","",IF(M210&lt;=$AR$1,"O","X"))</f>
        <v>O</v>
      </c>
      <c r="AS210" s="74" t="s">
        <v>2</v>
      </c>
      <c r="AT210" s="74" t="str">
        <f>IF(OR(F210="",AI210=""),"",IF(AND((F210&lt;=85),(AI210&gt;=15)),"O","X"))</f>
        <v>X</v>
      </c>
      <c r="AU210" s="74" t="str">
        <f>IF(C210="","",IF(C210&gt;=$AU$1,"O","X"))</f>
        <v>X</v>
      </c>
      <c r="AV210" s="74" t="str">
        <f>IF(AO210="","",IF(AND(AO210="O",AP210="O",AR210="O",AT210="O",AU210="O"),"후보","X"))</f>
        <v/>
      </c>
    </row>
    <row r="211" spans="1:48" x14ac:dyDescent="0.3">
      <c r="A211" s="9"/>
      <c r="B211" s="74"/>
      <c r="C211" s="6"/>
      <c r="D211" s="9"/>
      <c r="E211" s="14"/>
      <c r="F211" s="98"/>
      <c r="G211" s="9"/>
      <c r="H211" s="9"/>
      <c r="I211" s="9"/>
      <c r="J211" s="9"/>
      <c r="K211" s="9"/>
      <c r="L211" s="9"/>
      <c r="M211" s="9"/>
      <c r="N211" s="9"/>
      <c r="O211" s="99"/>
      <c r="P211" s="99"/>
      <c r="Q211" s="100"/>
      <c r="R211" s="100"/>
      <c r="S211" s="9"/>
      <c r="T211" s="48"/>
      <c r="U211" s="9"/>
      <c r="W211" s="69" t="str">
        <f>$A$4&amp;" "&amp;A212&amp;"("&amp;B212&amp;","&amp;C212&amp;"^)"</f>
        <v>정왕동 시화유천('96.09.,580^)</v>
      </c>
      <c r="X211" s="70"/>
      <c r="Y211" s="70"/>
      <c r="Z211" s="70"/>
      <c r="AA211" s="70"/>
      <c r="AB211" s="70"/>
      <c r="AC211" s="70"/>
      <c r="AD211" s="70"/>
      <c r="AE211" s="70"/>
      <c r="AF211" s="71"/>
      <c r="AH211" s="20" t="str">
        <f t="shared" si="140"/>
        <v/>
      </c>
      <c r="AI211" s="97" t="str">
        <f t="shared" si="139"/>
        <v/>
      </c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</row>
    <row r="212" spans="1:48" x14ac:dyDescent="0.3">
      <c r="A212" s="9" t="s">
        <v>1679</v>
      </c>
      <c r="B212" s="10" t="s">
        <v>2073</v>
      </c>
      <c r="C212" s="101">
        <v>580</v>
      </c>
      <c r="D212" s="98">
        <v>76</v>
      </c>
      <c r="E212" s="100">
        <v>23</v>
      </c>
      <c r="F212" s="98">
        <v>59.9</v>
      </c>
      <c r="G212" s="17">
        <v>18</v>
      </c>
      <c r="H212" s="101">
        <v>160</v>
      </c>
      <c r="I212" s="102">
        <v>23000</v>
      </c>
      <c r="J212" s="102" t="s">
        <v>1968</v>
      </c>
      <c r="K212" s="102">
        <v>21000</v>
      </c>
      <c r="L212" s="102" t="s">
        <v>1968</v>
      </c>
      <c r="M212" s="103">
        <f>I212-K212</f>
        <v>2000</v>
      </c>
      <c r="N212" s="4">
        <f>IF(ISERROR(K212/I212),"",K212/I212)</f>
        <v>0.91304347826086951</v>
      </c>
      <c r="O212" s="99">
        <f>I212/E212</f>
        <v>1000</v>
      </c>
      <c r="P212" s="99">
        <f>K212/E212</f>
        <v>913.04347826086962</v>
      </c>
      <c r="Q212" s="74">
        <v>3</v>
      </c>
      <c r="R212" s="74">
        <v>1</v>
      </c>
      <c r="S212" s="74" t="s">
        <v>1941</v>
      </c>
      <c r="T212" s="5" t="s">
        <v>1155</v>
      </c>
      <c r="U212" s="9"/>
      <c r="W212" s="98">
        <f t="shared" ref="W212:X214" si="146">D212</f>
        <v>76</v>
      </c>
      <c r="X212" s="100">
        <f t="shared" si="146"/>
        <v>23</v>
      </c>
      <c r="Y212" s="96">
        <f t="shared" ref="Y212:Z214" si="147">H212</f>
        <v>160</v>
      </c>
      <c r="Z212" s="103">
        <f t="shared" si="147"/>
        <v>23000</v>
      </c>
      <c r="AA212" s="103">
        <f>K212</f>
        <v>21000</v>
      </c>
      <c r="AB212" s="103">
        <f t="shared" ref="AB212:AD214" si="148">M212</f>
        <v>2000</v>
      </c>
      <c r="AC212" s="4">
        <f t="shared" si="148"/>
        <v>0.91304347826086951</v>
      </c>
      <c r="AD212" s="99">
        <f t="shared" si="148"/>
        <v>1000</v>
      </c>
      <c r="AE212" s="74" t="str">
        <f>S212</f>
        <v>계</v>
      </c>
      <c r="AF212" s="74" t="str">
        <f>Q212&amp;"/"&amp;R212</f>
        <v>3/1</v>
      </c>
      <c r="AH212" s="20" t="str">
        <f t="shared" si="140"/>
        <v>시화유천</v>
      </c>
      <c r="AI212" s="100">
        <f t="shared" si="139"/>
        <v>23</v>
      </c>
      <c r="AJ212" s="74" t="str">
        <f>IF(AI212="","",$AJ$2)</f>
        <v>A-</v>
      </c>
      <c r="AK212" s="74" t="s">
        <v>13</v>
      </c>
      <c r="AL212" s="74" t="s">
        <v>1937</v>
      </c>
      <c r="AM212" s="74" t="s">
        <v>1938</v>
      </c>
      <c r="AN212" s="74" t="str">
        <f>IF(AI212="","",$AN$2)</f>
        <v>C</v>
      </c>
      <c r="AO212" s="74" t="str">
        <f>IF(N212="","",IF(N212&gt;=$AO$1/100,"O","X"))</f>
        <v>O</v>
      </c>
      <c r="AP212" s="74" t="str">
        <f>IF(I212="","",IF(I212&lt;=$AP$1,"O","X"))</f>
        <v>O</v>
      </c>
      <c r="AQ212" s="74" t="str">
        <f>IF(O212="","",IF(O212&lt;=$AQ$1,"O","X"))</f>
        <v>O</v>
      </c>
      <c r="AR212" s="74" t="str">
        <f>IF(M212="","",IF(M212&lt;=$AR$1,"O","X"))</f>
        <v>O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>후보</v>
      </c>
    </row>
    <row r="213" spans="1:48" x14ac:dyDescent="0.3">
      <c r="A213" s="9" t="s">
        <v>1679</v>
      </c>
      <c r="B213" s="10" t="s">
        <v>2073</v>
      </c>
      <c r="C213" s="101">
        <v>580</v>
      </c>
      <c r="D213" s="98">
        <v>76.099999999999994</v>
      </c>
      <c r="E213" s="100">
        <v>23</v>
      </c>
      <c r="F213" s="98">
        <v>60</v>
      </c>
      <c r="G213" s="17">
        <v>18</v>
      </c>
      <c r="H213" s="101">
        <v>100</v>
      </c>
      <c r="I213" s="102"/>
      <c r="J213" s="102"/>
      <c r="K213" s="102"/>
      <c r="L213" s="102"/>
      <c r="M213" s="103">
        <f>I213-K213</f>
        <v>0</v>
      </c>
      <c r="N213" s="4" t="str">
        <f>IF(ISERROR(K213/I213),"",K213/I213)</f>
        <v/>
      </c>
      <c r="O213" s="99">
        <f>I213/E213</f>
        <v>0</v>
      </c>
      <c r="P213" s="99">
        <f>K213/E213</f>
        <v>0</v>
      </c>
      <c r="Q213" s="74">
        <v>3</v>
      </c>
      <c r="R213" s="74">
        <v>1</v>
      </c>
      <c r="S213" s="74" t="s">
        <v>1941</v>
      </c>
      <c r="T213" s="5" t="s">
        <v>1159</v>
      </c>
      <c r="U213" s="9"/>
      <c r="W213" s="98">
        <f t="shared" si="146"/>
        <v>76.099999999999994</v>
      </c>
      <c r="X213" s="100">
        <f t="shared" si="146"/>
        <v>23</v>
      </c>
      <c r="Y213" s="96">
        <f t="shared" si="147"/>
        <v>100</v>
      </c>
      <c r="Z213" s="103">
        <f t="shared" si="147"/>
        <v>0</v>
      </c>
      <c r="AA213" s="103">
        <f>K213</f>
        <v>0</v>
      </c>
      <c r="AB213" s="103">
        <f t="shared" si="148"/>
        <v>0</v>
      </c>
      <c r="AC213" s="4" t="str">
        <f t="shared" si="148"/>
        <v/>
      </c>
      <c r="AD213" s="99">
        <f t="shared" si="148"/>
        <v>0</v>
      </c>
      <c r="AE213" s="74" t="str">
        <f>S213</f>
        <v>계</v>
      </c>
      <c r="AF213" s="74" t="str">
        <f>Q213&amp;"/"&amp;R213</f>
        <v>3/1</v>
      </c>
      <c r="AH213" s="20" t="str">
        <f t="shared" si="140"/>
        <v>시화유천</v>
      </c>
      <c r="AI213" s="100">
        <f t="shared" si="139"/>
        <v>23</v>
      </c>
      <c r="AJ213" s="74" t="str">
        <f>IF(AI213="","",$AJ$2)</f>
        <v>A-</v>
      </c>
      <c r="AK213" s="74" t="s">
        <v>13</v>
      </c>
      <c r="AL213" s="74" t="s">
        <v>1937</v>
      </c>
      <c r="AM213" s="74" t="s">
        <v>1938</v>
      </c>
      <c r="AN213" s="74" t="str">
        <f>IF(AI213="","",$AN$2)</f>
        <v>C</v>
      </c>
      <c r="AO213" s="74" t="str">
        <f>IF(N213="","",IF(N213&gt;=$AO$1/100,"O","X"))</f>
        <v/>
      </c>
      <c r="AP213" s="74" t="str">
        <f>IF(I213="","",IF(I213&lt;=$AP$1,"O","X"))</f>
        <v/>
      </c>
      <c r="AQ213" s="74" t="str">
        <f>IF(O213="","",IF(O213&lt;=$AQ$1,"O","X"))</f>
        <v>O</v>
      </c>
      <c r="AR213" s="74" t="str">
        <f>IF(M213="","",IF(M213&lt;=$AR$1,"O","X"))</f>
        <v>O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/>
      </c>
    </row>
    <row r="214" spans="1:48" x14ac:dyDescent="0.3">
      <c r="A214" s="9" t="s">
        <v>1679</v>
      </c>
      <c r="B214" s="10" t="s">
        <v>2073</v>
      </c>
      <c r="C214" s="101">
        <v>580</v>
      </c>
      <c r="D214" s="98">
        <v>107.5</v>
      </c>
      <c r="E214" s="100">
        <v>33</v>
      </c>
      <c r="F214" s="98">
        <v>84.7</v>
      </c>
      <c r="G214" s="17">
        <v>26</v>
      </c>
      <c r="H214" s="101">
        <v>320</v>
      </c>
      <c r="I214" s="102">
        <v>36000</v>
      </c>
      <c r="J214" s="102" t="s">
        <v>1968</v>
      </c>
      <c r="K214" s="102">
        <v>30000</v>
      </c>
      <c r="L214" s="102" t="s">
        <v>1968</v>
      </c>
      <c r="M214" s="103">
        <f>I214-K214</f>
        <v>6000</v>
      </c>
      <c r="N214" s="4">
        <f>IF(ISERROR(K214/I214),"",K214/I214)</f>
        <v>0.83333333333333337</v>
      </c>
      <c r="O214" s="99">
        <f>I214/E214</f>
        <v>1090.909090909091</v>
      </c>
      <c r="P214" s="99">
        <f>K214/E214</f>
        <v>909.09090909090912</v>
      </c>
      <c r="Q214" s="74">
        <v>3</v>
      </c>
      <c r="R214" s="74">
        <v>2</v>
      </c>
      <c r="S214" s="74" t="s">
        <v>1941</v>
      </c>
      <c r="T214" s="5">
        <v>107</v>
      </c>
      <c r="U214" s="9"/>
      <c r="W214" s="98">
        <f t="shared" si="146"/>
        <v>107.5</v>
      </c>
      <c r="X214" s="100">
        <f t="shared" si="146"/>
        <v>33</v>
      </c>
      <c r="Y214" s="96">
        <f t="shared" si="147"/>
        <v>320</v>
      </c>
      <c r="Z214" s="103">
        <f t="shared" si="147"/>
        <v>36000</v>
      </c>
      <c r="AA214" s="103">
        <f>K214</f>
        <v>30000</v>
      </c>
      <c r="AB214" s="103">
        <f t="shared" si="148"/>
        <v>6000</v>
      </c>
      <c r="AC214" s="4">
        <f t="shared" si="148"/>
        <v>0.83333333333333337</v>
      </c>
      <c r="AD214" s="99">
        <f t="shared" si="148"/>
        <v>1090.909090909091</v>
      </c>
      <c r="AE214" s="74" t="str">
        <f>S214</f>
        <v>계</v>
      </c>
      <c r="AF214" s="74" t="str">
        <f>Q214&amp;"/"&amp;R214</f>
        <v>3/2</v>
      </c>
      <c r="AH214" s="20" t="str">
        <f t="shared" si="140"/>
        <v>시화유천</v>
      </c>
      <c r="AI214" s="100">
        <f t="shared" si="139"/>
        <v>33</v>
      </c>
      <c r="AJ214" s="74" t="str">
        <f>IF(AI214="","",$AJ$2)</f>
        <v>A-</v>
      </c>
      <c r="AK214" s="74" t="s">
        <v>13</v>
      </c>
      <c r="AL214" s="74" t="s">
        <v>1937</v>
      </c>
      <c r="AM214" s="74" t="s">
        <v>1938</v>
      </c>
      <c r="AN214" s="74" t="str">
        <f>IF(AI214="","",$AN$2)</f>
        <v>C</v>
      </c>
      <c r="AO214" s="74" t="str">
        <f>IF(N214="","",IF(N214&gt;=$AO$1/100,"O","X"))</f>
        <v>O</v>
      </c>
      <c r="AP214" s="74" t="str">
        <f>IF(I214="","",IF(I214&lt;=$AP$1,"O","X"))</f>
        <v>O</v>
      </c>
      <c r="AQ214" s="74" t="str">
        <f>IF(O214="","",IF(O214&lt;=$AQ$1,"O","X"))</f>
        <v>X</v>
      </c>
      <c r="AR214" s="74" t="str">
        <f>IF(M214="","",IF(M214&lt;=$AR$1,"O","X"))</f>
        <v>O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>후보</v>
      </c>
    </row>
    <row r="215" spans="1:48" x14ac:dyDescent="0.3">
      <c r="A215" s="9"/>
      <c r="B215" s="74"/>
      <c r="C215" s="6"/>
      <c r="D215" s="9"/>
      <c r="E215" s="14"/>
      <c r="F215" s="98"/>
      <c r="G215" s="9"/>
      <c r="H215" s="9"/>
      <c r="I215" s="9"/>
      <c r="J215" s="9"/>
      <c r="K215" s="9"/>
      <c r="L215" s="9"/>
      <c r="M215" s="9"/>
      <c r="N215" s="9"/>
      <c r="O215" s="99"/>
      <c r="P215" s="99"/>
      <c r="Q215" s="100"/>
      <c r="R215" s="100"/>
      <c r="S215" s="9"/>
      <c r="T215" s="48"/>
      <c r="U215" s="9"/>
      <c r="W215" s="69" t="str">
        <f>$A$4&amp;" "&amp;A216&amp;"("&amp;B216&amp;","&amp;C216&amp;"^)"</f>
        <v>정왕동 삼환('97.11.,350^)</v>
      </c>
      <c r="X215" s="70"/>
      <c r="Y215" s="70"/>
      <c r="Z215" s="70"/>
      <c r="AA215" s="70"/>
      <c r="AB215" s="70"/>
      <c r="AC215" s="70"/>
      <c r="AD215" s="70"/>
      <c r="AE215" s="70"/>
      <c r="AF215" s="71"/>
      <c r="AH215" s="20" t="str">
        <f t="shared" si="140"/>
        <v/>
      </c>
      <c r="AI215" s="97" t="str">
        <f t="shared" si="139"/>
        <v/>
      </c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</row>
    <row r="216" spans="1:48" x14ac:dyDescent="0.3">
      <c r="A216" s="9" t="s">
        <v>1683</v>
      </c>
      <c r="B216" s="10" t="s">
        <v>1974</v>
      </c>
      <c r="C216" s="101">
        <v>350</v>
      </c>
      <c r="D216" s="98">
        <v>68.900000000000006</v>
      </c>
      <c r="E216" s="100">
        <v>21</v>
      </c>
      <c r="F216" s="98">
        <v>51.7</v>
      </c>
      <c r="G216" s="17">
        <v>16</v>
      </c>
      <c r="H216" s="101">
        <v>130</v>
      </c>
      <c r="I216" s="102"/>
      <c r="J216" s="102"/>
      <c r="K216" s="102">
        <v>21000</v>
      </c>
      <c r="L216" s="102" t="s">
        <v>1940</v>
      </c>
      <c r="M216" s="103">
        <f>I216-K216</f>
        <v>-21000</v>
      </c>
      <c r="N216" s="4" t="str">
        <f>IF(ISERROR(K216/I216),"",K216/I216)</f>
        <v/>
      </c>
      <c r="O216" s="99">
        <f>I216/E216</f>
        <v>0</v>
      </c>
      <c r="P216" s="99">
        <f>K216/E216</f>
        <v>1000</v>
      </c>
      <c r="Q216" s="74">
        <v>2</v>
      </c>
      <c r="R216" s="74">
        <v>1</v>
      </c>
      <c r="S216" s="74" t="s">
        <v>1941</v>
      </c>
      <c r="T216" s="5">
        <v>68</v>
      </c>
      <c r="U216" s="9"/>
      <c r="W216" s="98">
        <f t="shared" ref="W216:X218" si="149">D216</f>
        <v>68.900000000000006</v>
      </c>
      <c r="X216" s="100">
        <f t="shared" si="149"/>
        <v>21</v>
      </c>
      <c r="Y216" s="96">
        <f t="shared" ref="Y216:Z218" si="150">H216</f>
        <v>130</v>
      </c>
      <c r="Z216" s="103">
        <f t="shared" si="150"/>
        <v>0</v>
      </c>
      <c r="AA216" s="103">
        <f>K216</f>
        <v>21000</v>
      </c>
      <c r="AB216" s="103">
        <f t="shared" ref="AB216:AD218" si="151">M216</f>
        <v>-21000</v>
      </c>
      <c r="AC216" s="4" t="str">
        <f t="shared" si="151"/>
        <v/>
      </c>
      <c r="AD216" s="99">
        <f t="shared" si="151"/>
        <v>0</v>
      </c>
      <c r="AE216" s="74" t="str">
        <f>S216</f>
        <v>계</v>
      </c>
      <c r="AF216" s="74" t="str">
        <f>Q216&amp;"/"&amp;R216</f>
        <v>2/1</v>
      </c>
      <c r="AH216" s="20" t="str">
        <f t="shared" si="140"/>
        <v>삼환</v>
      </c>
      <c r="AI216" s="100">
        <f t="shared" si="139"/>
        <v>21</v>
      </c>
      <c r="AJ216" s="74" t="str">
        <f>IF(AI216="","",$AJ$2)</f>
        <v>A-</v>
      </c>
      <c r="AK216" s="74" t="s">
        <v>13</v>
      </c>
      <c r="AL216" s="74" t="s">
        <v>1937</v>
      </c>
      <c r="AM216" s="74" t="s">
        <v>1938</v>
      </c>
      <c r="AN216" s="74" t="str">
        <f>IF(AI216="","",$AN$2)</f>
        <v>C</v>
      </c>
      <c r="AO216" s="74" t="str">
        <f>IF(N216="","",IF(N216&gt;=$AO$1/100,"O","X"))</f>
        <v/>
      </c>
      <c r="AP216" s="74" t="str">
        <f>IF(I216="","",IF(I216&lt;=$AP$1,"O","X"))</f>
        <v/>
      </c>
      <c r="AQ216" s="74" t="str">
        <f>IF(O216="","",IF(O216&lt;=$AQ$1,"O","X"))</f>
        <v>O</v>
      </c>
      <c r="AR216" s="74" t="str">
        <f>IF(M216="","",IF(M216&lt;=$AR$1,"O","X"))</f>
        <v>O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/>
      </c>
    </row>
    <row r="217" spans="1:48" x14ac:dyDescent="0.3">
      <c r="A217" s="9" t="s">
        <v>1683</v>
      </c>
      <c r="B217" s="10" t="s">
        <v>1974</v>
      </c>
      <c r="C217" s="101">
        <v>350</v>
      </c>
      <c r="D217" s="98">
        <v>83.8</v>
      </c>
      <c r="E217" s="100">
        <v>25</v>
      </c>
      <c r="F217" s="98">
        <v>59.9</v>
      </c>
      <c r="G217" s="17">
        <v>18</v>
      </c>
      <c r="H217" s="101">
        <v>160</v>
      </c>
      <c r="I217" s="102">
        <v>37000</v>
      </c>
      <c r="J217" s="102" t="s">
        <v>1963</v>
      </c>
      <c r="K217" s="102">
        <v>27500</v>
      </c>
      <c r="L217" s="102" t="s">
        <v>1975</v>
      </c>
      <c r="M217" s="103">
        <f>I217-K217</f>
        <v>9500</v>
      </c>
      <c r="N217" s="4">
        <f>IF(ISERROR(K217/I217),"",K217/I217)</f>
        <v>0.7432432432432432</v>
      </c>
      <c r="O217" s="99">
        <f>I217/E217</f>
        <v>1480</v>
      </c>
      <c r="P217" s="99">
        <f>K217/E217</f>
        <v>1100</v>
      </c>
      <c r="Q217" s="74">
        <v>2</v>
      </c>
      <c r="R217" s="74">
        <v>1</v>
      </c>
      <c r="S217" s="74" t="s">
        <v>1941</v>
      </c>
      <c r="T217" s="5" t="s">
        <v>1187</v>
      </c>
      <c r="U217" s="9"/>
      <c r="W217" s="98">
        <f t="shared" si="149"/>
        <v>83.8</v>
      </c>
      <c r="X217" s="100">
        <f t="shared" si="149"/>
        <v>25</v>
      </c>
      <c r="Y217" s="96">
        <f t="shared" si="150"/>
        <v>160</v>
      </c>
      <c r="Z217" s="103">
        <f t="shared" si="150"/>
        <v>37000</v>
      </c>
      <c r="AA217" s="103">
        <f>K217</f>
        <v>27500</v>
      </c>
      <c r="AB217" s="103">
        <f t="shared" si="151"/>
        <v>9500</v>
      </c>
      <c r="AC217" s="4">
        <f t="shared" si="151"/>
        <v>0.7432432432432432</v>
      </c>
      <c r="AD217" s="99">
        <f t="shared" si="151"/>
        <v>1480</v>
      </c>
      <c r="AE217" s="74" t="str">
        <f>S217</f>
        <v>계</v>
      </c>
      <c r="AF217" s="74" t="str">
        <f>Q217&amp;"/"&amp;R217</f>
        <v>2/1</v>
      </c>
      <c r="AH217" s="20" t="str">
        <f t="shared" si="140"/>
        <v>삼환</v>
      </c>
      <c r="AI217" s="100">
        <f t="shared" si="139"/>
        <v>25</v>
      </c>
      <c r="AJ217" s="74" t="str">
        <f>IF(AI217="","",$AJ$2)</f>
        <v>A-</v>
      </c>
      <c r="AK217" s="74" t="s">
        <v>13</v>
      </c>
      <c r="AL217" s="74" t="s">
        <v>1937</v>
      </c>
      <c r="AM217" s="74" t="s">
        <v>1938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O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x14ac:dyDescent="0.3">
      <c r="A218" s="9" t="s">
        <v>1683</v>
      </c>
      <c r="B218" s="10" t="s">
        <v>1974</v>
      </c>
      <c r="C218" s="101">
        <v>350</v>
      </c>
      <c r="D218" s="98">
        <v>83.6</v>
      </c>
      <c r="E218" s="100">
        <v>25</v>
      </c>
      <c r="F218" s="98">
        <v>59.8</v>
      </c>
      <c r="G218" s="17">
        <v>18</v>
      </c>
      <c r="H218" s="101">
        <v>60</v>
      </c>
      <c r="I218" s="102">
        <v>35000</v>
      </c>
      <c r="J218" s="102" t="s">
        <v>1975</v>
      </c>
      <c r="K218" s="102"/>
      <c r="L218" s="102"/>
      <c r="M218" s="103">
        <f>I218-K218</f>
        <v>35000</v>
      </c>
      <c r="N218" s="4">
        <f>IF(ISERROR(K218/I218),"",K218/I218)</f>
        <v>0</v>
      </c>
      <c r="O218" s="99">
        <f>I218/E218</f>
        <v>1400</v>
      </c>
      <c r="P218" s="99">
        <f>K218/E218</f>
        <v>0</v>
      </c>
      <c r="Q218" s="74">
        <v>3</v>
      </c>
      <c r="R218" s="74">
        <v>1</v>
      </c>
      <c r="S218" s="74" t="s">
        <v>1941</v>
      </c>
      <c r="T218" s="5" t="s">
        <v>399</v>
      </c>
      <c r="U218" s="9"/>
      <c r="W218" s="98">
        <f t="shared" si="149"/>
        <v>83.6</v>
      </c>
      <c r="X218" s="100">
        <f t="shared" si="149"/>
        <v>25</v>
      </c>
      <c r="Y218" s="96">
        <f t="shared" si="150"/>
        <v>60</v>
      </c>
      <c r="Z218" s="103">
        <f t="shared" si="150"/>
        <v>35000</v>
      </c>
      <c r="AA218" s="103">
        <f>K218</f>
        <v>0</v>
      </c>
      <c r="AB218" s="103">
        <f t="shared" si="151"/>
        <v>35000</v>
      </c>
      <c r="AC218" s="4">
        <f t="shared" si="151"/>
        <v>0</v>
      </c>
      <c r="AD218" s="99">
        <f t="shared" si="151"/>
        <v>1400</v>
      </c>
      <c r="AE218" s="74" t="str">
        <f>S218</f>
        <v>계</v>
      </c>
      <c r="AF218" s="74" t="str">
        <f>Q218&amp;"/"&amp;R218</f>
        <v>3/1</v>
      </c>
      <c r="AH218" s="20" t="str">
        <f t="shared" si="140"/>
        <v>삼환</v>
      </c>
      <c r="AI218" s="100">
        <f t="shared" si="139"/>
        <v>25</v>
      </c>
      <c r="AJ218" s="74" t="str">
        <f>IF(AI218="","",$AJ$2)</f>
        <v>A-</v>
      </c>
      <c r="AK218" s="74" t="s">
        <v>13</v>
      </c>
      <c r="AL218" s="74" t="s">
        <v>1937</v>
      </c>
      <c r="AM218" s="74" t="s">
        <v>1938</v>
      </c>
      <c r="AN218" s="74" t="str">
        <f>IF(AI218="","",$AN$2)</f>
        <v>C</v>
      </c>
      <c r="AO218" s="74" t="str">
        <f>IF(N218="","",IF(N218&gt;=$AO$1/100,"O","X"))</f>
        <v>X</v>
      </c>
      <c r="AP218" s="74" t="str">
        <f>IF(I218="","",IF(I218&lt;=$AP$1,"O","X"))</f>
        <v>O</v>
      </c>
      <c r="AQ218" s="74" t="str">
        <f>IF(O218="","",IF(O218&lt;=$AQ$1,"O","X"))</f>
        <v>X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x14ac:dyDescent="0.3">
      <c r="A219" s="9"/>
      <c r="B219" s="74"/>
      <c r="C219" s="6"/>
      <c r="D219" s="9"/>
      <c r="E219" s="14"/>
      <c r="F219" s="98"/>
      <c r="G219" s="9"/>
      <c r="H219" s="9"/>
      <c r="I219" s="9"/>
      <c r="J219" s="9"/>
      <c r="K219" s="9"/>
      <c r="L219" s="9"/>
      <c r="M219" s="9"/>
      <c r="N219" s="9"/>
      <c r="O219" s="99"/>
      <c r="P219" s="99"/>
      <c r="Q219" s="100"/>
      <c r="R219" s="100"/>
      <c r="S219" s="9"/>
      <c r="T219" s="48"/>
      <c r="U219" s="9"/>
      <c r="W219" s="69" t="str">
        <f>$A$4&amp;" "&amp;A220&amp;"("&amp;B220&amp;","&amp;C220&amp;"^)"</f>
        <v>정왕동 진로('97.08.,330^)</v>
      </c>
      <c r="X219" s="70"/>
      <c r="Y219" s="70"/>
      <c r="Z219" s="70"/>
      <c r="AA219" s="70"/>
      <c r="AB219" s="70"/>
      <c r="AC219" s="70"/>
      <c r="AD219" s="70"/>
      <c r="AE219" s="70"/>
      <c r="AF219" s="71"/>
      <c r="AH219" s="20" t="str">
        <f t="shared" si="140"/>
        <v/>
      </c>
      <c r="AI219" s="97" t="str">
        <f t="shared" si="139"/>
        <v/>
      </c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</row>
    <row r="220" spans="1:48" x14ac:dyDescent="0.3">
      <c r="A220" s="9" t="s">
        <v>1687</v>
      </c>
      <c r="B220" s="10" t="s">
        <v>1996</v>
      </c>
      <c r="C220" s="101">
        <v>330</v>
      </c>
      <c r="D220" s="98">
        <v>72.900000000000006</v>
      </c>
      <c r="E220" s="100">
        <v>22</v>
      </c>
      <c r="F220" s="98">
        <v>59.8</v>
      </c>
      <c r="G220" s="17">
        <v>18</v>
      </c>
      <c r="H220" s="101">
        <v>130</v>
      </c>
      <c r="I220" s="102">
        <v>25000</v>
      </c>
      <c r="J220" s="102" t="s">
        <v>1968</v>
      </c>
      <c r="K220" s="102"/>
      <c r="L220" s="102"/>
      <c r="M220" s="103">
        <f>I220-K220</f>
        <v>25000</v>
      </c>
      <c r="N220" s="4">
        <f>IF(ISERROR(K220/I220),"",K220/I220)</f>
        <v>0</v>
      </c>
      <c r="O220" s="99">
        <f>I220/E220</f>
        <v>1136.3636363636363</v>
      </c>
      <c r="P220" s="99">
        <f>K220/E220</f>
        <v>0</v>
      </c>
      <c r="Q220" s="74">
        <v>3</v>
      </c>
      <c r="R220" s="74">
        <v>1</v>
      </c>
      <c r="S220" s="74" t="s">
        <v>1941</v>
      </c>
      <c r="T220" s="5">
        <v>72</v>
      </c>
      <c r="U220" s="9"/>
      <c r="W220" s="98">
        <f>D220</f>
        <v>72.900000000000006</v>
      </c>
      <c r="X220" s="100">
        <f>E220</f>
        <v>22</v>
      </c>
      <c r="Y220" s="96">
        <f>H220</f>
        <v>130</v>
      </c>
      <c r="Z220" s="103">
        <f>I220</f>
        <v>25000</v>
      </c>
      <c r="AA220" s="103">
        <f>K220</f>
        <v>0</v>
      </c>
      <c r="AB220" s="103">
        <f t="shared" ref="AB220:AD221" si="152">M220</f>
        <v>25000</v>
      </c>
      <c r="AC220" s="4">
        <f t="shared" si="152"/>
        <v>0</v>
      </c>
      <c r="AD220" s="99">
        <f t="shared" si="152"/>
        <v>1136.3636363636363</v>
      </c>
      <c r="AE220" s="74" t="str">
        <f>S220</f>
        <v>계</v>
      </c>
      <c r="AF220" s="74" t="str">
        <f>Q220&amp;"/"&amp;R220</f>
        <v>3/1</v>
      </c>
      <c r="AH220" s="20" t="str">
        <f t="shared" si="140"/>
        <v>진로</v>
      </c>
      <c r="AI220" s="100">
        <f t="shared" si="139"/>
        <v>22</v>
      </c>
      <c r="AJ220" s="74" t="str">
        <f>IF(AI220="","",$AJ$2)</f>
        <v>A-</v>
      </c>
      <c r="AK220" s="74" t="s">
        <v>13</v>
      </c>
      <c r="AL220" s="74" t="s">
        <v>1937</v>
      </c>
      <c r="AM220" s="74" t="s">
        <v>1938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O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O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x14ac:dyDescent="0.3">
      <c r="A221" s="9" t="s">
        <v>1687</v>
      </c>
      <c r="B221" s="10" t="s">
        <v>1996</v>
      </c>
      <c r="C221" s="101">
        <v>330</v>
      </c>
      <c r="D221" s="98">
        <v>77.599999999999994</v>
      </c>
      <c r="E221" s="100">
        <v>23</v>
      </c>
      <c r="F221" s="98">
        <v>59.3</v>
      </c>
      <c r="G221" s="17">
        <v>18</v>
      </c>
      <c r="H221" s="101">
        <v>200</v>
      </c>
      <c r="I221" s="102">
        <v>30500</v>
      </c>
      <c r="J221" s="102" t="s">
        <v>1975</v>
      </c>
      <c r="K221" s="102"/>
      <c r="L221" s="102"/>
      <c r="M221" s="103">
        <f>I221-K221</f>
        <v>30500</v>
      </c>
      <c r="N221" s="4">
        <f>IF(ISERROR(K221/I221),"",K221/I221)</f>
        <v>0</v>
      </c>
      <c r="O221" s="99">
        <f>I221/E221</f>
        <v>1326.0869565217392</v>
      </c>
      <c r="P221" s="99">
        <f>K221/E221</f>
        <v>0</v>
      </c>
      <c r="Q221" s="74">
        <v>3</v>
      </c>
      <c r="R221" s="74">
        <v>1</v>
      </c>
      <c r="S221" s="74" t="s">
        <v>1941</v>
      </c>
      <c r="T221" s="5">
        <v>77</v>
      </c>
      <c r="U221" s="9"/>
      <c r="W221" s="98">
        <f>D221</f>
        <v>77.599999999999994</v>
      </c>
      <c r="X221" s="100">
        <f>E221</f>
        <v>23</v>
      </c>
      <c r="Y221" s="96">
        <f>H221</f>
        <v>200</v>
      </c>
      <c r="Z221" s="103">
        <f>I221</f>
        <v>30500</v>
      </c>
      <c r="AA221" s="103">
        <f>K221</f>
        <v>0</v>
      </c>
      <c r="AB221" s="103">
        <f t="shared" si="152"/>
        <v>30500</v>
      </c>
      <c r="AC221" s="4">
        <f t="shared" si="152"/>
        <v>0</v>
      </c>
      <c r="AD221" s="99">
        <f t="shared" si="152"/>
        <v>1326.0869565217392</v>
      </c>
      <c r="AE221" s="74" t="str">
        <f>S221</f>
        <v>계</v>
      </c>
      <c r="AF221" s="74" t="str">
        <f>Q221&amp;"/"&amp;R221</f>
        <v>3/1</v>
      </c>
      <c r="AH221" s="20" t="str">
        <f t="shared" si="140"/>
        <v>진로</v>
      </c>
      <c r="AI221" s="100">
        <f t="shared" si="139"/>
        <v>23</v>
      </c>
      <c r="AJ221" s="74" t="str">
        <f>IF(AI221="","",$AJ$2)</f>
        <v>A-</v>
      </c>
      <c r="AK221" s="74" t="s">
        <v>13</v>
      </c>
      <c r="AL221" s="74" t="s">
        <v>1937</v>
      </c>
      <c r="AM221" s="74" t="s">
        <v>1938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O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x14ac:dyDescent="0.3">
      <c r="A222" s="9"/>
      <c r="B222" s="74"/>
      <c r="C222" s="6"/>
      <c r="D222" s="9"/>
      <c r="E222" s="14"/>
      <c r="F222" s="98"/>
      <c r="G222" s="9"/>
      <c r="H222" s="9"/>
      <c r="I222" s="9"/>
      <c r="J222" s="9"/>
      <c r="K222" s="9"/>
      <c r="L222" s="9"/>
      <c r="M222" s="9"/>
      <c r="N222" s="9"/>
      <c r="O222" s="99"/>
      <c r="P222" s="99"/>
      <c r="Q222" s="100"/>
      <c r="R222" s="100"/>
      <c r="S222" s="9"/>
      <c r="T222" s="48"/>
      <c r="U222" s="9"/>
      <c r="W222" s="69" t="str">
        <f>$A$4&amp;" "&amp;A223&amp;"("&amp;B223&amp;","&amp;C223&amp;"^)"</f>
        <v>정왕동 신동아2단지('96.10.,480^)</v>
      </c>
      <c r="X222" s="70"/>
      <c r="Y222" s="70"/>
      <c r="Z222" s="70"/>
      <c r="AA222" s="70"/>
      <c r="AB222" s="70"/>
      <c r="AC222" s="70"/>
      <c r="AD222" s="70"/>
      <c r="AE222" s="70"/>
      <c r="AF222" s="71"/>
      <c r="AH222" s="20" t="str">
        <f t="shared" si="140"/>
        <v/>
      </c>
      <c r="AI222" s="97" t="str">
        <f t="shared" si="139"/>
        <v/>
      </c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</row>
    <row r="223" spans="1:48" x14ac:dyDescent="0.3">
      <c r="A223" s="9" t="s">
        <v>1691</v>
      </c>
      <c r="B223" s="10" t="s">
        <v>2036</v>
      </c>
      <c r="C223" s="101">
        <v>480</v>
      </c>
      <c r="D223" s="98">
        <v>72.7</v>
      </c>
      <c r="E223" s="100">
        <v>22</v>
      </c>
      <c r="F223" s="98">
        <v>59.8</v>
      </c>
      <c r="G223" s="17">
        <v>18</v>
      </c>
      <c r="H223" s="101">
        <v>150</v>
      </c>
      <c r="I223" s="102">
        <v>28000</v>
      </c>
      <c r="J223" s="102" t="s">
        <v>1968</v>
      </c>
      <c r="K223" s="102"/>
      <c r="L223" s="102"/>
      <c r="M223" s="103">
        <f>I223-K223</f>
        <v>28000</v>
      </c>
      <c r="N223" s="4">
        <f>IF(ISERROR(K223/I223),"",K223/I223)</f>
        <v>0</v>
      </c>
      <c r="O223" s="99">
        <f>I223/E223</f>
        <v>1272.7272727272727</v>
      </c>
      <c r="P223" s="99">
        <f>K223/E223</f>
        <v>0</v>
      </c>
      <c r="Q223" s="74">
        <v>3</v>
      </c>
      <c r="R223" s="74">
        <v>1</v>
      </c>
      <c r="S223" s="74" t="s">
        <v>1941</v>
      </c>
      <c r="T223" s="5">
        <v>72</v>
      </c>
      <c r="U223" s="9"/>
      <c r="W223" s="98">
        <f t="shared" ref="W223:X225" si="153">D223</f>
        <v>72.7</v>
      </c>
      <c r="X223" s="100">
        <f t="shared" si="153"/>
        <v>22</v>
      </c>
      <c r="Y223" s="96">
        <f t="shared" ref="Y223:Z225" si="154">H223</f>
        <v>150</v>
      </c>
      <c r="Z223" s="103">
        <f t="shared" si="154"/>
        <v>28000</v>
      </c>
      <c r="AA223" s="103">
        <f>K223</f>
        <v>0</v>
      </c>
      <c r="AB223" s="103">
        <f t="shared" ref="AB223:AD225" si="155">M223</f>
        <v>28000</v>
      </c>
      <c r="AC223" s="4">
        <f t="shared" si="155"/>
        <v>0</v>
      </c>
      <c r="AD223" s="99">
        <f t="shared" si="155"/>
        <v>1272.7272727272727</v>
      </c>
      <c r="AE223" s="74" t="str">
        <f>S223</f>
        <v>계</v>
      </c>
      <c r="AF223" s="74" t="str">
        <f>Q223&amp;"/"&amp;R223</f>
        <v>3/1</v>
      </c>
      <c r="AH223" s="20" t="str">
        <f t="shared" si="140"/>
        <v>신동아2단지</v>
      </c>
      <c r="AI223" s="100">
        <f t="shared" si="139"/>
        <v>22</v>
      </c>
      <c r="AJ223" s="74" t="str">
        <f>IF(AI223="","",$AJ$2)</f>
        <v>A-</v>
      </c>
      <c r="AK223" s="74" t="s">
        <v>13</v>
      </c>
      <c r="AL223" s="74" t="s">
        <v>1937</v>
      </c>
      <c r="AM223" s="74" t="s">
        <v>1938</v>
      </c>
      <c r="AN223" s="74" t="str">
        <f>IF(AI223="","",$AN$2)</f>
        <v>C</v>
      </c>
      <c r="AO223" s="74" t="str">
        <f>IF(N223="","",IF(N223&gt;=$AO$1/100,"O","X"))</f>
        <v>X</v>
      </c>
      <c r="AP223" s="74" t="str">
        <f>IF(I223="","",IF(I223&lt;=$AP$1,"O","X"))</f>
        <v>O</v>
      </c>
      <c r="AQ223" s="74" t="str">
        <f>IF(O223="","",IF(O223&lt;=$AQ$1,"O","X"))</f>
        <v>X</v>
      </c>
      <c r="AR223" s="74" t="str">
        <f>IF(M223="","",IF(M223&lt;=$AR$1,"O","X"))</f>
        <v>X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O</v>
      </c>
      <c r="AV223" s="74" t="str">
        <f>IF(AO223="","",IF(AND(AO223="O",AP223="O",AR223="O",AT223="O",AU223="O"),"후보","X"))</f>
        <v>X</v>
      </c>
    </row>
    <row r="224" spans="1:48" x14ac:dyDescent="0.3">
      <c r="A224" s="9" t="s">
        <v>1691</v>
      </c>
      <c r="B224" s="10" t="s">
        <v>2036</v>
      </c>
      <c r="C224" s="101">
        <v>480</v>
      </c>
      <c r="D224" s="98">
        <v>106</v>
      </c>
      <c r="E224" s="100">
        <v>32</v>
      </c>
      <c r="F224" s="98">
        <v>84.9</v>
      </c>
      <c r="G224" s="17">
        <v>26</v>
      </c>
      <c r="H224" s="101">
        <v>280</v>
      </c>
      <c r="I224" s="102">
        <v>45000</v>
      </c>
      <c r="J224" s="102" t="s">
        <v>1975</v>
      </c>
      <c r="K224" s="102">
        <v>30000</v>
      </c>
      <c r="L224" s="102" t="s">
        <v>1956</v>
      </c>
      <c r="M224" s="103">
        <f>I224-K224</f>
        <v>15000</v>
      </c>
      <c r="N224" s="4">
        <f>IF(ISERROR(K224/I224),"",K224/I224)</f>
        <v>0.66666666666666663</v>
      </c>
      <c r="O224" s="99">
        <f>I224/E224</f>
        <v>1406.25</v>
      </c>
      <c r="P224" s="99">
        <f>K224/E224</f>
        <v>937.5</v>
      </c>
      <c r="Q224" s="74">
        <v>3</v>
      </c>
      <c r="R224" s="74">
        <v>2</v>
      </c>
      <c r="S224" s="74" t="s">
        <v>1941</v>
      </c>
      <c r="T224" s="5" t="s">
        <v>908</v>
      </c>
      <c r="U224" s="9"/>
      <c r="W224" s="98">
        <f t="shared" si="153"/>
        <v>106</v>
      </c>
      <c r="X224" s="100">
        <f t="shared" si="153"/>
        <v>32</v>
      </c>
      <c r="Y224" s="96">
        <f t="shared" si="154"/>
        <v>280</v>
      </c>
      <c r="Z224" s="103">
        <f t="shared" si="154"/>
        <v>45000</v>
      </c>
      <c r="AA224" s="103">
        <f>K224</f>
        <v>30000</v>
      </c>
      <c r="AB224" s="103">
        <f t="shared" si="155"/>
        <v>15000</v>
      </c>
      <c r="AC224" s="4">
        <f t="shared" si="155"/>
        <v>0.66666666666666663</v>
      </c>
      <c r="AD224" s="99">
        <f t="shared" si="155"/>
        <v>1406.25</v>
      </c>
      <c r="AE224" s="74" t="str">
        <f>S224</f>
        <v>계</v>
      </c>
      <c r="AF224" s="74" t="str">
        <f>Q224&amp;"/"&amp;R224</f>
        <v>3/2</v>
      </c>
      <c r="AH224" s="20" t="str">
        <f t="shared" si="140"/>
        <v>신동아2단지</v>
      </c>
      <c r="AI224" s="100">
        <f t="shared" si="139"/>
        <v>32</v>
      </c>
      <c r="AJ224" s="74" t="str">
        <f>IF(AI224="","",$AJ$2)</f>
        <v>A-</v>
      </c>
      <c r="AK224" s="74" t="s">
        <v>13</v>
      </c>
      <c r="AL224" s="74" t="s">
        <v>1937</v>
      </c>
      <c r="AM224" s="74" t="s">
        <v>1938</v>
      </c>
      <c r="AN224" s="74" t="str">
        <f>IF(AI224="","",$AN$2)</f>
        <v>C</v>
      </c>
      <c r="AO224" s="74" t="str">
        <f>IF(N224="","",IF(N224&gt;=$AO$1/100,"O","X"))</f>
        <v>X</v>
      </c>
      <c r="AP224" s="74" t="str">
        <f>IF(I224="","",IF(I224&lt;=$AP$1,"O","X"))</f>
        <v>O</v>
      </c>
      <c r="AQ224" s="74" t="str">
        <f>IF(O224="","",IF(O224&lt;=$AQ$1,"O","X"))</f>
        <v>X</v>
      </c>
      <c r="AR224" s="74" t="str">
        <f>IF(M224="","",IF(M224&lt;=$AR$1,"O","X"))</f>
        <v>X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O</v>
      </c>
      <c r="AV224" s="74" t="str">
        <f>IF(AO224="","",IF(AND(AO224="O",AP224="O",AR224="O",AT224="O",AU224="O"),"후보","X"))</f>
        <v>X</v>
      </c>
    </row>
    <row r="225" spans="1:48" x14ac:dyDescent="0.3">
      <c r="A225" s="9" t="s">
        <v>1691</v>
      </c>
      <c r="B225" s="10" t="s">
        <v>2036</v>
      </c>
      <c r="C225" s="101">
        <v>480</v>
      </c>
      <c r="D225" s="98">
        <v>106</v>
      </c>
      <c r="E225" s="100">
        <v>32</v>
      </c>
      <c r="F225" s="98">
        <v>84.9</v>
      </c>
      <c r="G225" s="17">
        <v>26</v>
      </c>
      <c r="H225" s="101">
        <v>50</v>
      </c>
      <c r="I225" s="102">
        <v>45000</v>
      </c>
      <c r="J225" s="102" t="s">
        <v>1975</v>
      </c>
      <c r="K225" s="102">
        <v>30000</v>
      </c>
      <c r="L225" s="102" t="s">
        <v>1956</v>
      </c>
      <c r="M225" s="103">
        <f>I225-K225</f>
        <v>15000</v>
      </c>
      <c r="N225" s="4">
        <f>IF(ISERROR(K225/I225),"",K225/I225)</f>
        <v>0.66666666666666663</v>
      </c>
      <c r="O225" s="99">
        <f>I225/E225</f>
        <v>1406.25</v>
      </c>
      <c r="P225" s="99">
        <f>K225/E225</f>
        <v>937.5</v>
      </c>
      <c r="Q225" s="74">
        <v>3</v>
      </c>
      <c r="R225" s="74">
        <v>2</v>
      </c>
      <c r="S225" s="74" t="s">
        <v>1941</v>
      </c>
      <c r="T225" s="5" t="s">
        <v>1641</v>
      </c>
      <c r="U225" s="9"/>
      <c r="W225" s="98">
        <f t="shared" si="153"/>
        <v>106</v>
      </c>
      <c r="X225" s="100">
        <f t="shared" si="153"/>
        <v>32</v>
      </c>
      <c r="Y225" s="96">
        <f t="shared" si="154"/>
        <v>50</v>
      </c>
      <c r="Z225" s="103">
        <f t="shared" si="154"/>
        <v>45000</v>
      </c>
      <c r="AA225" s="103">
        <f>K225</f>
        <v>30000</v>
      </c>
      <c r="AB225" s="103">
        <f t="shared" si="155"/>
        <v>15000</v>
      </c>
      <c r="AC225" s="4">
        <f t="shared" si="155"/>
        <v>0.66666666666666663</v>
      </c>
      <c r="AD225" s="99">
        <f t="shared" si="155"/>
        <v>1406.25</v>
      </c>
      <c r="AE225" s="74" t="str">
        <f>S225</f>
        <v>계</v>
      </c>
      <c r="AF225" s="74" t="str">
        <f>Q225&amp;"/"&amp;R225</f>
        <v>3/2</v>
      </c>
      <c r="AH225" s="20" t="str">
        <f t="shared" si="140"/>
        <v>신동아2단지</v>
      </c>
      <c r="AI225" s="100">
        <f t="shared" si="139"/>
        <v>32</v>
      </c>
      <c r="AJ225" s="74" t="str">
        <f>IF(AI225="","",$AJ$2)</f>
        <v>A-</v>
      </c>
      <c r="AK225" s="74" t="s">
        <v>13</v>
      </c>
      <c r="AL225" s="74" t="s">
        <v>1937</v>
      </c>
      <c r="AM225" s="74" t="s">
        <v>1938</v>
      </c>
      <c r="AN225" s="74" t="str">
        <f>IF(AI225="","",$AN$2)</f>
        <v>C</v>
      </c>
      <c r="AO225" s="74" t="str">
        <f>IF(N225="","",IF(N225&gt;=$AO$1/100,"O","X"))</f>
        <v>X</v>
      </c>
      <c r="AP225" s="74" t="str">
        <f>IF(I225="","",IF(I225&lt;=$AP$1,"O","X"))</f>
        <v>O</v>
      </c>
      <c r="AQ225" s="74" t="str">
        <f>IF(O225="","",IF(O225&lt;=$AQ$1,"O","X"))</f>
        <v>X</v>
      </c>
      <c r="AR225" s="74" t="str">
        <f>IF(M225="","",IF(M225&lt;=$AR$1,"O","X"))</f>
        <v>X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O</v>
      </c>
      <c r="AV225" s="74" t="str">
        <f>IF(AO225="","",IF(AND(AO225="O",AP225="O",AR225="O",AT225="O",AU225="O"),"후보","X"))</f>
        <v>X</v>
      </c>
    </row>
    <row r="226" spans="1:48" x14ac:dyDescent="0.3">
      <c r="A226" s="9"/>
      <c r="B226" s="74"/>
      <c r="C226" s="6"/>
      <c r="D226" s="9"/>
      <c r="E226" s="14"/>
      <c r="F226" s="98"/>
      <c r="G226" s="9"/>
      <c r="H226" s="9"/>
      <c r="I226" s="9"/>
      <c r="J226" s="9"/>
      <c r="K226" s="9"/>
      <c r="L226" s="9"/>
      <c r="M226" s="9"/>
      <c r="N226" s="9"/>
      <c r="O226" s="99"/>
      <c r="P226" s="99"/>
      <c r="Q226" s="100"/>
      <c r="R226" s="100"/>
      <c r="S226" s="9"/>
      <c r="T226" s="48"/>
      <c r="U226" s="9"/>
      <c r="W226" s="69" t="str">
        <f>$A$4&amp;" "&amp;A227&amp;"("&amp;B227&amp;","&amp;C227&amp;"^)"</f>
        <v>정왕동 한일('96.07.,580^)</v>
      </c>
      <c r="X226" s="70"/>
      <c r="Y226" s="70"/>
      <c r="Z226" s="70"/>
      <c r="AA226" s="70"/>
      <c r="AB226" s="70"/>
      <c r="AC226" s="70"/>
      <c r="AD226" s="70"/>
      <c r="AE226" s="70"/>
      <c r="AF226" s="71"/>
      <c r="AH226" s="20" t="str">
        <f t="shared" si="140"/>
        <v/>
      </c>
      <c r="AI226" s="97" t="str">
        <f t="shared" si="139"/>
        <v/>
      </c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</row>
    <row r="227" spans="1:48" x14ac:dyDescent="0.3">
      <c r="A227" s="9" t="s">
        <v>1695</v>
      </c>
      <c r="B227" s="10" t="s">
        <v>2059</v>
      </c>
      <c r="C227" s="101">
        <v>580</v>
      </c>
      <c r="D227" s="98">
        <v>72.8</v>
      </c>
      <c r="E227" s="100">
        <v>22</v>
      </c>
      <c r="F227" s="98">
        <v>59.3</v>
      </c>
      <c r="G227" s="17">
        <v>18</v>
      </c>
      <c r="H227" s="101">
        <v>100</v>
      </c>
      <c r="I227" s="102"/>
      <c r="J227" s="102"/>
      <c r="K227" s="102"/>
      <c r="L227" s="102"/>
      <c r="M227" s="103">
        <f>I227-K227</f>
        <v>0</v>
      </c>
      <c r="N227" s="4" t="str">
        <f>IF(ISERROR(K227/I227),"",K227/I227)</f>
        <v/>
      </c>
      <c r="O227" s="99">
        <f>I227/E227</f>
        <v>0</v>
      </c>
      <c r="P227" s="99">
        <f>K227/E227</f>
        <v>0</v>
      </c>
      <c r="Q227" s="74">
        <v>3</v>
      </c>
      <c r="R227" s="74">
        <v>1</v>
      </c>
      <c r="S227" s="74" t="s">
        <v>1941</v>
      </c>
      <c r="T227" s="5">
        <v>72</v>
      </c>
      <c r="U227" s="9"/>
      <c r="W227" s="98">
        <f t="shared" ref="W227:X229" si="156">D227</f>
        <v>72.8</v>
      </c>
      <c r="X227" s="100">
        <f t="shared" si="156"/>
        <v>22</v>
      </c>
      <c r="Y227" s="96">
        <f t="shared" ref="Y227:Z229" si="157">H227</f>
        <v>100</v>
      </c>
      <c r="Z227" s="103">
        <f t="shared" si="157"/>
        <v>0</v>
      </c>
      <c r="AA227" s="103">
        <f>K227</f>
        <v>0</v>
      </c>
      <c r="AB227" s="103">
        <f t="shared" ref="AB227:AD229" si="158">M227</f>
        <v>0</v>
      </c>
      <c r="AC227" s="4" t="str">
        <f t="shared" si="158"/>
        <v/>
      </c>
      <c r="AD227" s="99">
        <f t="shared" si="158"/>
        <v>0</v>
      </c>
      <c r="AE227" s="74" t="str">
        <f>S227</f>
        <v>계</v>
      </c>
      <c r="AF227" s="74" t="str">
        <f>Q227&amp;"/"&amp;R227</f>
        <v>3/1</v>
      </c>
      <c r="AH227" s="20" t="str">
        <f t="shared" si="140"/>
        <v>한일</v>
      </c>
      <c r="AI227" s="100">
        <f t="shared" si="139"/>
        <v>22</v>
      </c>
      <c r="AJ227" s="74" t="str">
        <f>IF(AI227="","",$AJ$2)</f>
        <v>A-</v>
      </c>
      <c r="AK227" s="74" t="s">
        <v>13</v>
      </c>
      <c r="AL227" s="74" t="s">
        <v>1937</v>
      </c>
      <c r="AM227" s="74" t="s">
        <v>1938</v>
      </c>
      <c r="AN227" s="74" t="str">
        <f>IF(AI227="","",$AN$2)</f>
        <v>C</v>
      </c>
      <c r="AO227" s="74" t="str">
        <f>IF(N227="","",IF(N227&gt;=$AO$1/100,"O","X"))</f>
        <v/>
      </c>
      <c r="AP227" s="74" t="str">
        <f>IF(I227="","",IF(I227&lt;=$AP$1,"O","X"))</f>
        <v/>
      </c>
      <c r="AQ227" s="74" t="str">
        <f>IF(O227="","",IF(O227&lt;=$AQ$1,"O","X"))</f>
        <v>O</v>
      </c>
      <c r="AR227" s="74" t="str">
        <f>IF(M227="","",IF(M227&lt;=$AR$1,"O","X"))</f>
        <v>O</v>
      </c>
      <c r="AS227" s="74" t="s">
        <v>2</v>
      </c>
      <c r="AT227" s="74" t="str">
        <f>IF(OR(F227="",AI227=""),"",IF(AND((F227&lt;=85),(AI227&gt;=15)),"O","X"))</f>
        <v>O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/>
      </c>
    </row>
    <row r="228" spans="1:48" x14ac:dyDescent="0.3">
      <c r="A228" s="9" t="s">
        <v>1695</v>
      </c>
      <c r="B228" s="10" t="s">
        <v>2059</v>
      </c>
      <c r="C228" s="101">
        <v>580</v>
      </c>
      <c r="D228" s="98">
        <v>79.2</v>
      </c>
      <c r="E228" s="100">
        <v>24</v>
      </c>
      <c r="F228" s="98">
        <v>59.9</v>
      </c>
      <c r="G228" s="17">
        <v>18</v>
      </c>
      <c r="H228" s="101">
        <v>160</v>
      </c>
      <c r="I228" s="102">
        <v>30500</v>
      </c>
      <c r="J228" s="102" t="s">
        <v>1963</v>
      </c>
      <c r="K228" s="102"/>
      <c r="L228" s="102"/>
      <c r="M228" s="103">
        <f>I228-K228</f>
        <v>30500</v>
      </c>
      <c r="N228" s="4">
        <f>IF(ISERROR(K228/I228),"",K228/I228)</f>
        <v>0</v>
      </c>
      <c r="O228" s="99">
        <f>I228/E228</f>
        <v>1270.8333333333333</v>
      </c>
      <c r="P228" s="99">
        <f>K228/E228</f>
        <v>0</v>
      </c>
      <c r="Q228" s="74">
        <v>3</v>
      </c>
      <c r="R228" s="74">
        <v>1</v>
      </c>
      <c r="S228" s="74" t="s">
        <v>1941</v>
      </c>
      <c r="T228" s="5">
        <v>79</v>
      </c>
      <c r="U228" s="9"/>
      <c r="W228" s="98">
        <f t="shared" si="156"/>
        <v>79.2</v>
      </c>
      <c r="X228" s="100">
        <f t="shared" si="156"/>
        <v>24</v>
      </c>
      <c r="Y228" s="96">
        <f t="shared" si="157"/>
        <v>160</v>
      </c>
      <c r="Z228" s="103">
        <f t="shared" si="157"/>
        <v>30500</v>
      </c>
      <c r="AA228" s="103">
        <f>K228</f>
        <v>0</v>
      </c>
      <c r="AB228" s="103">
        <f t="shared" si="158"/>
        <v>30500</v>
      </c>
      <c r="AC228" s="4">
        <f t="shared" si="158"/>
        <v>0</v>
      </c>
      <c r="AD228" s="99">
        <f t="shared" si="158"/>
        <v>1270.8333333333333</v>
      </c>
      <c r="AE228" s="74" t="str">
        <f>S228</f>
        <v>계</v>
      </c>
      <c r="AF228" s="74" t="str">
        <f>Q228&amp;"/"&amp;R228</f>
        <v>3/1</v>
      </c>
      <c r="AH228" s="20" t="str">
        <f t="shared" si="140"/>
        <v>한일</v>
      </c>
      <c r="AI228" s="100">
        <f t="shared" si="139"/>
        <v>24</v>
      </c>
      <c r="AJ228" s="74" t="str">
        <f>IF(AI228="","",$AJ$2)</f>
        <v>A-</v>
      </c>
      <c r="AK228" s="74" t="s">
        <v>13</v>
      </c>
      <c r="AL228" s="74" t="s">
        <v>1937</v>
      </c>
      <c r="AM228" s="74" t="s">
        <v>1938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O</v>
      </c>
      <c r="AQ228" s="74" t="str">
        <f>IF(O228="","",IF(O228&lt;=$AQ$1,"O","X"))</f>
        <v>X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O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x14ac:dyDescent="0.3">
      <c r="A229" s="9" t="s">
        <v>1695</v>
      </c>
      <c r="B229" s="10" t="s">
        <v>2059</v>
      </c>
      <c r="C229" s="101">
        <v>580</v>
      </c>
      <c r="D229" s="98">
        <v>108.2</v>
      </c>
      <c r="E229" s="100">
        <v>33</v>
      </c>
      <c r="F229" s="98">
        <v>84.8</v>
      </c>
      <c r="G229" s="17">
        <v>26</v>
      </c>
      <c r="H229" s="101">
        <v>320</v>
      </c>
      <c r="I229" s="102">
        <v>41000</v>
      </c>
      <c r="J229" s="102" t="s">
        <v>1963</v>
      </c>
      <c r="K229" s="102">
        <v>32000</v>
      </c>
      <c r="L229" s="102" t="s">
        <v>1947</v>
      </c>
      <c r="M229" s="103">
        <f>I229-K229</f>
        <v>9000</v>
      </c>
      <c r="N229" s="4">
        <f>IF(ISERROR(K229/I229),"",K229/I229)</f>
        <v>0.78048780487804881</v>
      </c>
      <c r="O229" s="99">
        <f>I229/E229</f>
        <v>1242.4242424242425</v>
      </c>
      <c r="P229" s="99">
        <f>K229/E229</f>
        <v>969.69696969696975</v>
      </c>
      <c r="Q229" s="74">
        <v>3</v>
      </c>
      <c r="R229" s="74">
        <v>2</v>
      </c>
      <c r="S229" s="74" t="s">
        <v>1941</v>
      </c>
      <c r="T229" s="5">
        <v>108</v>
      </c>
      <c r="U229" s="9"/>
      <c r="W229" s="98">
        <f t="shared" si="156"/>
        <v>108.2</v>
      </c>
      <c r="X229" s="100">
        <f t="shared" si="156"/>
        <v>33</v>
      </c>
      <c r="Y229" s="96">
        <f t="shared" si="157"/>
        <v>320</v>
      </c>
      <c r="Z229" s="103">
        <f t="shared" si="157"/>
        <v>41000</v>
      </c>
      <c r="AA229" s="103">
        <f>K229</f>
        <v>32000</v>
      </c>
      <c r="AB229" s="103">
        <f t="shared" si="158"/>
        <v>9000</v>
      </c>
      <c r="AC229" s="4">
        <f t="shared" si="158"/>
        <v>0.78048780487804881</v>
      </c>
      <c r="AD229" s="99">
        <f t="shared" si="158"/>
        <v>1242.4242424242425</v>
      </c>
      <c r="AE229" s="74" t="str">
        <f>S229</f>
        <v>계</v>
      </c>
      <c r="AF229" s="74" t="str">
        <f>Q229&amp;"/"&amp;R229</f>
        <v>3/2</v>
      </c>
      <c r="AH229" s="20" t="str">
        <f t="shared" si="140"/>
        <v>한일</v>
      </c>
      <c r="AI229" s="100">
        <f t="shared" si="139"/>
        <v>33</v>
      </c>
      <c r="AJ229" s="74" t="str">
        <f>IF(AI229="","",$AJ$2)</f>
        <v>A-</v>
      </c>
      <c r="AK229" s="74" t="s">
        <v>13</v>
      </c>
      <c r="AL229" s="74" t="s">
        <v>1937</v>
      </c>
      <c r="AM229" s="74" t="s">
        <v>1938</v>
      </c>
      <c r="AN229" s="74" t="str">
        <f>IF(AI229="","",$AN$2)</f>
        <v>C</v>
      </c>
      <c r="AO229" s="74" t="str">
        <f>IF(N229="","",IF(N229&gt;=$AO$1/100,"O","X"))</f>
        <v>X</v>
      </c>
      <c r="AP229" s="74" t="str">
        <f>IF(I229="","",IF(I229&lt;=$AP$1,"O","X"))</f>
        <v>O</v>
      </c>
      <c r="AQ229" s="74" t="str">
        <f>IF(O229="","",IF(O229&lt;=$AQ$1,"O","X"))</f>
        <v>X</v>
      </c>
      <c r="AR229" s="74" t="str">
        <f>IF(M229="","",IF(M229&lt;=$AR$1,"O","X"))</f>
        <v>X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O</v>
      </c>
      <c r="AV229" s="74" t="str">
        <f>IF(AO229="","",IF(AND(AO229="O",AP229="O",AR229="O",AT229="O",AU229="O"),"후보","X"))</f>
        <v>X</v>
      </c>
    </row>
    <row r="230" spans="1:48" x14ac:dyDescent="0.3">
      <c r="A230" s="9"/>
      <c r="B230" s="74"/>
      <c r="C230" s="6"/>
      <c r="D230" s="9"/>
      <c r="E230" s="14"/>
      <c r="F230" s="98"/>
      <c r="G230" s="9"/>
      <c r="H230" s="9"/>
      <c r="I230" s="9"/>
      <c r="J230" s="9"/>
      <c r="K230" s="9"/>
      <c r="L230" s="9"/>
      <c r="M230" s="9"/>
      <c r="N230" s="9"/>
      <c r="O230" s="99"/>
      <c r="P230" s="99"/>
      <c r="Q230" s="100"/>
      <c r="R230" s="100"/>
      <c r="S230" s="9"/>
      <c r="T230" s="48"/>
      <c r="U230" s="9"/>
      <c r="W230" s="69" t="str">
        <f>$A$4&amp;" "&amp;A231&amp;"("&amp;B231&amp;","&amp;C231&amp;"^)"</f>
        <v>정왕동 계룡1차('97.07.,620^)</v>
      </c>
      <c r="X230" s="70"/>
      <c r="Y230" s="70"/>
      <c r="Z230" s="70"/>
      <c r="AA230" s="70"/>
      <c r="AB230" s="70"/>
      <c r="AC230" s="70"/>
      <c r="AD230" s="70"/>
      <c r="AE230" s="70"/>
      <c r="AF230" s="71"/>
      <c r="AH230" s="20" t="str">
        <f t="shared" si="140"/>
        <v/>
      </c>
      <c r="AI230" s="97" t="str">
        <f t="shared" si="139"/>
        <v/>
      </c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</row>
    <row r="231" spans="1:48" x14ac:dyDescent="0.3">
      <c r="A231" s="9" t="s">
        <v>1706</v>
      </c>
      <c r="B231" s="10" t="s">
        <v>1989</v>
      </c>
      <c r="C231" s="101">
        <v>620</v>
      </c>
      <c r="D231" s="98">
        <v>72.5</v>
      </c>
      <c r="E231" s="100">
        <v>22</v>
      </c>
      <c r="F231" s="98">
        <v>59.9</v>
      </c>
      <c r="G231" s="17">
        <v>18</v>
      </c>
      <c r="H231" s="101">
        <v>140</v>
      </c>
      <c r="I231" s="102"/>
      <c r="J231" s="102"/>
      <c r="K231" s="102"/>
      <c r="L231" s="102"/>
      <c r="M231" s="103">
        <f>I231-K231</f>
        <v>0</v>
      </c>
      <c r="N231" s="4" t="str">
        <f>IF(ISERROR(K231/I231),"",K231/I231)</f>
        <v/>
      </c>
      <c r="O231" s="99">
        <f>I231/E231</f>
        <v>0</v>
      </c>
      <c r="P231" s="99">
        <f>K231/E231</f>
        <v>0</v>
      </c>
      <c r="Q231" s="74">
        <v>3</v>
      </c>
      <c r="R231" s="74">
        <v>1</v>
      </c>
      <c r="S231" s="74" t="s">
        <v>1941</v>
      </c>
      <c r="T231" s="5">
        <v>72</v>
      </c>
      <c r="U231" s="9"/>
      <c r="W231" s="98">
        <f t="shared" ref="W231:X233" si="159">D231</f>
        <v>72.5</v>
      </c>
      <c r="X231" s="100">
        <f t="shared" si="159"/>
        <v>22</v>
      </c>
      <c r="Y231" s="96">
        <f t="shared" ref="Y231:Z233" si="160">H231</f>
        <v>140</v>
      </c>
      <c r="Z231" s="103">
        <f t="shared" si="160"/>
        <v>0</v>
      </c>
      <c r="AA231" s="103">
        <f>K231</f>
        <v>0</v>
      </c>
      <c r="AB231" s="103">
        <f t="shared" ref="AB231:AD233" si="161">M231</f>
        <v>0</v>
      </c>
      <c r="AC231" s="4" t="str">
        <f t="shared" si="161"/>
        <v/>
      </c>
      <c r="AD231" s="99">
        <f t="shared" si="161"/>
        <v>0</v>
      </c>
      <c r="AE231" s="74" t="str">
        <f>S231</f>
        <v>계</v>
      </c>
      <c r="AF231" s="74" t="str">
        <f>Q231&amp;"/"&amp;R231</f>
        <v>3/1</v>
      </c>
      <c r="AH231" s="20" t="str">
        <f t="shared" si="140"/>
        <v>계룡1차</v>
      </c>
      <c r="AI231" s="100">
        <f t="shared" si="139"/>
        <v>22</v>
      </c>
      <c r="AJ231" s="74" t="str">
        <f>IF(AI231="","",$AJ$2)</f>
        <v>A-</v>
      </c>
      <c r="AK231" s="74" t="s">
        <v>13</v>
      </c>
      <c r="AL231" s="74" t="s">
        <v>1937</v>
      </c>
      <c r="AM231" s="74" t="s">
        <v>1938</v>
      </c>
      <c r="AN231" s="74" t="str">
        <f>IF(AI231="","",$AN$2)</f>
        <v>C</v>
      </c>
      <c r="AO231" s="74" t="str">
        <f>IF(N231="","",IF(N231&gt;=$AO$1/100,"O","X"))</f>
        <v/>
      </c>
      <c r="AP231" s="74" t="str">
        <f>IF(I231="","",IF(I231&lt;=$AP$1,"O","X"))</f>
        <v/>
      </c>
      <c r="AQ231" s="74" t="str">
        <f>IF(O231="","",IF(O231&lt;=$AQ$1,"O","X"))</f>
        <v>O</v>
      </c>
      <c r="AR231" s="74" t="str">
        <f>IF(M231="","",IF(M231&lt;=$AR$1,"O","X"))</f>
        <v>O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O</v>
      </c>
      <c r="AV231" s="74" t="str">
        <f>IF(AO231="","",IF(AND(AO231="O",AP231="O",AR231="O",AT231="O",AU231="O"),"후보","X"))</f>
        <v/>
      </c>
    </row>
    <row r="232" spans="1:48" x14ac:dyDescent="0.3">
      <c r="A232" s="9" t="s">
        <v>1706</v>
      </c>
      <c r="B232" s="10" t="s">
        <v>1989</v>
      </c>
      <c r="C232" s="101">
        <v>620</v>
      </c>
      <c r="D232" s="98">
        <v>78.7</v>
      </c>
      <c r="E232" s="100">
        <v>24</v>
      </c>
      <c r="F232" s="98">
        <v>59.7</v>
      </c>
      <c r="G232" s="17">
        <v>18</v>
      </c>
      <c r="H232" s="101">
        <v>120</v>
      </c>
      <c r="I232" s="102">
        <v>32000</v>
      </c>
      <c r="J232" s="102" t="s">
        <v>1963</v>
      </c>
      <c r="K232" s="102"/>
      <c r="L232" s="102"/>
      <c r="M232" s="103">
        <f>I232-K232</f>
        <v>32000</v>
      </c>
      <c r="N232" s="4">
        <f>IF(ISERROR(K232/I232),"",K232/I232)</f>
        <v>0</v>
      </c>
      <c r="O232" s="99">
        <f>I232/E232</f>
        <v>1333.3333333333333</v>
      </c>
      <c r="P232" s="99">
        <f>K232/E232</f>
        <v>0</v>
      </c>
      <c r="Q232" s="74">
        <v>3</v>
      </c>
      <c r="R232" s="74">
        <v>1</v>
      </c>
      <c r="S232" s="74" t="s">
        <v>1941</v>
      </c>
      <c r="T232" s="5">
        <v>78</v>
      </c>
      <c r="U232" s="9"/>
      <c r="W232" s="98">
        <f t="shared" si="159"/>
        <v>78.7</v>
      </c>
      <c r="X232" s="100">
        <f t="shared" si="159"/>
        <v>24</v>
      </c>
      <c r="Y232" s="96">
        <f t="shared" si="160"/>
        <v>120</v>
      </c>
      <c r="Z232" s="103">
        <f t="shared" si="160"/>
        <v>32000</v>
      </c>
      <c r="AA232" s="103">
        <f>K232</f>
        <v>0</v>
      </c>
      <c r="AB232" s="103">
        <f t="shared" si="161"/>
        <v>32000</v>
      </c>
      <c r="AC232" s="4">
        <f t="shared" si="161"/>
        <v>0</v>
      </c>
      <c r="AD232" s="99">
        <f t="shared" si="161"/>
        <v>1333.3333333333333</v>
      </c>
      <c r="AE232" s="74" t="str">
        <f>S232</f>
        <v>계</v>
      </c>
      <c r="AF232" s="74" t="str">
        <f>Q232&amp;"/"&amp;R232</f>
        <v>3/1</v>
      </c>
      <c r="AH232" s="20" t="str">
        <f t="shared" si="140"/>
        <v>계룡1차</v>
      </c>
      <c r="AI232" s="100">
        <f t="shared" si="139"/>
        <v>24</v>
      </c>
      <c r="AJ232" s="74" t="str">
        <f>IF(AI232="","",$AJ$2)</f>
        <v>A-</v>
      </c>
      <c r="AK232" s="74" t="s">
        <v>13</v>
      </c>
      <c r="AL232" s="74" t="s">
        <v>1937</v>
      </c>
      <c r="AM232" s="74" t="s">
        <v>1938</v>
      </c>
      <c r="AN232" s="74" t="str">
        <f>IF(AI232="","",$AN$2)</f>
        <v>C</v>
      </c>
      <c r="AO232" s="74" t="str">
        <f>IF(N232="","",IF(N232&gt;=$AO$1/100,"O","X"))</f>
        <v>X</v>
      </c>
      <c r="AP232" s="74" t="str">
        <f>IF(I232="","",IF(I232&lt;=$AP$1,"O","X"))</f>
        <v>O</v>
      </c>
      <c r="AQ232" s="74" t="str">
        <f>IF(O232="","",IF(O232&lt;=$AQ$1,"O","X"))</f>
        <v>X</v>
      </c>
      <c r="AR232" s="74" t="str">
        <f>IF(M232="","",IF(M232&lt;=$AR$1,"O","X"))</f>
        <v>X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X</v>
      </c>
    </row>
    <row r="233" spans="1:48" x14ac:dyDescent="0.3">
      <c r="A233" s="9" t="s">
        <v>1706</v>
      </c>
      <c r="B233" s="10" t="s">
        <v>1989</v>
      </c>
      <c r="C233" s="101">
        <v>620</v>
      </c>
      <c r="D233" s="98">
        <v>107.1</v>
      </c>
      <c r="E233" s="100">
        <v>32</v>
      </c>
      <c r="F233" s="98">
        <v>85</v>
      </c>
      <c r="G233" s="17">
        <v>26</v>
      </c>
      <c r="H233" s="101">
        <v>360</v>
      </c>
      <c r="I233" s="102">
        <v>39000</v>
      </c>
      <c r="J233" s="102" t="s">
        <v>1971</v>
      </c>
      <c r="K233" s="102"/>
      <c r="L233" s="102"/>
      <c r="M233" s="103">
        <f>I233-K233</f>
        <v>39000</v>
      </c>
      <c r="N233" s="4">
        <f>IF(ISERROR(K233/I233),"",K233/I233)</f>
        <v>0</v>
      </c>
      <c r="O233" s="99">
        <f>I233/E233</f>
        <v>1218.75</v>
      </c>
      <c r="P233" s="99">
        <f>K233/E233</f>
        <v>0</v>
      </c>
      <c r="Q233" s="74">
        <v>3</v>
      </c>
      <c r="R233" s="74">
        <v>2</v>
      </c>
      <c r="S233" s="74" t="s">
        <v>1941</v>
      </c>
      <c r="T233" s="5">
        <v>107</v>
      </c>
      <c r="U233" s="9"/>
      <c r="W233" s="98">
        <f t="shared" si="159"/>
        <v>107.1</v>
      </c>
      <c r="X233" s="100">
        <f t="shared" si="159"/>
        <v>32</v>
      </c>
      <c r="Y233" s="96">
        <f t="shared" si="160"/>
        <v>360</v>
      </c>
      <c r="Z233" s="103">
        <f t="shared" si="160"/>
        <v>39000</v>
      </c>
      <c r="AA233" s="103">
        <f>K233</f>
        <v>0</v>
      </c>
      <c r="AB233" s="103">
        <f t="shared" si="161"/>
        <v>39000</v>
      </c>
      <c r="AC233" s="4">
        <f t="shared" si="161"/>
        <v>0</v>
      </c>
      <c r="AD233" s="99">
        <f t="shared" si="161"/>
        <v>1218.75</v>
      </c>
      <c r="AE233" s="74" t="str">
        <f>S233</f>
        <v>계</v>
      </c>
      <c r="AF233" s="74" t="str">
        <f>Q233&amp;"/"&amp;R233</f>
        <v>3/2</v>
      </c>
      <c r="AH233" s="20" t="str">
        <f t="shared" si="140"/>
        <v>계룡1차</v>
      </c>
      <c r="AI233" s="100">
        <f t="shared" si="139"/>
        <v>32</v>
      </c>
      <c r="AJ233" s="74" t="str">
        <f>IF(AI233="","",$AJ$2)</f>
        <v>A-</v>
      </c>
      <c r="AK233" s="74" t="s">
        <v>13</v>
      </c>
      <c r="AL233" s="74" t="s">
        <v>1937</v>
      </c>
      <c r="AM233" s="74" t="s">
        <v>1938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O</v>
      </c>
      <c r="AQ233" s="74" t="str">
        <f>IF(O233="","",IF(O233&lt;=$AQ$1,"O","X"))</f>
        <v>X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x14ac:dyDescent="0.3">
      <c r="A234" s="9"/>
      <c r="B234" s="74"/>
      <c r="C234" s="6"/>
      <c r="D234" s="9"/>
      <c r="E234" s="14"/>
      <c r="F234" s="98"/>
      <c r="G234" s="9"/>
      <c r="H234" s="9"/>
      <c r="I234" s="9"/>
      <c r="J234" s="9"/>
      <c r="K234" s="9"/>
      <c r="L234" s="9"/>
      <c r="M234" s="9"/>
      <c r="N234" s="9"/>
      <c r="O234" s="99"/>
      <c r="P234" s="99"/>
      <c r="Q234" s="100"/>
      <c r="R234" s="100"/>
      <c r="S234" s="9"/>
      <c r="T234" s="48"/>
      <c r="U234" s="9"/>
      <c r="W234" s="69" t="str">
        <f>$A$4&amp;" "&amp;A235&amp;"("&amp;B235&amp;","&amp;C235&amp;"^)"</f>
        <v>정왕동 금강('96.08.,730^)</v>
      </c>
      <c r="X234" s="70"/>
      <c r="Y234" s="70"/>
      <c r="Z234" s="70"/>
      <c r="AA234" s="70"/>
      <c r="AB234" s="70"/>
      <c r="AC234" s="70"/>
      <c r="AD234" s="70"/>
      <c r="AE234" s="70"/>
      <c r="AF234" s="71"/>
      <c r="AH234" s="20" t="str">
        <f t="shared" si="140"/>
        <v/>
      </c>
      <c r="AI234" s="97" t="str">
        <f t="shared" si="139"/>
        <v/>
      </c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</row>
    <row r="235" spans="1:48" x14ac:dyDescent="0.3">
      <c r="A235" s="9" t="s">
        <v>1710</v>
      </c>
      <c r="B235" s="10" t="s">
        <v>2078</v>
      </c>
      <c r="C235" s="101">
        <v>730</v>
      </c>
      <c r="D235" s="98">
        <v>73.900000000000006</v>
      </c>
      <c r="E235" s="100">
        <v>22</v>
      </c>
      <c r="F235" s="98">
        <v>60</v>
      </c>
      <c r="G235" s="17">
        <v>18</v>
      </c>
      <c r="H235" s="101">
        <v>190</v>
      </c>
      <c r="I235" s="102">
        <v>32000</v>
      </c>
      <c r="J235" s="102" t="s">
        <v>1968</v>
      </c>
      <c r="K235" s="102">
        <v>23500</v>
      </c>
      <c r="L235" s="102" t="s">
        <v>1968</v>
      </c>
      <c r="M235" s="103">
        <f>I235-K235</f>
        <v>8500</v>
      </c>
      <c r="N235" s="4">
        <f>IF(ISERROR(K235/I235),"",K235/I235)</f>
        <v>0.734375</v>
      </c>
      <c r="O235" s="99">
        <f>I235/E235</f>
        <v>1454.5454545454545</v>
      </c>
      <c r="P235" s="99">
        <f>K235/E235</f>
        <v>1068.1818181818182</v>
      </c>
      <c r="Q235" s="74">
        <v>3</v>
      </c>
      <c r="R235" s="74">
        <v>1</v>
      </c>
      <c r="S235" s="74" t="s">
        <v>1941</v>
      </c>
      <c r="T235" s="5" t="s">
        <v>977</v>
      </c>
      <c r="U235" s="9"/>
      <c r="W235" s="98">
        <f t="shared" ref="W235:X237" si="162">D235</f>
        <v>73.900000000000006</v>
      </c>
      <c r="X235" s="100">
        <f t="shared" si="162"/>
        <v>22</v>
      </c>
      <c r="Y235" s="96">
        <f t="shared" ref="Y235:Z237" si="163">H235</f>
        <v>190</v>
      </c>
      <c r="Z235" s="103">
        <f t="shared" si="163"/>
        <v>32000</v>
      </c>
      <c r="AA235" s="103">
        <f>K235</f>
        <v>23500</v>
      </c>
      <c r="AB235" s="103">
        <f t="shared" ref="AB235:AD237" si="164">M235</f>
        <v>8500</v>
      </c>
      <c r="AC235" s="4">
        <f t="shared" si="164"/>
        <v>0.734375</v>
      </c>
      <c r="AD235" s="99">
        <f t="shared" si="164"/>
        <v>1454.5454545454545</v>
      </c>
      <c r="AE235" s="74" t="str">
        <f>S235</f>
        <v>계</v>
      </c>
      <c r="AF235" s="74" t="str">
        <f>Q235&amp;"/"&amp;R235</f>
        <v>3/1</v>
      </c>
      <c r="AH235" s="20" t="str">
        <f t="shared" si="140"/>
        <v>금강</v>
      </c>
      <c r="AI235" s="100">
        <f t="shared" si="139"/>
        <v>22</v>
      </c>
      <c r="AJ235" s="74" t="str">
        <f>IF(AI235="","",$AJ$2)</f>
        <v>A-</v>
      </c>
      <c r="AK235" s="74" t="s">
        <v>13</v>
      </c>
      <c r="AL235" s="74" t="s">
        <v>1937</v>
      </c>
      <c r="AM235" s="74" t="s">
        <v>1938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O</v>
      </c>
      <c r="AQ235" s="74" t="str">
        <f>IF(O235="","",IF(O235&lt;=$AQ$1,"O","X"))</f>
        <v>X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x14ac:dyDescent="0.3">
      <c r="A236" s="9" t="s">
        <v>1710</v>
      </c>
      <c r="B236" s="10" t="s">
        <v>2078</v>
      </c>
      <c r="C236" s="101">
        <v>730</v>
      </c>
      <c r="D236" s="98">
        <v>79.5</v>
      </c>
      <c r="E236" s="100">
        <v>24</v>
      </c>
      <c r="F236" s="98">
        <v>60</v>
      </c>
      <c r="G236" s="17">
        <v>18</v>
      </c>
      <c r="H236" s="101">
        <v>120</v>
      </c>
      <c r="I236" s="102">
        <v>35000</v>
      </c>
      <c r="J236" s="102" t="s">
        <v>1956</v>
      </c>
      <c r="K236" s="102"/>
      <c r="L236" s="102"/>
      <c r="M236" s="103">
        <f>I236-K236</f>
        <v>35000</v>
      </c>
      <c r="N236" s="4">
        <f>IF(ISERROR(K236/I236),"",K236/I236)</f>
        <v>0</v>
      </c>
      <c r="O236" s="99">
        <f>I236/E236</f>
        <v>1458.3333333333333</v>
      </c>
      <c r="P236" s="99">
        <f>K236/E236</f>
        <v>0</v>
      </c>
      <c r="Q236" s="74">
        <v>3</v>
      </c>
      <c r="R236" s="74">
        <v>1</v>
      </c>
      <c r="S236" s="74" t="s">
        <v>1941</v>
      </c>
      <c r="T236" s="5" t="s">
        <v>138</v>
      </c>
      <c r="U236" s="9"/>
      <c r="W236" s="98">
        <f t="shared" si="162"/>
        <v>79.5</v>
      </c>
      <c r="X236" s="100">
        <f t="shared" si="162"/>
        <v>24</v>
      </c>
      <c r="Y236" s="96">
        <f t="shared" si="163"/>
        <v>120</v>
      </c>
      <c r="Z236" s="103">
        <f t="shared" si="163"/>
        <v>35000</v>
      </c>
      <c r="AA236" s="103">
        <f>K236</f>
        <v>0</v>
      </c>
      <c r="AB236" s="103">
        <f t="shared" si="164"/>
        <v>35000</v>
      </c>
      <c r="AC236" s="4">
        <f t="shared" si="164"/>
        <v>0</v>
      </c>
      <c r="AD236" s="99">
        <f t="shared" si="164"/>
        <v>1458.3333333333333</v>
      </c>
      <c r="AE236" s="74" t="str">
        <f>S236</f>
        <v>계</v>
      </c>
      <c r="AF236" s="74" t="str">
        <f>Q236&amp;"/"&amp;R236</f>
        <v>3/1</v>
      </c>
      <c r="AH236" s="20" t="str">
        <f t="shared" si="140"/>
        <v>금강</v>
      </c>
      <c r="AI236" s="100">
        <f t="shared" si="139"/>
        <v>24</v>
      </c>
      <c r="AJ236" s="74" t="str">
        <f>IF(AI236="","",$AJ$2)</f>
        <v>A-</v>
      </c>
      <c r="AK236" s="74" t="s">
        <v>13</v>
      </c>
      <c r="AL236" s="74" t="s">
        <v>1937</v>
      </c>
      <c r="AM236" s="74" t="s">
        <v>1938</v>
      </c>
      <c r="AN236" s="74" t="str">
        <f>IF(AI236="","",$AN$2)</f>
        <v>C</v>
      </c>
      <c r="AO236" s="74" t="str">
        <f>IF(N236="","",IF(N236&gt;=$AO$1/100,"O","X"))</f>
        <v>X</v>
      </c>
      <c r="AP236" s="74" t="str">
        <f>IF(I236="","",IF(I236&lt;=$AP$1,"O","X"))</f>
        <v>O</v>
      </c>
      <c r="AQ236" s="74" t="str">
        <f>IF(O236="","",IF(O236&lt;=$AQ$1,"O","X"))</f>
        <v>X</v>
      </c>
      <c r="AR236" s="74" t="str">
        <f>IF(M236="","",IF(M236&lt;=$AR$1,"O","X"))</f>
        <v>X</v>
      </c>
      <c r="AS236" s="74" t="s">
        <v>2</v>
      </c>
      <c r="AT236" s="74" t="str">
        <f>IF(OR(F236="",AI236=""),"",IF(AND((F236&lt;=85),(AI236&gt;=15)),"O","X"))</f>
        <v>O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X</v>
      </c>
    </row>
    <row r="237" spans="1:48" x14ac:dyDescent="0.3">
      <c r="A237" s="9" t="s">
        <v>1710</v>
      </c>
      <c r="B237" s="10" t="s">
        <v>2078</v>
      </c>
      <c r="C237" s="101">
        <v>730</v>
      </c>
      <c r="D237" s="98">
        <v>106.9</v>
      </c>
      <c r="E237" s="100">
        <v>32</v>
      </c>
      <c r="F237" s="98">
        <v>84.8</v>
      </c>
      <c r="G237" s="17">
        <v>26</v>
      </c>
      <c r="H237" s="101">
        <v>420</v>
      </c>
      <c r="I237" s="102">
        <v>42000</v>
      </c>
      <c r="J237" s="102" t="s">
        <v>1960</v>
      </c>
      <c r="K237" s="102"/>
      <c r="L237" s="102"/>
      <c r="M237" s="103">
        <f>I237-K237</f>
        <v>42000</v>
      </c>
      <c r="N237" s="4">
        <f>IF(ISERROR(K237/I237),"",K237/I237)</f>
        <v>0</v>
      </c>
      <c r="O237" s="99">
        <f>I237/E237</f>
        <v>1312.5</v>
      </c>
      <c r="P237" s="99">
        <f>K237/E237</f>
        <v>0</v>
      </c>
      <c r="Q237" s="74">
        <v>3</v>
      </c>
      <c r="R237" s="74">
        <v>2</v>
      </c>
      <c r="S237" s="74" t="s">
        <v>1941</v>
      </c>
      <c r="T237" s="5">
        <v>106</v>
      </c>
      <c r="U237" s="9"/>
      <c r="W237" s="98">
        <f t="shared" si="162"/>
        <v>106.9</v>
      </c>
      <c r="X237" s="100">
        <f t="shared" si="162"/>
        <v>32</v>
      </c>
      <c r="Y237" s="96">
        <f t="shared" si="163"/>
        <v>420</v>
      </c>
      <c r="Z237" s="103">
        <f t="shared" si="163"/>
        <v>42000</v>
      </c>
      <c r="AA237" s="103">
        <f>K237</f>
        <v>0</v>
      </c>
      <c r="AB237" s="103">
        <f t="shared" si="164"/>
        <v>42000</v>
      </c>
      <c r="AC237" s="4">
        <f t="shared" si="164"/>
        <v>0</v>
      </c>
      <c r="AD237" s="99">
        <f t="shared" si="164"/>
        <v>1312.5</v>
      </c>
      <c r="AE237" s="74" t="str">
        <f>S237</f>
        <v>계</v>
      </c>
      <c r="AF237" s="74" t="str">
        <f>Q237&amp;"/"&amp;R237</f>
        <v>3/2</v>
      </c>
      <c r="AH237" s="20" t="str">
        <f t="shared" si="140"/>
        <v>금강</v>
      </c>
      <c r="AI237" s="100">
        <f t="shared" si="139"/>
        <v>32</v>
      </c>
      <c r="AJ237" s="74" t="str">
        <f>IF(AI237="","",$AJ$2)</f>
        <v>A-</v>
      </c>
      <c r="AK237" s="74" t="s">
        <v>13</v>
      </c>
      <c r="AL237" s="74" t="s">
        <v>1937</v>
      </c>
      <c r="AM237" s="74" t="s">
        <v>1938</v>
      </c>
      <c r="AN237" s="74" t="str">
        <f>IF(AI237="","",$AN$2)</f>
        <v>C</v>
      </c>
      <c r="AO237" s="74" t="str">
        <f>IF(N237="","",IF(N237&gt;=$AO$1/100,"O","X"))</f>
        <v>X</v>
      </c>
      <c r="AP237" s="74" t="str">
        <f>IF(I237="","",IF(I237&lt;=$AP$1,"O","X"))</f>
        <v>O</v>
      </c>
      <c r="AQ237" s="74" t="str">
        <f>IF(O237="","",IF(O237&lt;=$AQ$1,"O","X"))</f>
        <v>X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x14ac:dyDescent="0.3">
      <c r="A238" s="9"/>
      <c r="B238" s="74"/>
      <c r="C238" s="6"/>
      <c r="D238" s="9"/>
      <c r="E238" s="14"/>
      <c r="F238" s="98"/>
      <c r="G238" s="9"/>
      <c r="H238" s="9"/>
      <c r="I238" s="9"/>
      <c r="J238" s="9"/>
      <c r="K238" s="9"/>
      <c r="L238" s="9"/>
      <c r="M238" s="9"/>
      <c r="N238" s="9"/>
      <c r="O238" s="99"/>
      <c r="P238" s="99"/>
      <c r="Q238" s="100"/>
      <c r="R238" s="100"/>
      <c r="S238" s="9"/>
      <c r="T238" s="48"/>
      <c r="U238" s="9"/>
      <c r="W238" s="69" t="str">
        <f>$A$4&amp;" "&amp;A239&amp;"("&amp;B239&amp;","&amp;C239&amp;"^)"</f>
        <v>정왕동 미주('96.11.,492^)</v>
      </c>
      <c r="X238" s="70"/>
      <c r="Y238" s="70"/>
      <c r="Z238" s="70"/>
      <c r="AA238" s="70"/>
      <c r="AB238" s="70"/>
      <c r="AC238" s="70"/>
      <c r="AD238" s="70"/>
      <c r="AE238" s="70"/>
      <c r="AF238" s="71"/>
      <c r="AH238" s="20" t="str">
        <f t="shared" si="140"/>
        <v/>
      </c>
      <c r="AI238" s="97" t="str">
        <f t="shared" si="139"/>
        <v/>
      </c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</row>
    <row r="239" spans="1:48" x14ac:dyDescent="0.3">
      <c r="A239" s="9" t="s">
        <v>1714</v>
      </c>
      <c r="B239" s="10" t="s">
        <v>2064</v>
      </c>
      <c r="C239" s="101">
        <v>492</v>
      </c>
      <c r="D239" s="98">
        <v>79.400000000000006</v>
      </c>
      <c r="E239" s="100">
        <v>24</v>
      </c>
      <c r="F239" s="98">
        <v>59.9</v>
      </c>
      <c r="G239" s="17">
        <v>18</v>
      </c>
      <c r="H239" s="101">
        <v>292</v>
      </c>
      <c r="I239" s="102">
        <v>33000</v>
      </c>
      <c r="J239" s="102" t="s">
        <v>1971</v>
      </c>
      <c r="K239" s="102"/>
      <c r="L239" s="102"/>
      <c r="M239" s="103">
        <f>I239-K239</f>
        <v>33000</v>
      </c>
      <c r="N239" s="4">
        <f>IF(ISERROR(K239/I239),"",K239/I239)</f>
        <v>0</v>
      </c>
      <c r="O239" s="99">
        <f>I239/E239</f>
        <v>1375</v>
      </c>
      <c r="P239" s="99">
        <f>K239/E239</f>
        <v>0</v>
      </c>
      <c r="Q239" s="74">
        <v>3</v>
      </c>
      <c r="R239" s="74">
        <v>1</v>
      </c>
      <c r="S239" s="74" t="s">
        <v>1941</v>
      </c>
      <c r="T239" s="5">
        <v>79</v>
      </c>
      <c r="U239" s="9"/>
      <c r="W239" s="98">
        <f>D239</f>
        <v>79.400000000000006</v>
      </c>
      <c r="X239" s="100">
        <f>E239</f>
        <v>24</v>
      </c>
      <c r="Y239" s="96">
        <f>H239</f>
        <v>292</v>
      </c>
      <c r="Z239" s="103">
        <f>I239</f>
        <v>33000</v>
      </c>
      <c r="AA239" s="103">
        <f>K239</f>
        <v>0</v>
      </c>
      <c r="AB239" s="103">
        <f t="shared" ref="AB239:AD240" si="165">M239</f>
        <v>33000</v>
      </c>
      <c r="AC239" s="4">
        <f t="shared" si="165"/>
        <v>0</v>
      </c>
      <c r="AD239" s="99">
        <f t="shared" si="165"/>
        <v>1375</v>
      </c>
      <c r="AE239" s="74" t="str">
        <f>S239</f>
        <v>계</v>
      </c>
      <c r="AF239" s="74" t="str">
        <f>Q239&amp;"/"&amp;R239</f>
        <v>3/1</v>
      </c>
      <c r="AH239" s="20" t="str">
        <f t="shared" si="140"/>
        <v>미주</v>
      </c>
      <c r="AI239" s="100">
        <f t="shared" si="139"/>
        <v>24</v>
      </c>
      <c r="AJ239" s="74" t="str">
        <f>IF(AI239="","",$AJ$2)</f>
        <v>A-</v>
      </c>
      <c r="AK239" s="74" t="s">
        <v>13</v>
      </c>
      <c r="AL239" s="74" t="s">
        <v>1937</v>
      </c>
      <c r="AM239" s="74" t="s">
        <v>1938</v>
      </c>
      <c r="AN239" s="74" t="str">
        <f>IF(AI239="","",$AN$2)</f>
        <v>C</v>
      </c>
      <c r="AO239" s="74" t="str">
        <f>IF(N239="","",IF(N239&gt;=$AO$1/100,"O","X"))</f>
        <v>X</v>
      </c>
      <c r="AP239" s="74" t="str">
        <f>IF(I239="","",IF(I239&lt;=$AP$1,"O","X"))</f>
        <v>O</v>
      </c>
      <c r="AQ239" s="74" t="str">
        <f>IF(O239="","",IF(O239&lt;=$AQ$1,"O","X"))</f>
        <v>X</v>
      </c>
      <c r="AR239" s="74" t="str">
        <f>IF(M239="","",IF(M239&lt;=$AR$1,"O","X"))</f>
        <v>X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X</v>
      </c>
    </row>
    <row r="240" spans="1:48" x14ac:dyDescent="0.3">
      <c r="A240" s="9" t="s">
        <v>1714</v>
      </c>
      <c r="B240" s="10" t="s">
        <v>2064</v>
      </c>
      <c r="C240" s="101">
        <v>492</v>
      </c>
      <c r="D240" s="98">
        <v>107.4</v>
      </c>
      <c r="E240" s="100">
        <v>32</v>
      </c>
      <c r="F240" s="98">
        <v>84.9</v>
      </c>
      <c r="G240" s="17">
        <v>26</v>
      </c>
      <c r="H240" s="101">
        <v>200</v>
      </c>
      <c r="I240" s="102"/>
      <c r="J240" s="102"/>
      <c r="K240" s="102"/>
      <c r="L240" s="102"/>
      <c r="M240" s="103">
        <f>I240-K240</f>
        <v>0</v>
      </c>
      <c r="N240" s="4" t="str">
        <f>IF(ISERROR(K240/I240),"",K240/I240)</f>
        <v/>
      </c>
      <c r="O240" s="99">
        <f>I240/E240</f>
        <v>0</v>
      </c>
      <c r="P240" s="99">
        <f>K240/E240</f>
        <v>0</v>
      </c>
      <c r="Q240" s="74">
        <v>3</v>
      </c>
      <c r="R240" s="74">
        <v>2</v>
      </c>
      <c r="S240" s="74" t="s">
        <v>1941</v>
      </c>
      <c r="T240" s="5">
        <v>107</v>
      </c>
      <c r="U240" s="9"/>
      <c r="W240" s="98">
        <f>D240</f>
        <v>107.4</v>
      </c>
      <c r="X240" s="100">
        <f>E240</f>
        <v>32</v>
      </c>
      <c r="Y240" s="96">
        <f>H240</f>
        <v>200</v>
      </c>
      <c r="Z240" s="103">
        <f>I240</f>
        <v>0</v>
      </c>
      <c r="AA240" s="103">
        <f>K240</f>
        <v>0</v>
      </c>
      <c r="AB240" s="103">
        <f t="shared" si="165"/>
        <v>0</v>
      </c>
      <c r="AC240" s="4" t="str">
        <f t="shared" si="165"/>
        <v/>
      </c>
      <c r="AD240" s="99">
        <f t="shared" si="165"/>
        <v>0</v>
      </c>
      <c r="AE240" s="74" t="str">
        <f>S240</f>
        <v>계</v>
      </c>
      <c r="AF240" s="74" t="str">
        <f>Q240&amp;"/"&amp;R240</f>
        <v>3/2</v>
      </c>
      <c r="AH240" s="20" t="str">
        <f t="shared" si="140"/>
        <v>미주</v>
      </c>
      <c r="AI240" s="100">
        <f t="shared" si="139"/>
        <v>32</v>
      </c>
      <c r="AJ240" s="74" t="str">
        <f>IF(AI240="","",$AJ$2)</f>
        <v>A-</v>
      </c>
      <c r="AK240" s="74" t="s">
        <v>13</v>
      </c>
      <c r="AL240" s="74" t="s">
        <v>1937</v>
      </c>
      <c r="AM240" s="74" t="s">
        <v>1938</v>
      </c>
      <c r="AN240" s="74" t="str">
        <f>IF(AI240="","",$AN$2)</f>
        <v>C</v>
      </c>
      <c r="AO240" s="74" t="str">
        <f>IF(N240="","",IF(N240&gt;=$AO$1/100,"O","X"))</f>
        <v/>
      </c>
      <c r="AP240" s="74" t="str">
        <f>IF(I240="","",IF(I240&lt;=$AP$1,"O","X"))</f>
        <v/>
      </c>
      <c r="AQ240" s="74" t="str">
        <f>IF(O240="","",IF(O240&lt;=$AQ$1,"O","X"))</f>
        <v>O</v>
      </c>
      <c r="AR240" s="74" t="str">
        <f>IF(M240="","",IF(M240&lt;=$AR$1,"O","X"))</f>
        <v>O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/>
      </c>
    </row>
    <row r="241" spans="1:48" x14ac:dyDescent="0.3">
      <c r="A241" s="9"/>
      <c r="B241" s="74"/>
      <c r="C241" s="6"/>
      <c r="D241" s="9"/>
      <c r="E241" s="14"/>
      <c r="F241" s="98"/>
      <c r="G241" s="9"/>
      <c r="H241" s="9"/>
      <c r="I241" s="9"/>
      <c r="J241" s="9"/>
      <c r="K241" s="9"/>
      <c r="L241" s="9"/>
      <c r="M241" s="9"/>
      <c r="N241" s="9"/>
      <c r="O241" s="99"/>
      <c r="P241" s="99"/>
      <c r="Q241" s="100"/>
      <c r="R241" s="100"/>
      <c r="S241" s="9"/>
      <c r="T241" s="48"/>
      <c r="U241" s="9"/>
      <c r="W241" s="69" t="str">
        <f>$A$4&amp;" "&amp;A242&amp;"("&amp;B242&amp;","&amp;C242&amp;"^)"</f>
        <v>정왕동 문영센스빌('02.05.,410^)</v>
      </c>
      <c r="X241" s="70"/>
      <c r="Y241" s="70"/>
      <c r="Z241" s="70"/>
      <c r="AA241" s="70"/>
      <c r="AB241" s="70"/>
      <c r="AC241" s="70"/>
      <c r="AD241" s="70"/>
      <c r="AE241" s="70"/>
      <c r="AF241" s="71"/>
      <c r="AH241" s="20" t="str">
        <f t="shared" si="140"/>
        <v/>
      </c>
      <c r="AI241" s="97" t="str">
        <f t="shared" si="139"/>
        <v/>
      </c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</row>
    <row r="242" spans="1:48" x14ac:dyDescent="0.3">
      <c r="A242" s="9" t="s">
        <v>1718</v>
      </c>
      <c r="B242" s="10" t="s">
        <v>2079</v>
      </c>
      <c r="C242" s="101">
        <v>410</v>
      </c>
      <c r="D242" s="98">
        <v>75.099999999999994</v>
      </c>
      <c r="E242" s="100">
        <v>23</v>
      </c>
      <c r="F242" s="98">
        <v>59.9</v>
      </c>
      <c r="G242" s="17">
        <v>18</v>
      </c>
      <c r="H242" s="101">
        <v>170</v>
      </c>
      <c r="I242" s="102">
        <v>34000</v>
      </c>
      <c r="J242" s="102" t="s">
        <v>1968</v>
      </c>
      <c r="K242" s="102"/>
      <c r="L242" s="102"/>
      <c r="M242" s="103">
        <f>I242-K242</f>
        <v>34000</v>
      </c>
      <c r="N242" s="4">
        <f>IF(ISERROR(K242/I242),"",K242/I242)</f>
        <v>0</v>
      </c>
      <c r="O242" s="99">
        <f>I242/E242</f>
        <v>1478.2608695652175</v>
      </c>
      <c r="P242" s="99">
        <f>K242/E242</f>
        <v>0</v>
      </c>
      <c r="Q242" s="74">
        <v>3</v>
      </c>
      <c r="R242" s="74">
        <v>2</v>
      </c>
      <c r="S242" s="74" t="s">
        <v>1941</v>
      </c>
      <c r="T242" s="5">
        <v>75</v>
      </c>
      <c r="U242" s="9"/>
      <c r="W242" s="98">
        <f>D242</f>
        <v>75.099999999999994</v>
      </c>
      <c r="X242" s="100">
        <f>E242</f>
        <v>23</v>
      </c>
      <c r="Y242" s="96">
        <f>H242</f>
        <v>170</v>
      </c>
      <c r="Z242" s="103">
        <f>I242</f>
        <v>34000</v>
      </c>
      <c r="AA242" s="103">
        <f>K242</f>
        <v>0</v>
      </c>
      <c r="AB242" s="103">
        <f t="shared" ref="AB242:AD243" si="166">M242</f>
        <v>34000</v>
      </c>
      <c r="AC242" s="4">
        <f t="shared" si="166"/>
        <v>0</v>
      </c>
      <c r="AD242" s="99">
        <f t="shared" si="166"/>
        <v>1478.2608695652175</v>
      </c>
      <c r="AE242" s="74" t="str">
        <f>S242</f>
        <v>계</v>
      </c>
      <c r="AF242" s="74" t="str">
        <f>Q242&amp;"/"&amp;R242</f>
        <v>3/2</v>
      </c>
      <c r="AH242" s="20" t="str">
        <f t="shared" si="140"/>
        <v>문영센스빌</v>
      </c>
      <c r="AI242" s="100">
        <f t="shared" si="139"/>
        <v>23</v>
      </c>
      <c r="AJ242" s="74" t="str">
        <f>IF(AI242="","",$AJ$2)</f>
        <v>A-</v>
      </c>
      <c r="AK242" s="74" t="s">
        <v>13</v>
      </c>
      <c r="AL242" s="74" t="s">
        <v>1937</v>
      </c>
      <c r="AM242" s="74" t="s">
        <v>1938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O</v>
      </c>
      <c r="AQ242" s="74" t="str">
        <f>IF(O242="","",IF(O242&lt;=$AQ$1,"O","X"))</f>
        <v>X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O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x14ac:dyDescent="0.3">
      <c r="A243" s="9" t="s">
        <v>1718</v>
      </c>
      <c r="B243" s="10" t="s">
        <v>2079</v>
      </c>
      <c r="C243" s="101">
        <v>410</v>
      </c>
      <c r="D243" s="98">
        <v>78.599999999999994</v>
      </c>
      <c r="E243" s="100">
        <v>24</v>
      </c>
      <c r="F243" s="98">
        <v>59.9</v>
      </c>
      <c r="G243" s="17">
        <v>18</v>
      </c>
      <c r="H243" s="101">
        <v>240</v>
      </c>
      <c r="I243" s="102"/>
      <c r="J243" s="102"/>
      <c r="K243" s="102"/>
      <c r="L243" s="102"/>
      <c r="M243" s="103">
        <f>I243-K243</f>
        <v>0</v>
      </c>
      <c r="N243" s="4" t="str">
        <f>IF(ISERROR(K243/I243),"",K243/I243)</f>
        <v/>
      </c>
      <c r="O243" s="99">
        <f>I243/E243</f>
        <v>0</v>
      </c>
      <c r="P243" s="99">
        <f>K243/E243</f>
        <v>0</v>
      </c>
      <c r="Q243" s="74">
        <v>3</v>
      </c>
      <c r="R243" s="74">
        <v>2</v>
      </c>
      <c r="S243" s="74" t="s">
        <v>1941</v>
      </c>
      <c r="T243" s="5">
        <v>78</v>
      </c>
      <c r="U243" s="9"/>
      <c r="W243" s="98">
        <f>D243</f>
        <v>78.599999999999994</v>
      </c>
      <c r="X243" s="100">
        <f>E243</f>
        <v>24</v>
      </c>
      <c r="Y243" s="96">
        <f>H243</f>
        <v>240</v>
      </c>
      <c r="Z243" s="103">
        <f>I243</f>
        <v>0</v>
      </c>
      <c r="AA243" s="103">
        <f>K243</f>
        <v>0</v>
      </c>
      <c r="AB243" s="103">
        <f t="shared" si="166"/>
        <v>0</v>
      </c>
      <c r="AC243" s="4" t="str">
        <f t="shared" si="166"/>
        <v/>
      </c>
      <c r="AD243" s="99">
        <f t="shared" si="166"/>
        <v>0</v>
      </c>
      <c r="AE243" s="74" t="str">
        <f>S243</f>
        <v>계</v>
      </c>
      <c r="AF243" s="74" t="str">
        <f>Q243&amp;"/"&amp;R243</f>
        <v>3/2</v>
      </c>
      <c r="AH243" s="20" t="str">
        <f t="shared" si="140"/>
        <v>문영센스빌</v>
      </c>
      <c r="AI243" s="100">
        <f t="shared" si="139"/>
        <v>24</v>
      </c>
      <c r="AJ243" s="74" t="str">
        <f>IF(AI243="","",$AJ$2)</f>
        <v>A-</v>
      </c>
      <c r="AK243" s="74" t="s">
        <v>13</v>
      </c>
      <c r="AL243" s="74" t="s">
        <v>1937</v>
      </c>
      <c r="AM243" s="74" t="s">
        <v>1938</v>
      </c>
      <c r="AN243" s="74" t="str">
        <f>IF(AI243="","",$AN$2)</f>
        <v>C</v>
      </c>
      <c r="AO243" s="74" t="str">
        <f>IF(N243="","",IF(N243&gt;=$AO$1/100,"O","X"))</f>
        <v/>
      </c>
      <c r="AP243" s="74" t="str">
        <f>IF(I243="","",IF(I243&lt;=$AP$1,"O","X"))</f>
        <v/>
      </c>
      <c r="AQ243" s="74" t="str">
        <f>IF(O243="","",IF(O243&lt;=$AQ$1,"O","X"))</f>
        <v>O</v>
      </c>
      <c r="AR243" s="74" t="str">
        <f>IF(M243="","",IF(M243&lt;=$AR$1,"O","X"))</f>
        <v>O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/>
      </c>
    </row>
    <row r="244" spans="1:48" x14ac:dyDescent="0.3">
      <c r="A244" s="9"/>
      <c r="B244" s="74"/>
      <c r="C244" s="6"/>
      <c r="D244" s="9"/>
      <c r="E244" s="14"/>
      <c r="F244" s="98"/>
      <c r="G244" s="9"/>
      <c r="H244" s="9"/>
      <c r="I244" s="9"/>
      <c r="J244" s="9"/>
      <c r="K244" s="9"/>
      <c r="L244" s="9"/>
      <c r="M244" s="9"/>
      <c r="N244" s="9"/>
      <c r="O244" s="99"/>
      <c r="P244" s="99"/>
      <c r="Q244" s="100"/>
      <c r="R244" s="100"/>
      <c r="S244" s="9"/>
      <c r="T244" s="48"/>
      <c r="U244" s="9"/>
      <c r="W244" s="69" t="str">
        <f>$A$4&amp;" "&amp;A245&amp;"("&amp;B245&amp;","&amp;C245&amp;"^)"</f>
        <v>정왕동 동원('98.03.,358^)</v>
      </c>
      <c r="X244" s="70"/>
      <c r="Y244" s="70"/>
      <c r="Z244" s="70"/>
      <c r="AA244" s="70"/>
      <c r="AB244" s="70"/>
      <c r="AC244" s="70"/>
      <c r="AD244" s="70"/>
      <c r="AE244" s="70"/>
      <c r="AF244" s="71"/>
      <c r="AH244" s="20" t="str">
        <f t="shared" si="140"/>
        <v/>
      </c>
      <c r="AI244" s="97" t="str">
        <f t="shared" si="139"/>
        <v/>
      </c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</row>
    <row r="245" spans="1:48" x14ac:dyDescent="0.3">
      <c r="A245" s="9" t="s">
        <v>140</v>
      </c>
      <c r="B245" s="10" t="s">
        <v>1942</v>
      </c>
      <c r="C245" s="101">
        <v>358</v>
      </c>
      <c r="D245" s="98">
        <v>105.2</v>
      </c>
      <c r="E245" s="100">
        <v>32</v>
      </c>
      <c r="F245" s="98">
        <v>84.8</v>
      </c>
      <c r="G245" s="17">
        <v>26</v>
      </c>
      <c r="H245" s="101">
        <v>258</v>
      </c>
      <c r="I245" s="102">
        <v>49000</v>
      </c>
      <c r="J245" s="102" t="s">
        <v>1940</v>
      </c>
      <c r="K245" s="102">
        <v>35000</v>
      </c>
      <c r="L245" s="102" t="s">
        <v>1963</v>
      </c>
      <c r="M245" s="103">
        <f>I245-K245</f>
        <v>14000</v>
      </c>
      <c r="N245" s="4">
        <f>IF(ISERROR(K245/I245),"",K245/I245)</f>
        <v>0.7142857142857143</v>
      </c>
      <c r="O245" s="99">
        <f>I245/E245</f>
        <v>1531.25</v>
      </c>
      <c r="P245" s="99">
        <f>K245/E245</f>
        <v>1093.75</v>
      </c>
      <c r="Q245" s="74">
        <v>3</v>
      </c>
      <c r="R245" s="74">
        <v>2</v>
      </c>
      <c r="S245" s="74" t="s">
        <v>1941</v>
      </c>
      <c r="T245" s="5">
        <v>105</v>
      </c>
      <c r="U245" s="9"/>
      <c r="W245" s="98">
        <f t="shared" ref="W245:X248" si="167">D245</f>
        <v>105.2</v>
      </c>
      <c r="X245" s="100">
        <f t="shared" si="167"/>
        <v>32</v>
      </c>
      <c r="Y245" s="96">
        <f t="shared" ref="Y245:Z248" si="168">H245</f>
        <v>258</v>
      </c>
      <c r="Z245" s="103">
        <f t="shared" si="168"/>
        <v>49000</v>
      </c>
      <c r="AA245" s="103">
        <f>K245</f>
        <v>35000</v>
      </c>
      <c r="AB245" s="103">
        <f t="shared" ref="AB245:AD248" si="169">M245</f>
        <v>14000</v>
      </c>
      <c r="AC245" s="4">
        <f t="shared" si="169"/>
        <v>0.7142857142857143</v>
      </c>
      <c r="AD245" s="99">
        <f t="shared" si="169"/>
        <v>1531.25</v>
      </c>
      <c r="AE245" s="74" t="str">
        <f>S245</f>
        <v>계</v>
      </c>
      <c r="AF245" s="74" t="str">
        <f>Q245&amp;"/"&amp;R245</f>
        <v>3/2</v>
      </c>
      <c r="AH245" s="20" t="str">
        <f t="shared" si="140"/>
        <v>동원</v>
      </c>
      <c r="AI245" s="100">
        <f t="shared" si="139"/>
        <v>32</v>
      </c>
      <c r="AJ245" s="74" t="str">
        <f>IF(AI245="","",$AJ$2)</f>
        <v>A-</v>
      </c>
      <c r="AK245" s="74" t="s">
        <v>13</v>
      </c>
      <c r="AL245" s="74" t="s">
        <v>1937</v>
      </c>
      <c r="AM245" s="74" t="s">
        <v>1938</v>
      </c>
      <c r="AN245" s="74" t="str">
        <f>IF(AI245="","",$AN$2)</f>
        <v>C</v>
      </c>
      <c r="AO245" s="74" t="str">
        <f>IF(N245="","",IF(N245&gt;=$AO$1/100,"O","X"))</f>
        <v>X</v>
      </c>
      <c r="AP245" s="74" t="str">
        <f>IF(I245="","",IF(I245&lt;=$AP$1,"O","X"))</f>
        <v>X</v>
      </c>
      <c r="AQ245" s="74" t="str">
        <f>IF(O245="","",IF(O245&lt;=$AQ$1,"O","X"))</f>
        <v>X</v>
      </c>
      <c r="AR245" s="74" t="str">
        <f>IF(M245="","",IF(M245&lt;=$AR$1,"O","X"))</f>
        <v>X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>X</v>
      </c>
    </row>
    <row r="246" spans="1:48" x14ac:dyDescent="0.3">
      <c r="A246" s="9" t="s">
        <v>140</v>
      </c>
      <c r="B246" s="10" t="s">
        <v>1942</v>
      </c>
      <c r="C246" s="101">
        <v>358</v>
      </c>
      <c r="D246" s="98">
        <v>120.6</v>
      </c>
      <c r="E246" s="100">
        <v>36</v>
      </c>
      <c r="F246" s="98">
        <v>99.5</v>
      </c>
      <c r="G246" s="17">
        <v>30</v>
      </c>
      <c r="H246" s="101">
        <v>40</v>
      </c>
      <c r="I246" s="102">
        <v>62000</v>
      </c>
      <c r="J246" s="102" t="s">
        <v>1975</v>
      </c>
      <c r="K246" s="102"/>
      <c r="L246" s="102"/>
      <c r="M246" s="103">
        <f>I246-K246</f>
        <v>62000</v>
      </c>
      <c r="N246" s="4">
        <f>IF(ISERROR(K246/I246),"",K246/I246)</f>
        <v>0</v>
      </c>
      <c r="O246" s="99">
        <f>I246/E246</f>
        <v>1722.2222222222222</v>
      </c>
      <c r="P246" s="99">
        <f>K246/E246</f>
        <v>0</v>
      </c>
      <c r="Q246" s="74">
        <v>4</v>
      </c>
      <c r="R246" s="74">
        <v>2</v>
      </c>
      <c r="S246" s="74" t="s">
        <v>1941</v>
      </c>
      <c r="T246" s="5">
        <v>120</v>
      </c>
      <c r="U246" s="9"/>
      <c r="W246" s="98">
        <f t="shared" si="167"/>
        <v>120.6</v>
      </c>
      <c r="X246" s="100">
        <f t="shared" si="167"/>
        <v>36</v>
      </c>
      <c r="Y246" s="96">
        <f t="shared" si="168"/>
        <v>40</v>
      </c>
      <c r="Z246" s="103">
        <f t="shared" si="168"/>
        <v>62000</v>
      </c>
      <c r="AA246" s="103">
        <f>K246</f>
        <v>0</v>
      </c>
      <c r="AB246" s="103">
        <f t="shared" si="169"/>
        <v>62000</v>
      </c>
      <c r="AC246" s="4">
        <f t="shared" si="169"/>
        <v>0</v>
      </c>
      <c r="AD246" s="99">
        <f t="shared" si="169"/>
        <v>1722.2222222222222</v>
      </c>
      <c r="AE246" s="74" t="str">
        <f>S246</f>
        <v>계</v>
      </c>
      <c r="AF246" s="74" t="str">
        <f>Q246&amp;"/"&amp;R246</f>
        <v>4/2</v>
      </c>
      <c r="AH246" s="20" t="str">
        <f t="shared" si="140"/>
        <v>동원</v>
      </c>
      <c r="AI246" s="100">
        <f t="shared" si="139"/>
        <v>36</v>
      </c>
      <c r="AJ246" s="74" t="str">
        <f>IF(AI246="","",$AJ$2)</f>
        <v>A-</v>
      </c>
      <c r="AK246" s="74" t="s">
        <v>13</v>
      </c>
      <c r="AL246" s="74" t="s">
        <v>1937</v>
      </c>
      <c r="AM246" s="74" t="s">
        <v>1938</v>
      </c>
      <c r="AN246" s="74" t="str">
        <f>IF(AI246="","",$AN$2)</f>
        <v>C</v>
      </c>
      <c r="AO246" s="74" t="str">
        <f>IF(N246="","",IF(N246&gt;=$AO$1/100,"O","X"))</f>
        <v>X</v>
      </c>
      <c r="AP246" s="74" t="str">
        <f>IF(I246="","",IF(I246&lt;=$AP$1,"O","X"))</f>
        <v>X</v>
      </c>
      <c r="AQ246" s="74" t="str">
        <f>IF(O246="","",IF(O246&lt;=$AQ$1,"O","X"))</f>
        <v>X</v>
      </c>
      <c r="AR246" s="74" t="str">
        <f>IF(M246="","",IF(M246&lt;=$AR$1,"O","X"))</f>
        <v>X</v>
      </c>
      <c r="AS246" s="74" t="s">
        <v>2</v>
      </c>
      <c r="AT246" s="74" t="str">
        <f>IF(OR(F246="",AI246=""),"",IF(AND((F246&lt;=85),(AI246&gt;=15)),"O","X"))</f>
        <v>X</v>
      </c>
      <c r="AU246" s="74" t="str">
        <f>IF(C246="","",IF(C246&gt;=$AU$1,"O","X"))</f>
        <v>O</v>
      </c>
      <c r="AV246" s="74" t="str">
        <f>IF(AO246="","",IF(AND(AO246="O",AP246="O",AR246="O",AT246="O",AU246="O"),"후보","X"))</f>
        <v>X</v>
      </c>
    </row>
    <row r="247" spans="1:48" x14ac:dyDescent="0.3">
      <c r="A247" s="9" t="s">
        <v>140</v>
      </c>
      <c r="B247" s="10" t="s">
        <v>1942</v>
      </c>
      <c r="C247" s="101">
        <v>358</v>
      </c>
      <c r="D247" s="98">
        <v>123.8</v>
      </c>
      <c r="E247" s="100">
        <v>37</v>
      </c>
      <c r="F247" s="98">
        <v>89.8</v>
      </c>
      <c r="G247" s="17">
        <v>27</v>
      </c>
      <c r="H247" s="101">
        <v>20</v>
      </c>
      <c r="I247" s="102">
        <v>59000</v>
      </c>
      <c r="J247" s="102" t="s">
        <v>1956</v>
      </c>
      <c r="K247" s="102"/>
      <c r="L247" s="102"/>
      <c r="M247" s="103">
        <f>I247-K247</f>
        <v>59000</v>
      </c>
      <c r="N247" s="4">
        <f>IF(ISERROR(K247/I247),"",K247/I247)</f>
        <v>0</v>
      </c>
      <c r="O247" s="99">
        <f>I247/E247</f>
        <v>1594.5945945945946</v>
      </c>
      <c r="P247" s="99">
        <f>K247/E247</f>
        <v>0</v>
      </c>
      <c r="Q247" s="74">
        <v>3</v>
      </c>
      <c r="R247" s="74">
        <v>2</v>
      </c>
      <c r="S247" s="74" t="s">
        <v>1941</v>
      </c>
      <c r="T247" s="5">
        <v>123</v>
      </c>
      <c r="U247" s="9"/>
      <c r="W247" s="98">
        <f t="shared" si="167"/>
        <v>123.8</v>
      </c>
      <c r="X247" s="100">
        <f t="shared" si="167"/>
        <v>37</v>
      </c>
      <c r="Y247" s="96">
        <f t="shared" si="168"/>
        <v>20</v>
      </c>
      <c r="Z247" s="103">
        <f t="shared" si="168"/>
        <v>59000</v>
      </c>
      <c r="AA247" s="103">
        <f>K247</f>
        <v>0</v>
      </c>
      <c r="AB247" s="103">
        <f t="shared" si="169"/>
        <v>59000</v>
      </c>
      <c r="AC247" s="4">
        <f t="shared" si="169"/>
        <v>0</v>
      </c>
      <c r="AD247" s="99">
        <f t="shared" si="169"/>
        <v>1594.5945945945946</v>
      </c>
      <c r="AE247" s="74" t="str">
        <f>S247</f>
        <v>계</v>
      </c>
      <c r="AF247" s="74" t="str">
        <f>Q247&amp;"/"&amp;R247</f>
        <v>3/2</v>
      </c>
      <c r="AH247" s="20" t="str">
        <f t="shared" si="140"/>
        <v>동원</v>
      </c>
      <c r="AI247" s="100">
        <f t="shared" si="139"/>
        <v>37</v>
      </c>
      <c r="AJ247" s="74" t="str">
        <f>IF(AI247="","",$AJ$2)</f>
        <v>A-</v>
      </c>
      <c r="AK247" s="74" t="s">
        <v>13</v>
      </c>
      <c r="AL247" s="74" t="s">
        <v>1937</v>
      </c>
      <c r="AM247" s="74" t="s">
        <v>1938</v>
      </c>
      <c r="AN247" s="74" t="str">
        <f>IF(AI247="","",$AN$2)</f>
        <v>C</v>
      </c>
      <c r="AO247" s="74" t="str">
        <f>IF(N247="","",IF(N247&gt;=$AO$1/100,"O","X"))</f>
        <v>X</v>
      </c>
      <c r="AP247" s="74" t="str">
        <f>IF(I247="","",IF(I247&lt;=$AP$1,"O","X"))</f>
        <v>X</v>
      </c>
      <c r="AQ247" s="74" t="str">
        <f>IF(O247="","",IF(O247&lt;=$AQ$1,"O","X"))</f>
        <v>X</v>
      </c>
      <c r="AR247" s="74" t="str">
        <f>IF(M247="","",IF(M247&lt;=$AR$1,"O","X"))</f>
        <v>X</v>
      </c>
      <c r="AS247" s="74" t="s">
        <v>2</v>
      </c>
      <c r="AT247" s="74" t="str">
        <f>IF(OR(F247="",AI247=""),"",IF(AND((F247&lt;=85),(AI247&gt;=15)),"O","X"))</f>
        <v>X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>X</v>
      </c>
    </row>
    <row r="248" spans="1:48" x14ac:dyDescent="0.3">
      <c r="A248" s="9" t="s">
        <v>140</v>
      </c>
      <c r="B248" s="10" t="s">
        <v>1942</v>
      </c>
      <c r="C248" s="101">
        <v>358</v>
      </c>
      <c r="D248" s="98">
        <v>139.80000000000001</v>
      </c>
      <c r="E248" s="100">
        <v>42</v>
      </c>
      <c r="F248" s="98">
        <v>117.3</v>
      </c>
      <c r="G248" s="17">
        <v>35</v>
      </c>
      <c r="H248" s="101">
        <v>40</v>
      </c>
      <c r="I248" s="102">
        <v>70000</v>
      </c>
      <c r="J248" s="102" t="s">
        <v>1975</v>
      </c>
      <c r="K248" s="102"/>
      <c r="L248" s="102"/>
      <c r="M248" s="103">
        <f>I248-K248</f>
        <v>70000</v>
      </c>
      <c r="N248" s="4">
        <f>IF(ISERROR(K248/I248),"",K248/I248)</f>
        <v>0</v>
      </c>
      <c r="O248" s="99">
        <f>I248/E248</f>
        <v>1666.6666666666667</v>
      </c>
      <c r="P248" s="99">
        <f>K248/E248</f>
        <v>0</v>
      </c>
      <c r="Q248" s="74">
        <v>4</v>
      </c>
      <c r="R248" s="74">
        <v>2</v>
      </c>
      <c r="S248" s="74" t="s">
        <v>1941</v>
      </c>
      <c r="T248" s="5">
        <v>139</v>
      </c>
      <c r="U248" s="9"/>
      <c r="W248" s="98">
        <f t="shared" si="167"/>
        <v>139.80000000000001</v>
      </c>
      <c r="X248" s="100">
        <f t="shared" si="167"/>
        <v>42</v>
      </c>
      <c r="Y248" s="96">
        <f t="shared" si="168"/>
        <v>40</v>
      </c>
      <c r="Z248" s="103">
        <f t="shared" si="168"/>
        <v>70000</v>
      </c>
      <c r="AA248" s="103">
        <f>K248</f>
        <v>0</v>
      </c>
      <c r="AB248" s="103">
        <f t="shared" si="169"/>
        <v>70000</v>
      </c>
      <c r="AC248" s="4">
        <f t="shared" si="169"/>
        <v>0</v>
      </c>
      <c r="AD248" s="99">
        <f t="shared" si="169"/>
        <v>1666.6666666666667</v>
      </c>
      <c r="AE248" s="74" t="str">
        <f>S248</f>
        <v>계</v>
      </c>
      <c r="AF248" s="74" t="str">
        <f>Q248&amp;"/"&amp;R248</f>
        <v>4/2</v>
      </c>
      <c r="AH248" s="20" t="str">
        <f t="shared" si="140"/>
        <v>동원</v>
      </c>
      <c r="AI248" s="100">
        <f t="shared" si="139"/>
        <v>42</v>
      </c>
      <c r="AJ248" s="74" t="str">
        <f>IF(AI248="","",$AJ$2)</f>
        <v>A-</v>
      </c>
      <c r="AK248" s="74" t="s">
        <v>13</v>
      </c>
      <c r="AL248" s="74" t="s">
        <v>1937</v>
      </c>
      <c r="AM248" s="74" t="s">
        <v>1938</v>
      </c>
      <c r="AN248" s="74" t="str">
        <f>IF(AI248="","",$AN$2)</f>
        <v>C</v>
      </c>
      <c r="AO248" s="74" t="str">
        <f>IF(N248="","",IF(N248&gt;=$AO$1/100,"O","X"))</f>
        <v>X</v>
      </c>
      <c r="AP248" s="74" t="str">
        <f>IF(I248="","",IF(I248&lt;=$AP$1,"O","X"))</f>
        <v>X</v>
      </c>
      <c r="AQ248" s="74" t="str">
        <f>IF(O248="","",IF(O248&lt;=$AQ$1,"O","X"))</f>
        <v>X</v>
      </c>
      <c r="AR248" s="74" t="str">
        <f>IF(M248="","",IF(M248&lt;=$AR$1,"O","X"))</f>
        <v>X</v>
      </c>
      <c r="AS248" s="74" t="s">
        <v>2</v>
      </c>
      <c r="AT248" s="74" t="str">
        <f>IF(OR(F248="",AI248=""),"",IF(AND((F248&lt;=85),(AI248&gt;=15)),"O","X"))</f>
        <v>X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>X</v>
      </c>
    </row>
    <row r="249" spans="1:48" x14ac:dyDescent="0.3">
      <c r="A249" s="9"/>
      <c r="B249" s="74"/>
      <c r="C249" s="6"/>
      <c r="D249" s="9"/>
      <c r="E249" s="14"/>
      <c r="F249" s="98"/>
      <c r="G249" s="9"/>
      <c r="H249" s="9"/>
      <c r="I249" s="9"/>
      <c r="J249" s="9"/>
      <c r="K249" s="9"/>
      <c r="L249" s="9"/>
      <c r="M249" s="9"/>
      <c r="N249" s="9"/>
      <c r="O249" s="99"/>
      <c r="P249" s="99"/>
      <c r="Q249" s="100"/>
      <c r="R249" s="100"/>
      <c r="S249" s="9"/>
      <c r="T249" s="48"/>
      <c r="U249" s="9"/>
      <c r="W249" s="69" t="str">
        <f>$A$4&amp;" "&amp;A250&amp;"("&amp;B250&amp;","&amp;C250&amp;"^)"</f>
        <v>정왕동 영남4차('96.02.,330^)</v>
      </c>
      <c r="X249" s="70"/>
      <c r="Y249" s="70"/>
      <c r="Z249" s="70"/>
      <c r="AA249" s="70"/>
      <c r="AB249" s="70"/>
      <c r="AC249" s="70"/>
      <c r="AD249" s="70"/>
      <c r="AE249" s="70"/>
      <c r="AF249" s="71"/>
      <c r="AH249" s="20" t="str">
        <f t="shared" si="140"/>
        <v/>
      </c>
      <c r="AI249" s="97" t="str">
        <f t="shared" si="139"/>
        <v/>
      </c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</row>
    <row r="250" spans="1:48" x14ac:dyDescent="0.3">
      <c r="A250" s="9" t="s">
        <v>1726</v>
      </c>
      <c r="B250" s="10" t="s">
        <v>2061</v>
      </c>
      <c r="C250" s="101">
        <v>330</v>
      </c>
      <c r="D250" s="98">
        <v>73.099999999999994</v>
      </c>
      <c r="E250" s="100">
        <v>22</v>
      </c>
      <c r="F250" s="98">
        <v>60</v>
      </c>
      <c r="G250" s="17">
        <v>18</v>
      </c>
      <c r="H250" s="101">
        <v>150</v>
      </c>
      <c r="I250" s="102">
        <v>27000</v>
      </c>
      <c r="J250" s="102" t="s">
        <v>1968</v>
      </c>
      <c r="K250" s="102"/>
      <c r="L250" s="102"/>
      <c r="M250" s="103">
        <f>I250-K250</f>
        <v>27000</v>
      </c>
      <c r="N250" s="4">
        <f>IF(ISERROR(K250/I250),"",K250/I250)</f>
        <v>0</v>
      </c>
      <c r="O250" s="99">
        <f>I250/E250</f>
        <v>1227.2727272727273</v>
      </c>
      <c r="P250" s="99">
        <f>K250/E250</f>
        <v>0</v>
      </c>
      <c r="Q250" s="74">
        <v>3</v>
      </c>
      <c r="R250" s="74">
        <v>1</v>
      </c>
      <c r="S250" s="74" t="s">
        <v>1941</v>
      </c>
      <c r="T250" s="5">
        <v>73</v>
      </c>
      <c r="U250" s="9"/>
      <c r="W250" s="98">
        <f>D250</f>
        <v>73.099999999999994</v>
      </c>
      <c r="X250" s="100">
        <f>E250</f>
        <v>22</v>
      </c>
      <c r="Y250" s="96">
        <f>H250</f>
        <v>150</v>
      </c>
      <c r="Z250" s="103">
        <f>I250</f>
        <v>27000</v>
      </c>
      <c r="AA250" s="103">
        <f>K250</f>
        <v>0</v>
      </c>
      <c r="AB250" s="103">
        <f t="shared" ref="AB250:AD251" si="170">M250</f>
        <v>27000</v>
      </c>
      <c r="AC250" s="4">
        <f t="shared" si="170"/>
        <v>0</v>
      </c>
      <c r="AD250" s="99">
        <f t="shared" si="170"/>
        <v>1227.2727272727273</v>
      </c>
      <c r="AE250" s="74" t="str">
        <f>S250</f>
        <v>계</v>
      </c>
      <c r="AF250" s="74" t="str">
        <f>Q250&amp;"/"&amp;R250</f>
        <v>3/1</v>
      </c>
      <c r="AH250" s="20" t="str">
        <f t="shared" si="140"/>
        <v>영남4차</v>
      </c>
      <c r="AI250" s="100">
        <f t="shared" si="139"/>
        <v>22</v>
      </c>
      <c r="AJ250" s="74" t="str">
        <f>IF(AI250="","",$AJ$2)</f>
        <v>A-</v>
      </c>
      <c r="AK250" s="74" t="s">
        <v>13</v>
      </c>
      <c r="AL250" s="74" t="s">
        <v>1937</v>
      </c>
      <c r="AM250" s="74" t="s">
        <v>1938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O</v>
      </c>
      <c r="AQ250" s="74" t="str">
        <f>IF(O250="","",IF(O250&lt;=$AQ$1,"O","X"))</f>
        <v>X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O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x14ac:dyDescent="0.3">
      <c r="A251" s="9" t="s">
        <v>1726</v>
      </c>
      <c r="B251" s="10" t="s">
        <v>2061</v>
      </c>
      <c r="C251" s="101">
        <v>330</v>
      </c>
      <c r="D251" s="98">
        <v>78.3</v>
      </c>
      <c r="E251" s="100">
        <v>24</v>
      </c>
      <c r="F251" s="98">
        <v>59.9</v>
      </c>
      <c r="G251" s="17">
        <v>18</v>
      </c>
      <c r="H251" s="101">
        <v>180</v>
      </c>
      <c r="I251" s="102">
        <v>29000</v>
      </c>
      <c r="J251" s="102" t="s">
        <v>1960</v>
      </c>
      <c r="K251" s="102">
        <v>25000</v>
      </c>
      <c r="L251" s="102" t="s">
        <v>1956</v>
      </c>
      <c r="M251" s="103">
        <f>I251-K251</f>
        <v>4000</v>
      </c>
      <c r="N251" s="4">
        <f>IF(ISERROR(K251/I251),"",K251/I251)</f>
        <v>0.86206896551724133</v>
      </c>
      <c r="O251" s="99">
        <f>I251/E251</f>
        <v>1208.3333333333333</v>
      </c>
      <c r="P251" s="99">
        <f>K251/E251</f>
        <v>1041.6666666666667</v>
      </c>
      <c r="Q251" s="74">
        <v>3</v>
      </c>
      <c r="R251" s="74">
        <v>1</v>
      </c>
      <c r="S251" s="74" t="s">
        <v>1941</v>
      </c>
      <c r="T251" s="5">
        <v>78</v>
      </c>
      <c r="U251" s="9"/>
      <c r="W251" s="98">
        <f>D251</f>
        <v>78.3</v>
      </c>
      <c r="X251" s="100">
        <f>E251</f>
        <v>24</v>
      </c>
      <c r="Y251" s="96">
        <f>H251</f>
        <v>180</v>
      </c>
      <c r="Z251" s="103">
        <f>I251</f>
        <v>29000</v>
      </c>
      <c r="AA251" s="103">
        <f>K251</f>
        <v>25000</v>
      </c>
      <c r="AB251" s="103">
        <f t="shared" si="170"/>
        <v>4000</v>
      </c>
      <c r="AC251" s="4">
        <f t="shared" si="170"/>
        <v>0.86206896551724133</v>
      </c>
      <c r="AD251" s="99">
        <f t="shared" si="170"/>
        <v>1208.3333333333333</v>
      </c>
      <c r="AE251" s="74" t="str">
        <f>S251</f>
        <v>계</v>
      </c>
      <c r="AF251" s="74" t="str">
        <f>Q251&amp;"/"&amp;R251</f>
        <v>3/1</v>
      </c>
      <c r="AH251" s="20" t="str">
        <f t="shared" si="140"/>
        <v>영남4차</v>
      </c>
      <c r="AI251" s="100">
        <f t="shared" si="139"/>
        <v>24</v>
      </c>
      <c r="AJ251" s="74" t="str">
        <f>IF(AI251="","",$AJ$2)</f>
        <v>A-</v>
      </c>
      <c r="AK251" s="74" t="s">
        <v>13</v>
      </c>
      <c r="AL251" s="74" t="s">
        <v>1937</v>
      </c>
      <c r="AM251" s="74" t="s">
        <v>1938</v>
      </c>
      <c r="AN251" s="74" t="str">
        <f>IF(AI251="","",$AN$2)</f>
        <v>C</v>
      </c>
      <c r="AO251" s="74" t="str">
        <f>IF(N251="","",IF(N251&gt;=$AO$1/100,"O","X"))</f>
        <v>O</v>
      </c>
      <c r="AP251" s="74" t="str">
        <f>IF(I251="","",IF(I251&lt;=$AP$1,"O","X"))</f>
        <v>O</v>
      </c>
      <c r="AQ251" s="74" t="str">
        <f>IF(O251="","",IF(O251&lt;=$AQ$1,"O","X"))</f>
        <v>X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O</v>
      </c>
      <c r="AU251" s="74" t="str">
        <f>IF(C251="","",IF(C251&gt;=$AU$1,"O","X"))</f>
        <v>O</v>
      </c>
      <c r="AV251" s="74" t="str">
        <f>IF(AO251="","",IF(AND(AO251="O",AP251="O",AR251="O",AT251="O",AU251="O"),"후보","X"))</f>
        <v>후보</v>
      </c>
    </row>
    <row r="252" spans="1:48" x14ac:dyDescent="0.3">
      <c r="A252" s="9"/>
      <c r="B252" s="74"/>
      <c r="C252" s="6"/>
      <c r="D252" s="9"/>
      <c r="E252" s="14"/>
      <c r="F252" s="98"/>
      <c r="G252" s="9"/>
      <c r="H252" s="9"/>
      <c r="I252" s="9"/>
      <c r="J252" s="9"/>
      <c r="K252" s="9"/>
      <c r="L252" s="9"/>
      <c r="M252" s="9"/>
      <c r="N252" s="9"/>
      <c r="O252" s="99"/>
      <c r="P252" s="99"/>
      <c r="Q252" s="100"/>
      <c r="R252" s="100"/>
      <c r="S252" s="9"/>
      <c r="T252" s="48"/>
      <c r="U252" s="9"/>
      <c r="W252" s="69" t="str">
        <f>$A$4&amp;" "&amp;A253&amp;"("&amp;B253&amp;","&amp;C253&amp;"^)"</f>
        <v>정왕동 시화평안마을건영5차('02.07.,340^)</v>
      </c>
      <c r="X252" s="70"/>
      <c r="Y252" s="70"/>
      <c r="Z252" s="70"/>
      <c r="AA252" s="70"/>
      <c r="AB252" s="70"/>
      <c r="AC252" s="70"/>
      <c r="AD252" s="70"/>
      <c r="AE252" s="70"/>
      <c r="AF252" s="71"/>
      <c r="AH252" s="20" t="str">
        <f t="shared" si="140"/>
        <v/>
      </c>
      <c r="AI252" s="97" t="str">
        <f t="shared" si="139"/>
        <v/>
      </c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</row>
    <row r="253" spans="1:48" x14ac:dyDescent="0.3">
      <c r="A253" s="9" t="s">
        <v>1730</v>
      </c>
      <c r="B253" s="10" t="s">
        <v>2080</v>
      </c>
      <c r="C253" s="101">
        <v>340</v>
      </c>
      <c r="D253" s="98">
        <v>96.2</v>
      </c>
      <c r="E253" s="100">
        <v>29</v>
      </c>
      <c r="F253" s="98">
        <v>84.9</v>
      </c>
      <c r="G253" s="17">
        <v>26</v>
      </c>
      <c r="H253" s="101">
        <v>190</v>
      </c>
      <c r="I253" s="102">
        <v>45000</v>
      </c>
      <c r="J253" s="102" t="s">
        <v>1971</v>
      </c>
      <c r="K253" s="102"/>
      <c r="L253" s="102"/>
      <c r="M253" s="103">
        <f>I253-K253</f>
        <v>45000</v>
      </c>
      <c r="N253" s="4">
        <f>IF(ISERROR(K253/I253),"",K253/I253)</f>
        <v>0</v>
      </c>
      <c r="O253" s="99">
        <f>I253/E253</f>
        <v>1551.7241379310344</v>
      </c>
      <c r="P253" s="99">
        <f>K253/E253</f>
        <v>0</v>
      </c>
      <c r="Q253" s="74">
        <v>3</v>
      </c>
      <c r="R253" s="74">
        <v>2</v>
      </c>
      <c r="S253" s="74" t="s">
        <v>1941</v>
      </c>
      <c r="T253" s="5" t="s">
        <v>1732</v>
      </c>
      <c r="U253" s="9"/>
      <c r="W253" s="98">
        <f t="shared" ref="W253:X255" si="171">D253</f>
        <v>96.2</v>
      </c>
      <c r="X253" s="100">
        <f t="shared" si="171"/>
        <v>29</v>
      </c>
      <c r="Y253" s="96">
        <f t="shared" ref="Y253:Z255" si="172">H253</f>
        <v>190</v>
      </c>
      <c r="Z253" s="103">
        <f t="shared" si="172"/>
        <v>45000</v>
      </c>
      <c r="AA253" s="103">
        <f>K253</f>
        <v>0</v>
      </c>
      <c r="AB253" s="103">
        <f t="shared" ref="AB253:AD255" si="173">M253</f>
        <v>45000</v>
      </c>
      <c r="AC253" s="4">
        <f t="shared" si="173"/>
        <v>0</v>
      </c>
      <c r="AD253" s="99">
        <f t="shared" si="173"/>
        <v>1551.7241379310344</v>
      </c>
      <c r="AE253" s="74" t="str">
        <f>S253</f>
        <v>계</v>
      </c>
      <c r="AF253" s="74" t="str">
        <f>Q253&amp;"/"&amp;R253</f>
        <v>3/2</v>
      </c>
      <c r="AH253" s="20" t="str">
        <f t="shared" si="140"/>
        <v>시화평안마을건영5차</v>
      </c>
      <c r="AI253" s="100">
        <f t="shared" si="139"/>
        <v>29</v>
      </c>
      <c r="AJ253" s="74" t="str">
        <f>IF(AI253="","",$AJ$2)</f>
        <v>A-</v>
      </c>
      <c r="AK253" s="74" t="s">
        <v>13</v>
      </c>
      <c r="AL253" s="74" t="s">
        <v>1937</v>
      </c>
      <c r="AM253" s="74" t="s">
        <v>1938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O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x14ac:dyDescent="0.3">
      <c r="A254" s="9" t="s">
        <v>1730</v>
      </c>
      <c r="B254" s="10" t="s">
        <v>2080</v>
      </c>
      <c r="C254" s="101">
        <v>340</v>
      </c>
      <c r="D254" s="98">
        <v>96.3</v>
      </c>
      <c r="E254" s="100">
        <v>29</v>
      </c>
      <c r="F254" s="98">
        <v>85</v>
      </c>
      <c r="G254" s="17">
        <v>26</v>
      </c>
      <c r="H254" s="101">
        <v>140</v>
      </c>
      <c r="I254" s="102">
        <v>35000</v>
      </c>
      <c r="J254" s="102" t="s">
        <v>1968</v>
      </c>
      <c r="K254" s="102"/>
      <c r="L254" s="102"/>
      <c r="M254" s="103">
        <f>I254-K254</f>
        <v>35000</v>
      </c>
      <c r="N254" s="4">
        <f>IF(ISERROR(K254/I254),"",K254/I254)</f>
        <v>0</v>
      </c>
      <c r="O254" s="99">
        <f>I254/E254</f>
        <v>1206.8965517241379</v>
      </c>
      <c r="P254" s="99">
        <f>K254/E254</f>
        <v>0</v>
      </c>
      <c r="Q254" s="74">
        <v>3</v>
      </c>
      <c r="R254" s="74">
        <v>2</v>
      </c>
      <c r="S254" s="74" t="s">
        <v>1941</v>
      </c>
      <c r="T254" s="5" t="s">
        <v>1736</v>
      </c>
      <c r="U254" s="9"/>
      <c r="W254" s="98">
        <f t="shared" si="171"/>
        <v>96.3</v>
      </c>
      <c r="X254" s="100">
        <f t="shared" si="171"/>
        <v>29</v>
      </c>
      <c r="Y254" s="96">
        <f t="shared" si="172"/>
        <v>140</v>
      </c>
      <c r="Z254" s="103">
        <f t="shared" si="172"/>
        <v>35000</v>
      </c>
      <c r="AA254" s="103">
        <f>K254</f>
        <v>0</v>
      </c>
      <c r="AB254" s="103">
        <f t="shared" si="173"/>
        <v>35000</v>
      </c>
      <c r="AC254" s="4">
        <f t="shared" si="173"/>
        <v>0</v>
      </c>
      <c r="AD254" s="99">
        <f t="shared" si="173"/>
        <v>1206.8965517241379</v>
      </c>
      <c r="AE254" s="74" t="str">
        <f>S254</f>
        <v>계</v>
      </c>
      <c r="AF254" s="74" t="str">
        <f>Q254&amp;"/"&amp;R254</f>
        <v>3/2</v>
      </c>
      <c r="AH254" s="20" t="str">
        <f t="shared" si="140"/>
        <v>시화평안마을건영5차</v>
      </c>
      <c r="AI254" s="100">
        <f t="shared" si="139"/>
        <v>29</v>
      </c>
      <c r="AJ254" s="74" t="str">
        <f>IF(AI254="","",$AJ$2)</f>
        <v>A-</v>
      </c>
      <c r="AK254" s="74" t="s">
        <v>13</v>
      </c>
      <c r="AL254" s="74" t="s">
        <v>1937</v>
      </c>
      <c r="AM254" s="74" t="s">
        <v>1938</v>
      </c>
      <c r="AN254" s="74" t="str">
        <f>IF(AI254="","",$AN$2)</f>
        <v>C</v>
      </c>
      <c r="AO254" s="74" t="str">
        <f>IF(N254="","",IF(N254&gt;=$AO$1/100,"O","X"))</f>
        <v>X</v>
      </c>
      <c r="AP254" s="74" t="str">
        <f>IF(I254="","",IF(I254&lt;=$AP$1,"O","X"))</f>
        <v>O</v>
      </c>
      <c r="AQ254" s="74" t="str">
        <f>IF(O254="","",IF(O254&lt;=$AQ$1,"O","X"))</f>
        <v>X</v>
      </c>
      <c r="AR254" s="74" t="str">
        <f>IF(M254="","",IF(M254&lt;=$AR$1,"O","X"))</f>
        <v>X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>X</v>
      </c>
    </row>
    <row r="255" spans="1:48" x14ac:dyDescent="0.3">
      <c r="A255" s="9" t="s">
        <v>1730</v>
      </c>
      <c r="B255" s="10" t="s">
        <v>2080</v>
      </c>
      <c r="C255" s="101">
        <v>340</v>
      </c>
      <c r="D255" s="98">
        <v>99.7</v>
      </c>
      <c r="E255" s="100">
        <v>30</v>
      </c>
      <c r="F255" s="98">
        <v>87.9</v>
      </c>
      <c r="G255" s="17">
        <v>27</v>
      </c>
      <c r="H255" s="101">
        <v>10</v>
      </c>
      <c r="I255" s="102"/>
      <c r="J255" s="102"/>
      <c r="K255" s="102"/>
      <c r="L255" s="102"/>
      <c r="M255" s="103">
        <f>I255-K255</f>
        <v>0</v>
      </c>
      <c r="N255" s="4" t="str">
        <f>IF(ISERROR(K255/I255),"",K255/I255)</f>
        <v/>
      </c>
      <c r="O255" s="99">
        <f>I255/E255</f>
        <v>0</v>
      </c>
      <c r="P255" s="99">
        <f>K255/E255</f>
        <v>0</v>
      </c>
      <c r="Q255" s="74">
        <v>3</v>
      </c>
      <c r="R255" s="74">
        <v>2</v>
      </c>
      <c r="S255" s="74" t="s">
        <v>1941</v>
      </c>
      <c r="T255" s="5">
        <v>99</v>
      </c>
      <c r="U255" s="9"/>
      <c r="W255" s="98">
        <f t="shared" si="171"/>
        <v>99.7</v>
      </c>
      <c r="X255" s="100">
        <f t="shared" si="171"/>
        <v>30</v>
      </c>
      <c r="Y255" s="96">
        <f t="shared" si="172"/>
        <v>10</v>
      </c>
      <c r="Z255" s="103">
        <f t="shared" si="172"/>
        <v>0</v>
      </c>
      <c r="AA255" s="103">
        <f>K255</f>
        <v>0</v>
      </c>
      <c r="AB255" s="103">
        <f t="shared" si="173"/>
        <v>0</v>
      </c>
      <c r="AC255" s="4" t="str">
        <f t="shared" si="173"/>
        <v/>
      </c>
      <c r="AD255" s="99">
        <f t="shared" si="173"/>
        <v>0</v>
      </c>
      <c r="AE255" s="74" t="str">
        <f>S255</f>
        <v>계</v>
      </c>
      <c r="AF255" s="74" t="str">
        <f>Q255&amp;"/"&amp;R255</f>
        <v>3/2</v>
      </c>
      <c r="AH255" s="20" t="str">
        <f t="shared" si="140"/>
        <v>시화평안마을건영5차</v>
      </c>
      <c r="AI255" s="100">
        <f t="shared" si="139"/>
        <v>30</v>
      </c>
      <c r="AJ255" s="74" t="str">
        <f>IF(AI255="","",$AJ$2)</f>
        <v>A-</v>
      </c>
      <c r="AK255" s="74" t="s">
        <v>13</v>
      </c>
      <c r="AL255" s="74" t="s">
        <v>1937</v>
      </c>
      <c r="AM255" s="74" t="s">
        <v>1938</v>
      </c>
      <c r="AN255" s="74" t="str">
        <f>IF(AI255="","",$AN$2)</f>
        <v>C</v>
      </c>
      <c r="AO255" s="74" t="str">
        <f>IF(N255="","",IF(N255&gt;=$AO$1/100,"O","X"))</f>
        <v/>
      </c>
      <c r="AP255" s="74" t="str">
        <f>IF(I255="","",IF(I255&lt;=$AP$1,"O","X"))</f>
        <v/>
      </c>
      <c r="AQ255" s="74" t="str">
        <f>IF(O255="","",IF(O255&lt;=$AQ$1,"O","X"))</f>
        <v>O</v>
      </c>
      <c r="AR255" s="74" t="str">
        <f>IF(M255="","",IF(M255&lt;=$AR$1,"O","X"))</f>
        <v>O</v>
      </c>
      <c r="AS255" s="74" t="s">
        <v>2</v>
      </c>
      <c r="AT255" s="74" t="str">
        <f>IF(OR(F255="",AI255=""),"",IF(AND((F255&lt;=85),(AI255&gt;=15)),"O","X"))</f>
        <v>X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/>
      </c>
    </row>
  </sheetData>
  <mergeCells count="1">
    <mergeCell ref="AJ1:AN1"/>
  </mergeCells>
  <phoneticPr fontId="2" type="noConversion"/>
  <conditionalFormatting sqref="AV4:AV6">
    <cfRule type="expression" dxfId="18597" priority="3911">
      <formula>AV4="X"</formula>
    </cfRule>
    <cfRule type="expression" dxfId="18596" priority="3912">
      <formula>AV4="후보"</formula>
    </cfRule>
  </conditionalFormatting>
  <conditionalFormatting sqref="AC1:AC2 AC4:AC6 N4:N5">
    <cfRule type="cellIs" dxfId="18595" priority="3908" operator="greaterThan">
      <formula>0.9</formula>
    </cfRule>
    <cfRule type="cellIs" dxfId="18594" priority="3909" operator="greaterThan">
      <formula>0.85</formula>
    </cfRule>
  </conditionalFormatting>
  <conditionalFormatting sqref="N1:N2">
    <cfRule type="cellIs" dxfId="18593" priority="3906" operator="greaterThan">
      <formula>0.9</formula>
    </cfRule>
    <cfRule type="cellIs" dxfId="18592" priority="3907" operator="greaterThan">
      <formula>0.85</formula>
    </cfRule>
  </conditionalFormatting>
  <conditionalFormatting sqref="N6">
    <cfRule type="cellIs" dxfId="18591" priority="3904" operator="greaterThan">
      <formula>0.9</formula>
    </cfRule>
    <cfRule type="cellIs" dxfId="18590" priority="3905" operator="greaterThan">
      <formula>0.85</formula>
    </cfRule>
  </conditionalFormatting>
  <conditionalFormatting sqref="E6">
    <cfRule type="expression" dxfId="18589" priority="3900">
      <formula>AND(IF(OR($Q6=1,$Q6=2),1,0),IF($X6&lt;=20,1,0))</formula>
    </cfRule>
    <cfRule type="expression" dxfId="18588" priority="3901">
      <formula>AND(IF($Q6=2,1,0),IF($X6&lt;30,1,0))</formula>
    </cfRule>
    <cfRule type="expression" dxfId="18587" priority="3902">
      <formula>AND(IF($Q6=3,1,0),IF($X6&lt;30,1,0))</formula>
    </cfRule>
    <cfRule type="expression" dxfId="18586" priority="3903">
      <formula>AND(IF($Q6=3,1,IF($Q6=4,1,0)),IF($F6&lt;=85,1,0))</formula>
    </cfRule>
  </conditionalFormatting>
  <conditionalFormatting sqref="X6">
    <cfRule type="expression" dxfId="18585" priority="3896">
      <formula>AND(IF(OR($Q6=1,$Q6=2),1,0),IF($X6&lt;=20,1,0))</formula>
    </cfRule>
    <cfRule type="expression" dxfId="18584" priority="3897">
      <formula>AND(IF($Q6=2,1,0),IF($X6&lt;30,1,0))</formula>
    </cfRule>
    <cfRule type="expression" dxfId="18583" priority="3898">
      <formula>AND(IF($Q6=3,1,0),IF($X6&lt;30,1,0))</formula>
    </cfRule>
    <cfRule type="expression" dxfId="18582" priority="3899">
      <formula>AND(IF($Q6=3,1,IF($Q6=4,1,0)),IF($F6&lt;=85,1,0))</formula>
    </cfRule>
  </conditionalFormatting>
  <conditionalFormatting sqref="AI6">
    <cfRule type="expression" dxfId="18581" priority="3892">
      <formula>AND(IF(OR($Q6=1,$Q6=2),1,0),IF($X6&lt;=20,1,0))</formula>
    </cfRule>
    <cfRule type="expression" dxfId="18580" priority="3893">
      <formula>AND(IF($Q6=2,1,0),IF($X6&lt;30,1,0))</formula>
    </cfRule>
    <cfRule type="expression" dxfId="18579" priority="3894">
      <formula>AND(IF($Q6=3,1,0),IF($X6&lt;30,1,0))</formula>
    </cfRule>
    <cfRule type="expression" dxfId="18578" priority="3895">
      <formula>AND(IF($Q6=3,1,IF($Q6=4,1,0)),IF($F6&lt;=85,1,0))</formula>
    </cfRule>
  </conditionalFormatting>
  <conditionalFormatting sqref="AV7">
    <cfRule type="expression" dxfId="18577" priority="3890">
      <formula>AV7="X"</formula>
    </cfRule>
    <cfRule type="expression" dxfId="18576" priority="3891">
      <formula>AV7="후보"</formula>
    </cfRule>
  </conditionalFormatting>
  <conditionalFormatting sqref="AC7 N7">
    <cfRule type="cellIs" dxfId="18575" priority="3887" operator="greaterThan">
      <formula>0.9</formula>
    </cfRule>
    <cfRule type="cellIs" dxfId="18574" priority="3888" operator="greaterThan">
      <formula>0.85</formula>
    </cfRule>
  </conditionalFormatting>
  <conditionalFormatting sqref="AV8">
    <cfRule type="expression" dxfId="18573" priority="3885">
      <formula>AV8="X"</formula>
    </cfRule>
    <cfRule type="expression" dxfId="18572" priority="3886">
      <formula>AV8="후보"</formula>
    </cfRule>
  </conditionalFormatting>
  <conditionalFormatting sqref="AC8">
    <cfRule type="cellIs" dxfId="18571" priority="3882" operator="greaterThan">
      <formula>0.9</formula>
    </cfRule>
    <cfRule type="cellIs" dxfId="18570" priority="3883" operator="greaterThan">
      <formula>0.85</formula>
    </cfRule>
  </conditionalFormatting>
  <conditionalFormatting sqref="N8">
    <cfRule type="cellIs" dxfId="18569" priority="3880" operator="greaterThan">
      <formula>0.9</formula>
    </cfRule>
    <cfRule type="cellIs" dxfId="18568" priority="3881" operator="greaterThan">
      <formula>0.85</formula>
    </cfRule>
  </conditionalFormatting>
  <conditionalFormatting sqref="E8">
    <cfRule type="expression" dxfId="18567" priority="3876">
      <formula>AND(IF(OR($Q8=1,$Q8=2),1,0),IF($X8&lt;=20,1,0))</formula>
    </cfRule>
    <cfRule type="expression" dxfId="18566" priority="3877">
      <formula>AND(IF($Q8=2,1,0),IF($X8&lt;30,1,0))</formula>
    </cfRule>
    <cfRule type="expression" dxfId="18565" priority="3878">
      <formula>AND(IF($Q8=3,1,0),IF($X8&lt;30,1,0))</formula>
    </cfRule>
    <cfRule type="expression" dxfId="18564" priority="3879">
      <formula>AND(IF($Q8=3,1,IF($Q8=4,1,0)),IF($F8&lt;=85,1,0))</formula>
    </cfRule>
  </conditionalFormatting>
  <conditionalFormatting sqref="X8">
    <cfRule type="expression" dxfId="18563" priority="3872">
      <formula>AND(IF(OR($Q8=1,$Q8=2),1,0),IF($X8&lt;=20,1,0))</formula>
    </cfRule>
    <cfRule type="expression" dxfId="18562" priority="3873">
      <formula>AND(IF($Q8=2,1,0),IF($X8&lt;30,1,0))</formula>
    </cfRule>
    <cfRule type="expression" dxfId="18561" priority="3874">
      <formula>AND(IF($Q8=3,1,0),IF($X8&lt;30,1,0))</formula>
    </cfRule>
    <cfRule type="expression" dxfId="18560" priority="3875">
      <formula>AND(IF($Q8=3,1,IF($Q8=4,1,0)),IF($F8&lt;=85,1,0))</formula>
    </cfRule>
  </conditionalFormatting>
  <conditionalFormatting sqref="AI8">
    <cfRule type="expression" dxfId="18559" priority="3868">
      <formula>AND(IF(OR($Q8=1,$Q8=2),1,0),IF($X8&lt;=20,1,0))</formula>
    </cfRule>
    <cfRule type="expression" dxfId="18558" priority="3869">
      <formula>AND(IF($Q8=2,1,0),IF($X8&lt;30,1,0))</formula>
    </cfRule>
    <cfRule type="expression" dxfId="18557" priority="3870">
      <formula>AND(IF($Q8=3,1,0),IF($X8&lt;30,1,0))</formula>
    </cfRule>
    <cfRule type="expression" dxfId="18556" priority="3871">
      <formula>AND(IF($Q8=3,1,IF($Q8=4,1,0)),IF($F8&lt;=85,1,0))</formula>
    </cfRule>
  </conditionalFormatting>
  <conditionalFormatting sqref="AV9">
    <cfRule type="expression" dxfId="18555" priority="3866">
      <formula>AV9="X"</formula>
    </cfRule>
    <cfRule type="expression" dxfId="18554" priority="3867">
      <formula>AV9="후보"</formula>
    </cfRule>
  </conditionalFormatting>
  <conditionalFormatting sqref="AC9">
    <cfRule type="cellIs" dxfId="18553" priority="3863" operator="greaterThan">
      <formula>0.9</formula>
    </cfRule>
    <cfRule type="cellIs" dxfId="18552" priority="3864" operator="greaterThan">
      <formula>0.85</formula>
    </cfRule>
  </conditionalFormatting>
  <conditionalFormatting sqref="N9">
    <cfRule type="cellIs" dxfId="18551" priority="3861" operator="greaterThan">
      <formula>0.9</formula>
    </cfRule>
    <cfRule type="cellIs" dxfId="18550" priority="3862" operator="greaterThan">
      <formula>0.85</formula>
    </cfRule>
  </conditionalFormatting>
  <conditionalFormatting sqref="E9">
    <cfRule type="expression" dxfId="18549" priority="3857">
      <formula>AND(IF(OR($Q9=1,$Q9=2),1,0),IF($X9&lt;=20,1,0))</formula>
    </cfRule>
    <cfRule type="expression" dxfId="18548" priority="3858">
      <formula>AND(IF($Q9=2,1,0),IF($X9&lt;30,1,0))</formula>
    </cfRule>
    <cfRule type="expression" dxfId="18547" priority="3859">
      <formula>AND(IF($Q9=3,1,0),IF($X9&lt;30,1,0))</formula>
    </cfRule>
    <cfRule type="expression" dxfId="18546" priority="3860">
      <formula>AND(IF($Q9=3,1,IF($Q9=4,1,0)),IF($F9&lt;=85,1,0))</formula>
    </cfRule>
  </conditionalFormatting>
  <conditionalFormatting sqref="X9">
    <cfRule type="expression" dxfId="18545" priority="3853">
      <formula>AND(IF(OR($Q9=1,$Q9=2),1,0),IF($X9&lt;=20,1,0))</formula>
    </cfRule>
    <cfRule type="expression" dxfId="18544" priority="3854">
      <formula>AND(IF($Q9=2,1,0),IF($X9&lt;30,1,0))</formula>
    </cfRule>
    <cfRule type="expression" dxfId="18543" priority="3855">
      <formula>AND(IF($Q9=3,1,0),IF($X9&lt;30,1,0))</formula>
    </cfRule>
    <cfRule type="expression" dxfId="18542" priority="3856">
      <formula>AND(IF($Q9=3,1,IF($Q9=4,1,0)),IF($F9&lt;=85,1,0))</formula>
    </cfRule>
  </conditionalFormatting>
  <conditionalFormatting sqref="AI9">
    <cfRule type="expression" dxfId="18541" priority="3849">
      <formula>AND(IF(OR($Q9=1,$Q9=2),1,0),IF($X9&lt;=20,1,0))</formula>
    </cfRule>
    <cfRule type="expression" dxfId="18540" priority="3850">
      <formula>AND(IF($Q9=2,1,0),IF($X9&lt;30,1,0))</formula>
    </cfRule>
    <cfRule type="expression" dxfId="18539" priority="3851">
      <formula>AND(IF($Q9=3,1,0),IF($X9&lt;30,1,0))</formula>
    </cfRule>
    <cfRule type="expression" dxfId="18538" priority="3852">
      <formula>AND(IF($Q9=3,1,IF($Q9=4,1,0)),IF($F9&lt;=85,1,0))</formula>
    </cfRule>
  </conditionalFormatting>
  <conditionalFormatting sqref="AV10">
    <cfRule type="expression" dxfId="18537" priority="3847">
      <formula>AV10="X"</formula>
    </cfRule>
    <cfRule type="expression" dxfId="18536" priority="3848">
      <formula>AV10="후보"</formula>
    </cfRule>
  </conditionalFormatting>
  <conditionalFormatting sqref="AC10 N10">
    <cfRule type="cellIs" dxfId="18535" priority="3844" operator="greaterThan">
      <formula>0.9</formula>
    </cfRule>
    <cfRule type="cellIs" dxfId="18534" priority="3845" operator="greaterThan">
      <formula>0.85</formula>
    </cfRule>
  </conditionalFormatting>
  <conditionalFormatting sqref="AV11">
    <cfRule type="expression" dxfId="18533" priority="3842">
      <formula>AV11="X"</formula>
    </cfRule>
    <cfRule type="expression" dxfId="18532" priority="3843">
      <formula>AV11="후보"</formula>
    </cfRule>
  </conditionalFormatting>
  <conditionalFormatting sqref="AC11">
    <cfRule type="cellIs" dxfId="18531" priority="3839" operator="greaterThan">
      <formula>0.9</formula>
    </cfRule>
    <cfRule type="cellIs" dxfId="18530" priority="3840" operator="greaterThan">
      <formula>0.85</formula>
    </cfRule>
  </conditionalFormatting>
  <conditionalFormatting sqref="N11">
    <cfRule type="cellIs" dxfId="18529" priority="3837" operator="greaterThan">
      <formula>0.9</formula>
    </cfRule>
    <cfRule type="cellIs" dxfId="18528" priority="3838" operator="greaterThan">
      <formula>0.85</formula>
    </cfRule>
  </conditionalFormatting>
  <conditionalFormatting sqref="E11">
    <cfRule type="expression" dxfId="18527" priority="3833">
      <formula>AND(IF(OR($Q11=1,$Q11=2),1,0),IF($X11&lt;=20,1,0))</formula>
    </cfRule>
    <cfRule type="expression" dxfId="18526" priority="3834">
      <formula>AND(IF($Q11=2,1,0),IF($X11&lt;30,1,0))</formula>
    </cfRule>
    <cfRule type="expression" dxfId="18525" priority="3835">
      <formula>AND(IF($Q11=3,1,0),IF($X11&lt;30,1,0))</formula>
    </cfRule>
    <cfRule type="expression" dxfId="18524" priority="3836">
      <formula>AND(IF($Q11=3,1,IF($Q11=4,1,0)),IF($F11&lt;=85,1,0))</formula>
    </cfRule>
  </conditionalFormatting>
  <conditionalFormatting sqref="X11">
    <cfRule type="expression" dxfId="18523" priority="3829">
      <formula>AND(IF(OR($Q11=1,$Q11=2),1,0),IF($X11&lt;=20,1,0))</formula>
    </cfRule>
    <cfRule type="expression" dxfId="18522" priority="3830">
      <formula>AND(IF($Q11=2,1,0),IF($X11&lt;30,1,0))</formula>
    </cfRule>
    <cfRule type="expression" dxfId="18521" priority="3831">
      <formula>AND(IF($Q11=3,1,0),IF($X11&lt;30,1,0))</formula>
    </cfRule>
    <cfRule type="expression" dxfId="18520" priority="3832">
      <formula>AND(IF($Q11=3,1,IF($Q11=4,1,0)),IF($F11&lt;=85,1,0))</formula>
    </cfRule>
  </conditionalFormatting>
  <conditionalFormatting sqref="AI11">
    <cfRule type="expression" dxfId="18519" priority="3825">
      <formula>AND(IF(OR($Q11=1,$Q11=2),1,0),IF($X11&lt;=20,1,0))</formula>
    </cfRule>
    <cfRule type="expression" dxfId="18518" priority="3826">
      <formula>AND(IF($Q11=2,1,0),IF($X11&lt;30,1,0))</formula>
    </cfRule>
    <cfRule type="expression" dxfId="18517" priority="3827">
      <formula>AND(IF($Q11=3,1,0),IF($X11&lt;30,1,0))</formula>
    </cfRule>
    <cfRule type="expression" dxfId="18516" priority="3828">
      <formula>AND(IF($Q11=3,1,IF($Q11=4,1,0)),IF($F11&lt;=85,1,0))</formula>
    </cfRule>
  </conditionalFormatting>
  <conditionalFormatting sqref="AV12">
    <cfRule type="expression" dxfId="18515" priority="3823">
      <formula>AV12="X"</formula>
    </cfRule>
    <cfRule type="expression" dxfId="18514" priority="3824">
      <formula>AV12="후보"</formula>
    </cfRule>
  </conditionalFormatting>
  <conditionalFormatting sqref="AC12">
    <cfRule type="cellIs" dxfId="18513" priority="3820" operator="greaterThan">
      <formula>0.9</formula>
    </cfRule>
    <cfRule type="cellIs" dxfId="18512" priority="3821" operator="greaterThan">
      <formula>0.85</formula>
    </cfRule>
  </conditionalFormatting>
  <conditionalFormatting sqref="N12">
    <cfRule type="cellIs" dxfId="18511" priority="3818" operator="greaterThan">
      <formula>0.9</formula>
    </cfRule>
    <cfRule type="cellIs" dxfId="18510" priority="3819" operator="greaterThan">
      <formula>0.85</formula>
    </cfRule>
  </conditionalFormatting>
  <conditionalFormatting sqref="E12">
    <cfRule type="expression" dxfId="18509" priority="3814">
      <formula>AND(IF(OR($Q12=1,$Q12=2),1,0),IF($X12&lt;=20,1,0))</formula>
    </cfRule>
    <cfRule type="expression" dxfId="18508" priority="3815">
      <formula>AND(IF($Q12=2,1,0),IF($X12&lt;30,1,0))</formula>
    </cfRule>
    <cfRule type="expression" dxfId="18507" priority="3816">
      <formula>AND(IF($Q12=3,1,0),IF($X12&lt;30,1,0))</formula>
    </cfRule>
    <cfRule type="expression" dxfId="18506" priority="3817">
      <formula>AND(IF($Q12=3,1,IF($Q12=4,1,0)),IF($F12&lt;=85,1,0))</formula>
    </cfRule>
  </conditionalFormatting>
  <conditionalFormatting sqref="X12">
    <cfRule type="expression" dxfId="18505" priority="3810">
      <formula>AND(IF(OR($Q12=1,$Q12=2),1,0),IF($X12&lt;=20,1,0))</formula>
    </cfRule>
    <cfRule type="expression" dxfId="18504" priority="3811">
      <formula>AND(IF($Q12=2,1,0),IF($X12&lt;30,1,0))</formula>
    </cfRule>
    <cfRule type="expression" dxfId="18503" priority="3812">
      <formula>AND(IF($Q12=3,1,0),IF($X12&lt;30,1,0))</formula>
    </cfRule>
    <cfRule type="expression" dxfId="18502" priority="3813">
      <formula>AND(IF($Q12=3,1,IF($Q12=4,1,0)),IF($F12&lt;=85,1,0))</formula>
    </cfRule>
  </conditionalFormatting>
  <conditionalFormatting sqref="AI12">
    <cfRule type="expression" dxfId="18501" priority="3806">
      <formula>AND(IF(OR($Q12=1,$Q12=2),1,0),IF($X12&lt;=20,1,0))</formula>
    </cfRule>
    <cfRule type="expression" dxfId="18500" priority="3807">
      <formula>AND(IF($Q12=2,1,0),IF($X12&lt;30,1,0))</formula>
    </cfRule>
    <cfRule type="expression" dxfId="18499" priority="3808">
      <formula>AND(IF($Q12=3,1,0),IF($X12&lt;30,1,0))</formula>
    </cfRule>
    <cfRule type="expression" dxfId="18498" priority="3809">
      <formula>AND(IF($Q12=3,1,IF($Q12=4,1,0)),IF($F12&lt;=85,1,0))</formula>
    </cfRule>
  </conditionalFormatting>
  <conditionalFormatting sqref="AV13">
    <cfRule type="expression" dxfId="18497" priority="3804">
      <formula>AV13="X"</formula>
    </cfRule>
    <cfRule type="expression" dxfId="18496" priority="3805">
      <formula>AV13="후보"</formula>
    </cfRule>
  </conditionalFormatting>
  <conditionalFormatting sqref="AC13">
    <cfRule type="cellIs" dxfId="18495" priority="3801" operator="greaterThan">
      <formula>0.9</formula>
    </cfRule>
    <cfRule type="cellIs" dxfId="18494" priority="3802" operator="greaterThan">
      <formula>0.85</formula>
    </cfRule>
  </conditionalFormatting>
  <conditionalFormatting sqref="N13">
    <cfRule type="cellIs" dxfId="18493" priority="3799" operator="greaterThan">
      <formula>0.9</formula>
    </cfRule>
    <cfRule type="cellIs" dxfId="18492" priority="3800" operator="greaterThan">
      <formula>0.85</formula>
    </cfRule>
  </conditionalFormatting>
  <conditionalFormatting sqref="E13">
    <cfRule type="expression" dxfId="18491" priority="3795">
      <formula>AND(IF(OR($Q13=1,$Q13=2),1,0),IF($X13&lt;=20,1,0))</formula>
    </cfRule>
    <cfRule type="expression" dxfId="18490" priority="3796">
      <formula>AND(IF($Q13=2,1,0),IF($X13&lt;30,1,0))</formula>
    </cfRule>
    <cfRule type="expression" dxfId="18489" priority="3797">
      <formula>AND(IF($Q13=3,1,0),IF($X13&lt;30,1,0))</formula>
    </cfRule>
    <cfRule type="expression" dxfId="18488" priority="3798">
      <formula>AND(IF($Q13=3,1,IF($Q13=4,1,0)),IF($F13&lt;=85,1,0))</formula>
    </cfRule>
  </conditionalFormatting>
  <conditionalFormatting sqref="X13">
    <cfRule type="expression" dxfId="18487" priority="3791">
      <formula>AND(IF(OR($Q13=1,$Q13=2),1,0),IF($X13&lt;=20,1,0))</formula>
    </cfRule>
    <cfRule type="expression" dxfId="18486" priority="3792">
      <formula>AND(IF($Q13=2,1,0),IF($X13&lt;30,1,0))</formula>
    </cfRule>
    <cfRule type="expression" dxfId="18485" priority="3793">
      <formula>AND(IF($Q13=3,1,0),IF($X13&lt;30,1,0))</formula>
    </cfRule>
    <cfRule type="expression" dxfId="18484" priority="3794">
      <formula>AND(IF($Q13=3,1,IF($Q13=4,1,0)),IF($F13&lt;=85,1,0))</formula>
    </cfRule>
  </conditionalFormatting>
  <conditionalFormatting sqref="AI13">
    <cfRule type="expression" dxfId="18483" priority="3787">
      <formula>AND(IF(OR($Q13=1,$Q13=2),1,0),IF($X13&lt;=20,1,0))</formula>
    </cfRule>
    <cfRule type="expression" dxfId="18482" priority="3788">
      <formula>AND(IF($Q13=2,1,0),IF($X13&lt;30,1,0))</formula>
    </cfRule>
    <cfRule type="expression" dxfId="18481" priority="3789">
      <formula>AND(IF($Q13=3,1,0),IF($X13&lt;30,1,0))</formula>
    </cfRule>
    <cfRule type="expression" dxfId="18480" priority="3790">
      <formula>AND(IF($Q13=3,1,IF($Q13=4,1,0)),IF($F13&lt;=85,1,0))</formula>
    </cfRule>
  </conditionalFormatting>
  <conditionalFormatting sqref="AV14">
    <cfRule type="expression" dxfId="18479" priority="3785">
      <formula>AV14="X"</formula>
    </cfRule>
    <cfRule type="expression" dxfId="18478" priority="3786">
      <formula>AV14="후보"</formula>
    </cfRule>
  </conditionalFormatting>
  <conditionalFormatting sqref="AC14 N14">
    <cfRule type="cellIs" dxfId="18477" priority="3782" operator="greaterThan">
      <formula>0.9</formula>
    </cfRule>
    <cfRule type="cellIs" dxfId="18476" priority="3783" operator="greaterThan">
      <formula>0.85</formula>
    </cfRule>
  </conditionalFormatting>
  <conditionalFormatting sqref="AV15">
    <cfRule type="expression" dxfId="18475" priority="3780">
      <formula>AV15="X"</formula>
    </cfRule>
    <cfRule type="expression" dxfId="18474" priority="3781">
      <formula>AV15="후보"</formula>
    </cfRule>
  </conditionalFormatting>
  <conditionalFormatting sqref="AC15">
    <cfRule type="cellIs" dxfId="18473" priority="3777" operator="greaterThan">
      <formula>0.9</formula>
    </cfRule>
    <cfRule type="cellIs" dxfId="18472" priority="3778" operator="greaterThan">
      <formula>0.85</formula>
    </cfRule>
  </conditionalFormatting>
  <conditionalFormatting sqref="N15">
    <cfRule type="cellIs" dxfId="18471" priority="3775" operator="greaterThan">
      <formula>0.9</formula>
    </cfRule>
    <cfRule type="cellIs" dxfId="18470" priority="3776" operator="greaterThan">
      <formula>0.85</formula>
    </cfRule>
  </conditionalFormatting>
  <conditionalFormatting sqref="E15">
    <cfRule type="expression" dxfId="18469" priority="3771">
      <formula>AND(IF(OR($Q15=1,$Q15=2),1,0),IF($X15&lt;=20,1,0))</formula>
    </cfRule>
    <cfRule type="expression" dxfId="18468" priority="3772">
      <formula>AND(IF($Q15=2,1,0),IF($X15&lt;30,1,0))</formula>
    </cfRule>
    <cfRule type="expression" dxfId="18467" priority="3773">
      <formula>AND(IF($Q15=3,1,0),IF($X15&lt;30,1,0))</formula>
    </cfRule>
    <cfRule type="expression" dxfId="18466" priority="3774">
      <formula>AND(IF($Q15=3,1,IF($Q15=4,1,0)),IF($F15&lt;=85,1,0))</formula>
    </cfRule>
  </conditionalFormatting>
  <conditionalFormatting sqref="X15">
    <cfRule type="expression" dxfId="18465" priority="3767">
      <formula>AND(IF(OR($Q15=1,$Q15=2),1,0),IF($X15&lt;=20,1,0))</formula>
    </cfRule>
    <cfRule type="expression" dxfId="18464" priority="3768">
      <formula>AND(IF($Q15=2,1,0),IF($X15&lt;30,1,0))</formula>
    </cfRule>
    <cfRule type="expression" dxfId="18463" priority="3769">
      <formula>AND(IF($Q15=3,1,0),IF($X15&lt;30,1,0))</formula>
    </cfRule>
    <cfRule type="expression" dxfId="18462" priority="3770">
      <formula>AND(IF($Q15=3,1,IF($Q15=4,1,0)),IF($F15&lt;=85,1,0))</formula>
    </cfRule>
  </conditionalFormatting>
  <conditionalFormatting sqref="AI15">
    <cfRule type="expression" dxfId="18461" priority="3763">
      <formula>AND(IF(OR($Q15=1,$Q15=2),1,0),IF($X15&lt;=20,1,0))</formula>
    </cfRule>
    <cfRule type="expression" dxfId="18460" priority="3764">
      <formula>AND(IF($Q15=2,1,0),IF($X15&lt;30,1,0))</formula>
    </cfRule>
    <cfRule type="expression" dxfId="18459" priority="3765">
      <formula>AND(IF($Q15=3,1,0),IF($X15&lt;30,1,0))</formula>
    </cfRule>
    <cfRule type="expression" dxfId="18458" priority="3766">
      <formula>AND(IF($Q15=3,1,IF($Q15=4,1,0)),IF($F15&lt;=85,1,0))</formula>
    </cfRule>
  </conditionalFormatting>
  <conditionalFormatting sqref="AV16">
    <cfRule type="expression" dxfId="18457" priority="3761">
      <formula>AV16="X"</formula>
    </cfRule>
    <cfRule type="expression" dxfId="18456" priority="3762">
      <formula>AV16="후보"</formula>
    </cfRule>
  </conditionalFormatting>
  <conditionalFormatting sqref="AC16">
    <cfRule type="cellIs" dxfId="18455" priority="3758" operator="greaterThan">
      <formula>0.9</formula>
    </cfRule>
    <cfRule type="cellIs" dxfId="18454" priority="3759" operator="greaterThan">
      <formula>0.85</formula>
    </cfRule>
  </conditionalFormatting>
  <conditionalFormatting sqref="N16">
    <cfRule type="cellIs" dxfId="18453" priority="3756" operator="greaterThan">
      <formula>0.9</formula>
    </cfRule>
    <cfRule type="cellIs" dxfId="18452" priority="3757" operator="greaterThan">
      <formula>0.85</formula>
    </cfRule>
  </conditionalFormatting>
  <conditionalFormatting sqref="E16">
    <cfRule type="expression" dxfId="18451" priority="3752">
      <formula>AND(IF(OR($Q16=1,$Q16=2),1,0),IF($X16&lt;=20,1,0))</formula>
    </cfRule>
    <cfRule type="expression" dxfId="18450" priority="3753">
      <formula>AND(IF($Q16=2,1,0),IF($X16&lt;30,1,0))</formula>
    </cfRule>
    <cfRule type="expression" dxfId="18449" priority="3754">
      <formula>AND(IF($Q16=3,1,0),IF($X16&lt;30,1,0))</formula>
    </cfRule>
    <cfRule type="expression" dxfId="18448" priority="3755">
      <formula>AND(IF($Q16=3,1,IF($Q16=4,1,0)),IF($F16&lt;=85,1,0))</formula>
    </cfRule>
  </conditionalFormatting>
  <conditionalFormatting sqref="X16">
    <cfRule type="expression" dxfId="18447" priority="3748">
      <formula>AND(IF(OR($Q16=1,$Q16=2),1,0),IF($X16&lt;=20,1,0))</formula>
    </cfRule>
    <cfRule type="expression" dxfId="18446" priority="3749">
      <formula>AND(IF($Q16=2,1,0),IF($X16&lt;30,1,0))</formula>
    </cfRule>
    <cfRule type="expression" dxfId="18445" priority="3750">
      <formula>AND(IF($Q16=3,1,0),IF($X16&lt;30,1,0))</formula>
    </cfRule>
    <cfRule type="expression" dxfId="18444" priority="3751">
      <formula>AND(IF($Q16=3,1,IF($Q16=4,1,0)),IF($F16&lt;=85,1,0))</formula>
    </cfRule>
  </conditionalFormatting>
  <conditionalFormatting sqref="AI16">
    <cfRule type="expression" dxfId="18443" priority="3744">
      <formula>AND(IF(OR($Q16=1,$Q16=2),1,0),IF($X16&lt;=20,1,0))</formula>
    </cfRule>
    <cfRule type="expression" dxfId="18442" priority="3745">
      <formula>AND(IF($Q16=2,1,0),IF($X16&lt;30,1,0))</formula>
    </cfRule>
    <cfRule type="expression" dxfId="18441" priority="3746">
      <formula>AND(IF($Q16=3,1,0),IF($X16&lt;30,1,0))</formula>
    </cfRule>
    <cfRule type="expression" dxfId="18440" priority="3747">
      <formula>AND(IF($Q16=3,1,IF($Q16=4,1,0)),IF($F16&lt;=85,1,0))</formula>
    </cfRule>
  </conditionalFormatting>
  <conditionalFormatting sqref="AV17">
    <cfRule type="expression" dxfId="18439" priority="3742">
      <formula>AV17="X"</formula>
    </cfRule>
    <cfRule type="expression" dxfId="18438" priority="3743">
      <formula>AV17="후보"</formula>
    </cfRule>
  </conditionalFormatting>
  <conditionalFormatting sqref="AC17">
    <cfRule type="cellIs" dxfId="18437" priority="3739" operator="greaterThan">
      <formula>0.9</formula>
    </cfRule>
    <cfRule type="cellIs" dxfId="18436" priority="3740" operator="greaterThan">
      <formula>0.85</formula>
    </cfRule>
  </conditionalFormatting>
  <conditionalFormatting sqref="N17">
    <cfRule type="cellIs" dxfId="18435" priority="3737" operator="greaterThan">
      <formula>0.9</formula>
    </cfRule>
    <cfRule type="cellIs" dxfId="18434" priority="3738" operator="greaterThan">
      <formula>0.85</formula>
    </cfRule>
  </conditionalFormatting>
  <conditionalFormatting sqref="E17">
    <cfRule type="expression" dxfId="18433" priority="3733">
      <formula>AND(IF(OR($Q17=1,$Q17=2),1,0),IF($X17&lt;=20,1,0))</formula>
    </cfRule>
    <cfRule type="expression" dxfId="18432" priority="3734">
      <formula>AND(IF($Q17=2,1,0),IF($X17&lt;30,1,0))</formula>
    </cfRule>
    <cfRule type="expression" dxfId="18431" priority="3735">
      <formula>AND(IF($Q17=3,1,0),IF($X17&lt;30,1,0))</formula>
    </cfRule>
    <cfRule type="expression" dxfId="18430" priority="3736">
      <formula>AND(IF($Q17=3,1,IF($Q17=4,1,0)),IF($F17&lt;=85,1,0))</formula>
    </cfRule>
  </conditionalFormatting>
  <conditionalFormatting sqref="X17">
    <cfRule type="expression" dxfId="18429" priority="3729">
      <formula>AND(IF(OR($Q17=1,$Q17=2),1,0),IF($X17&lt;=20,1,0))</formula>
    </cfRule>
    <cfRule type="expression" dxfId="18428" priority="3730">
      <formula>AND(IF($Q17=2,1,0),IF($X17&lt;30,1,0))</formula>
    </cfRule>
    <cfRule type="expression" dxfId="18427" priority="3731">
      <formula>AND(IF($Q17=3,1,0),IF($X17&lt;30,1,0))</formula>
    </cfRule>
    <cfRule type="expression" dxfId="18426" priority="3732">
      <formula>AND(IF($Q17=3,1,IF($Q17=4,1,0)),IF($F17&lt;=85,1,0))</formula>
    </cfRule>
  </conditionalFormatting>
  <conditionalFormatting sqref="AI17">
    <cfRule type="expression" dxfId="18425" priority="3725">
      <formula>AND(IF(OR($Q17=1,$Q17=2),1,0),IF($X17&lt;=20,1,0))</formula>
    </cfRule>
    <cfRule type="expression" dxfId="18424" priority="3726">
      <formula>AND(IF($Q17=2,1,0),IF($X17&lt;30,1,0))</formula>
    </cfRule>
    <cfRule type="expression" dxfId="18423" priority="3727">
      <formula>AND(IF($Q17=3,1,0),IF($X17&lt;30,1,0))</formula>
    </cfRule>
    <cfRule type="expression" dxfId="18422" priority="3728">
      <formula>AND(IF($Q17=3,1,IF($Q17=4,1,0)),IF($F17&lt;=85,1,0))</formula>
    </cfRule>
  </conditionalFormatting>
  <conditionalFormatting sqref="AV18">
    <cfRule type="expression" dxfId="18421" priority="3723">
      <formula>AV18="X"</formula>
    </cfRule>
    <cfRule type="expression" dxfId="18420" priority="3724">
      <formula>AV18="후보"</formula>
    </cfRule>
  </conditionalFormatting>
  <conditionalFormatting sqref="AC18">
    <cfRule type="cellIs" dxfId="18419" priority="3720" operator="greaterThan">
      <formula>0.9</formula>
    </cfRule>
    <cfRule type="cellIs" dxfId="18418" priority="3721" operator="greaterThan">
      <formula>0.85</formula>
    </cfRule>
  </conditionalFormatting>
  <conditionalFormatting sqref="N18">
    <cfRule type="cellIs" dxfId="18417" priority="3718" operator="greaterThan">
      <formula>0.9</formula>
    </cfRule>
    <cfRule type="cellIs" dxfId="18416" priority="3719" operator="greaterThan">
      <formula>0.85</formula>
    </cfRule>
  </conditionalFormatting>
  <conditionalFormatting sqref="E18">
    <cfRule type="expression" dxfId="18415" priority="3714">
      <formula>AND(IF(OR($Q18=1,$Q18=2),1,0),IF($X18&lt;=20,1,0))</formula>
    </cfRule>
    <cfRule type="expression" dxfId="18414" priority="3715">
      <formula>AND(IF($Q18=2,1,0),IF($X18&lt;30,1,0))</formula>
    </cfRule>
    <cfRule type="expression" dxfId="18413" priority="3716">
      <formula>AND(IF($Q18=3,1,0),IF($X18&lt;30,1,0))</formula>
    </cfRule>
    <cfRule type="expression" dxfId="18412" priority="3717">
      <formula>AND(IF($Q18=3,1,IF($Q18=4,1,0)),IF($F18&lt;=85,1,0))</formula>
    </cfRule>
  </conditionalFormatting>
  <conditionalFormatting sqref="X18">
    <cfRule type="expression" dxfId="18411" priority="3710">
      <formula>AND(IF(OR($Q18=1,$Q18=2),1,0),IF($X18&lt;=20,1,0))</formula>
    </cfRule>
    <cfRule type="expression" dxfId="18410" priority="3711">
      <formula>AND(IF($Q18=2,1,0),IF($X18&lt;30,1,0))</formula>
    </cfRule>
    <cfRule type="expression" dxfId="18409" priority="3712">
      <formula>AND(IF($Q18=3,1,0),IF($X18&lt;30,1,0))</formula>
    </cfRule>
    <cfRule type="expression" dxfId="18408" priority="3713">
      <formula>AND(IF($Q18=3,1,IF($Q18=4,1,0)),IF($F18&lt;=85,1,0))</formula>
    </cfRule>
  </conditionalFormatting>
  <conditionalFormatting sqref="AI18">
    <cfRule type="expression" dxfId="18407" priority="3706">
      <formula>AND(IF(OR($Q18=1,$Q18=2),1,0),IF($X18&lt;=20,1,0))</formula>
    </cfRule>
    <cfRule type="expression" dxfId="18406" priority="3707">
      <formula>AND(IF($Q18=2,1,0),IF($X18&lt;30,1,0))</formula>
    </cfRule>
    <cfRule type="expression" dxfId="18405" priority="3708">
      <formula>AND(IF($Q18=3,1,0),IF($X18&lt;30,1,0))</formula>
    </cfRule>
    <cfRule type="expression" dxfId="18404" priority="3709">
      <formula>AND(IF($Q18=3,1,IF($Q18=4,1,0)),IF($F18&lt;=85,1,0))</formula>
    </cfRule>
  </conditionalFormatting>
  <conditionalFormatting sqref="AV19">
    <cfRule type="expression" dxfId="18403" priority="3704">
      <formula>AV19="X"</formula>
    </cfRule>
    <cfRule type="expression" dxfId="18402" priority="3705">
      <formula>AV19="후보"</formula>
    </cfRule>
  </conditionalFormatting>
  <conditionalFormatting sqref="AC19">
    <cfRule type="cellIs" dxfId="18401" priority="3701" operator="greaterThan">
      <formula>0.9</formula>
    </cfRule>
    <cfRule type="cellIs" dxfId="18400" priority="3702" operator="greaterThan">
      <formula>0.85</formula>
    </cfRule>
  </conditionalFormatting>
  <conditionalFormatting sqref="N19">
    <cfRule type="cellIs" dxfId="18399" priority="3699" operator="greaterThan">
      <formula>0.9</formula>
    </cfRule>
    <cfRule type="cellIs" dxfId="18398" priority="3700" operator="greaterThan">
      <formula>0.85</formula>
    </cfRule>
  </conditionalFormatting>
  <conditionalFormatting sqref="E19">
    <cfRule type="expression" dxfId="18397" priority="3695">
      <formula>AND(IF(OR($Q19=1,$Q19=2),1,0),IF($X19&lt;=20,1,0))</formula>
    </cfRule>
    <cfRule type="expression" dxfId="18396" priority="3696">
      <formula>AND(IF($Q19=2,1,0),IF($X19&lt;30,1,0))</formula>
    </cfRule>
    <cfRule type="expression" dxfId="18395" priority="3697">
      <formula>AND(IF($Q19=3,1,0),IF($X19&lt;30,1,0))</formula>
    </cfRule>
    <cfRule type="expression" dxfId="18394" priority="3698">
      <formula>AND(IF($Q19=3,1,IF($Q19=4,1,0)),IF($F19&lt;=85,1,0))</formula>
    </cfRule>
  </conditionalFormatting>
  <conditionalFormatting sqref="X19">
    <cfRule type="expression" dxfId="18393" priority="3691">
      <formula>AND(IF(OR($Q19=1,$Q19=2),1,0),IF($X19&lt;=20,1,0))</formula>
    </cfRule>
    <cfRule type="expression" dxfId="18392" priority="3692">
      <formula>AND(IF($Q19=2,1,0),IF($X19&lt;30,1,0))</formula>
    </cfRule>
    <cfRule type="expression" dxfId="18391" priority="3693">
      <formula>AND(IF($Q19=3,1,0),IF($X19&lt;30,1,0))</formula>
    </cfRule>
    <cfRule type="expression" dxfId="18390" priority="3694">
      <formula>AND(IF($Q19=3,1,IF($Q19=4,1,0)),IF($F19&lt;=85,1,0))</formula>
    </cfRule>
  </conditionalFormatting>
  <conditionalFormatting sqref="AI19">
    <cfRule type="expression" dxfId="18389" priority="3687">
      <formula>AND(IF(OR($Q19=1,$Q19=2),1,0),IF($X19&lt;=20,1,0))</formula>
    </cfRule>
    <cfRule type="expression" dxfId="18388" priority="3688">
      <formula>AND(IF($Q19=2,1,0),IF($X19&lt;30,1,0))</formula>
    </cfRule>
    <cfRule type="expression" dxfId="18387" priority="3689">
      <formula>AND(IF($Q19=3,1,0),IF($X19&lt;30,1,0))</formula>
    </cfRule>
    <cfRule type="expression" dxfId="18386" priority="3690">
      <formula>AND(IF($Q19=3,1,IF($Q19=4,1,0)),IF($F19&lt;=85,1,0))</formula>
    </cfRule>
  </conditionalFormatting>
  <conditionalFormatting sqref="AV20">
    <cfRule type="expression" dxfId="18385" priority="3685">
      <formula>AV20="X"</formula>
    </cfRule>
    <cfRule type="expression" dxfId="18384" priority="3686">
      <formula>AV20="후보"</formula>
    </cfRule>
  </conditionalFormatting>
  <conditionalFormatting sqref="AC20 N20">
    <cfRule type="cellIs" dxfId="18383" priority="3682" operator="greaterThan">
      <formula>0.9</formula>
    </cfRule>
    <cfRule type="cellIs" dxfId="18382" priority="3683" operator="greaterThan">
      <formula>0.85</formula>
    </cfRule>
  </conditionalFormatting>
  <conditionalFormatting sqref="AV21">
    <cfRule type="expression" dxfId="18381" priority="3680">
      <formula>AV21="X"</formula>
    </cfRule>
    <cfRule type="expression" dxfId="18380" priority="3681">
      <formula>AV21="후보"</formula>
    </cfRule>
  </conditionalFormatting>
  <conditionalFormatting sqref="AC21">
    <cfRule type="cellIs" dxfId="18379" priority="3677" operator="greaterThan">
      <formula>0.9</formula>
    </cfRule>
    <cfRule type="cellIs" dxfId="18378" priority="3678" operator="greaterThan">
      <formula>0.85</formula>
    </cfRule>
  </conditionalFormatting>
  <conditionalFormatting sqref="N21">
    <cfRule type="cellIs" dxfId="18377" priority="3675" operator="greaterThan">
      <formula>0.9</formula>
    </cfRule>
    <cfRule type="cellIs" dxfId="18376" priority="3676" operator="greaterThan">
      <formula>0.85</formula>
    </cfRule>
  </conditionalFormatting>
  <conditionalFormatting sqref="E21">
    <cfRule type="expression" dxfId="18375" priority="3671">
      <formula>AND(IF(OR($Q21=1,$Q21=2),1,0),IF($X21&lt;=20,1,0))</formula>
    </cfRule>
    <cfRule type="expression" dxfId="18374" priority="3672">
      <formula>AND(IF($Q21=2,1,0),IF($X21&lt;30,1,0))</formula>
    </cfRule>
    <cfRule type="expression" dxfId="18373" priority="3673">
      <formula>AND(IF($Q21=3,1,0),IF($X21&lt;30,1,0))</formula>
    </cfRule>
    <cfRule type="expression" dxfId="18372" priority="3674">
      <formula>AND(IF($Q21=3,1,IF($Q21=4,1,0)),IF($F21&lt;=85,1,0))</formula>
    </cfRule>
  </conditionalFormatting>
  <conditionalFormatting sqref="X21">
    <cfRule type="expression" dxfId="18371" priority="3667">
      <formula>AND(IF(OR($Q21=1,$Q21=2),1,0),IF($X21&lt;=20,1,0))</formula>
    </cfRule>
    <cfRule type="expression" dxfId="18370" priority="3668">
      <formula>AND(IF($Q21=2,1,0),IF($X21&lt;30,1,0))</formula>
    </cfRule>
    <cfRule type="expression" dxfId="18369" priority="3669">
      <formula>AND(IF($Q21=3,1,0),IF($X21&lt;30,1,0))</formula>
    </cfRule>
    <cfRule type="expression" dxfId="18368" priority="3670">
      <formula>AND(IF($Q21=3,1,IF($Q21=4,1,0)),IF($F21&lt;=85,1,0))</formula>
    </cfRule>
  </conditionalFormatting>
  <conditionalFormatting sqref="AI21">
    <cfRule type="expression" dxfId="18367" priority="3663">
      <formula>AND(IF(OR($Q21=1,$Q21=2),1,0),IF($X21&lt;=20,1,0))</formula>
    </cfRule>
    <cfRule type="expression" dxfId="18366" priority="3664">
      <formula>AND(IF($Q21=2,1,0),IF($X21&lt;30,1,0))</formula>
    </cfRule>
    <cfRule type="expression" dxfId="18365" priority="3665">
      <formula>AND(IF($Q21=3,1,0),IF($X21&lt;30,1,0))</formula>
    </cfRule>
    <cfRule type="expression" dxfId="18364" priority="3666">
      <formula>AND(IF($Q21=3,1,IF($Q21=4,1,0)),IF($F21&lt;=85,1,0))</formula>
    </cfRule>
  </conditionalFormatting>
  <conditionalFormatting sqref="AV22">
    <cfRule type="expression" dxfId="18363" priority="3661">
      <formula>AV22="X"</formula>
    </cfRule>
    <cfRule type="expression" dxfId="18362" priority="3662">
      <formula>AV22="후보"</formula>
    </cfRule>
  </conditionalFormatting>
  <conditionalFormatting sqref="AC22">
    <cfRule type="cellIs" dxfId="18361" priority="3658" operator="greaterThan">
      <formula>0.9</formula>
    </cfRule>
    <cfRule type="cellIs" dxfId="18360" priority="3659" operator="greaterThan">
      <formula>0.85</formula>
    </cfRule>
  </conditionalFormatting>
  <conditionalFormatting sqref="N22">
    <cfRule type="cellIs" dxfId="18359" priority="3656" operator="greaterThan">
      <formula>0.9</formula>
    </cfRule>
    <cfRule type="cellIs" dxfId="18358" priority="3657" operator="greaterThan">
      <formula>0.85</formula>
    </cfRule>
  </conditionalFormatting>
  <conditionalFormatting sqref="E22">
    <cfRule type="expression" dxfId="18357" priority="3652">
      <formula>AND(IF(OR($Q22=1,$Q22=2),1,0),IF($X22&lt;=20,1,0))</formula>
    </cfRule>
    <cfRule type="expression" dxfId="18356" priority="3653">
      <formula>AND(IF($Q22=2,1,0),IF($X22&lt;30,1,0))</formula>
    </cfRule>
    <cfRule type="expression" dxfId="18355" priority="3654">
      <formula>AND(IF($Q22=3,1,0),IF($X22&lt;30,1,0))</formula>
    </cfRule>
    <cfRule type="expression" dxfId="18354" priority="3655">
      <formula>AND(IF($Q22=3,1,IF($Q22=4,1,0)),IF($F22&lt;=85,1,0))</formula>
    </cfRule>
  </conditionalFormatting>
  <conditionalFormatting sqref="X22">
    <cfRule type="expression" dxfId="18353" priority="3648">
      <formula>AND(IF(OR($Q22=1,$Q22=2),1,0),IF($X22&lt;=20,1,0))</formula>
    </cfRule>
    <cfRule type="expression" dxfId="18352" priority="3649">
      <formula>AND(IF($Q22=2,1,0),IF($X22&lt;30,1,0))</formula>
    </cfRule>
    <cfRule type="expression" dxfId="18351" priority="3650">
      <formula>AND(IF($Q22=3,1,0),IF($X22&lt;30,1,0))</formula>
    </cfRule>
    <cfRule type="expression" dxfId="18350" priority="3651">
      <formula>AND(IF($Q22=3,1,IF($Q22=4,1,0)),IF($F22&lt;=85,1,0))</formula>
    </cfRule>
  </conditionalFormatting>
  <conditionalFormatting sqref="AI22">
    <cfRule type="expression" dxfId="18349" priority="3644">
      <formula>AND(IF(OR($Q22=1,$Q22=2),1,0),IF($X22&lt;=20,1,0))</formula>
    </cfRule>
    <cfRule type="expression" dxfId="18348" priority="3645">
      <formula>AND(IF($Q22=2,1,0),IF($X22&lt;30,1,0))</formula>
    </cfRule>
    <cfRule type="expression" dxfId="18347" priority="3646">
      <formula>AND(IF($Q22=3,1,0),IF($X22&lt;30,1,0))</formula>
    </cfRule>
    <cfRule type="expression" dxfId="18346" priority="3647">
      <formula>AND(IF($Q22=3,1,IF($Q22=4,1,0)),IF($F22&lt;=85,1,0))</formula>
    </cfRule>
  </conditionalFormatting>
  <conditionalFormatting sqref="AV23">
    <cfRule type="expression" dxfId="18345" priority="3642">
      <formula>AV23="X"</formula>
    </cfRule>
    <cfRule type="expression" dxfId="18344" priority="3643">
      <formula>AV23="후보"</formula>
    </cfRule>
  </conditionalFormatting>
  <conditionalFormatting sqref="AC23">
    <cfRule type="cellIs" dxfId="18343" priority="3639" operator="greaterThan">
      <formula>0.9</formula>
    </cfRule>
    <cfRule type="cellIs" dxfId="18342" priority="3640" operator="greaterThan">
      <formula>0.85</formula>
    </cfRule>
  </conditionalFormatting>
  <conditionalFormatting sqref="N23">
    <cfRule type="cellIs" dxfId="18341" priority="3637" operator="greaterThan">
      <formula>0.9</formula>
    </cfRule>
    <cfRule type="cellIs" dxfId="18340" priority="3638" operator="greaterThan">
      <formula>0.85</formula>
    </cfRule>
  </conditionalFormatting>
  <conditionalFormatting sqref="E23">
    <cfRule type="expression" dxfId="18339" priority="3633">
      <formula>AND(IF(OR($Q23=1,$Q23=2),1,0),IF($X23&lt;=20,1,0))</formula>
    </cfRule>
    <cfRule type="expression" dxfId="18338" priority="3634">
      <formula>AND(IF($Q23=2,1,0),IF($X23&lt;30,1,0))</formula>
    </cfRule>
    <cfRule type="expression" dxfId="18337" priority="3635">
      <formula>AND(IF($Q23=3,1,0),IF($X23&lt;30,1,0))</formula>
    </cfRule>
    <cfRule type="expression" dxfId="18336" priority="3636">
      <formula>AND(IF($Q23=3,1,IF($Q23=4,1,0)),IF($F23&lt;=85,1,0))</formula>
    </cfRule>
  </conditionalFormatting>
  <conditionalFormatting sqref="X23">
    <cfRule type="expression" dxfId="18335" priority="3629">
      <formula>AND(IF(OR($Q23=1,$Q23=2),1,0),IF($X23&lt;=20,1,0))</formula>
    </cfRule>
    <cfRule type="expression" dxfId="18334" priority="3630">
      <formula>AND(IF($Q23=2,1,0),IF($X23&lt;30,1,0))</formula>
    </cfRule>
    <cfRule type="expression" dxfId="18333" priority="3631">
      <formula>AND(IF($Q23=3,1,0),IF($X23&lt;30,1,0))</formula>
    </cfRule>
    <cfRule type="expression" dxfId="18332" priority="3632">
      <formula>AND(IF($Q23=3,1,IF($Q23=4,1,0)),IF($F23&lt;=85,1,0))</formula>
    </cfRule>
  </conditionalFormatting>
  <conditionalFormatting sqref="AI23">
    <cfRule type="expression" dxfId="18331" priority="3625">
      <formula>AND(IF(OR($Q23=1,$Q23=2),1,0),IF($X23&lt;=20,1,0))</formula>
    </cfRule>
    <cfRule type="expression" dxfId="18330" priority="3626">
      <formula>AND(IF($Q23=2,1,0),IF($X23&lt;30,1,0))</formula>
    </cfRule>
    <cfRule type="expression" dxfId="18329" priority="3627">
      <formula>AND(IF($Q23=3,1,0),IF($X23&lt;30,1,0))</formula>
    </cfRule>
    <cfRule type="expression" dxfId="18328" priority="3628">
      <formula>AND(IF($Q23=3,1,IF($Q23=4,1,0)),IF($F23&lt;=85,1,0))</formula>
    </cfRule>
  </conditionalFormatting>
  <conditionalFormatting sqref="AV24">
    <cfRule type="expression" dxfId="18327" priority="3623">
      <formula>AV24="X"</formula>
    </cfRule>
    <cfRule type="expression" dxfId="18326" priority="3624">
      <formula>AV24="후보"</formula>
    </cfRule>
  </conditionalFormatting>
  <conditionalFormatting sqref="AC24">
    <cfRule type="cellIs" dxfId="18325" priority="3620" operator="greaterThan">
      <formula>0.9</formula>
    </cfRule>
    <cfRule type="cellIs" dxfId="18324" priority="3621" operator="greaterThan">
      <formula>0.85</formula>
    </cfRule>
  </conditionalFormatting>
  <conditionalFormatting sqref="N24">
    <cfRule type="cellIs" dxfId="18323" priority="3618" operator="greaterThan">
      <formula>0.9</formula>
    </cfRule>
    <cfRule type="cellIs" dxfId="18322" priority="3619" operator="greaterThan">
      <formula>0.85</formula>
    </cfRule>
  </conditionalFormatting>
  <conditionalFormatting sqref="E24">
    <cfRule type="expression" dxfId="18321" priority="3614">
      <formula>AND(IF(OR($Q24=1,$Q24=2),1,0),IF($X24&lt;=20,1,0))</formula>
    </cfRule>
    <cfRule type="expression" dxfId="18320" priority="3615">
      <formula>AND(IF($Q24=2,1,0),IF($X24&lt;30,1,0))</formula>
    </cfRule>
    <cfRule type="expression" dxfId="18319" priority="3616">
      <formula>AND(IF($Q24=3,1,0),IF($X24&lt;30,1,0))</formula>
    </cfRule>
    <cfRule type="expression" dxfId="18318" priority="3617">
      <formula>AND(IF($Q24=3,1,IF($Q24=4,1,0)),IF($F24&lt;=85,1,0))</formula>
    </cfRule>
  </conditionalFormatting>
  <conditionalFormatting sqref="X24">
    <cfRule type="expression" dxfId="18317" priority="3610">
      <formula>AND(IF(OR($Q24=1,$Q24=2),1,0),IF($X24&lt;=20,1,0))</formula>
    </cfRule>
    <cfRule type="expression" dxfId="18316" priority="3611">
      <formula>AND(IF($Q24=2,1,0),IF($X24&lt;30,1,0))</formula>
    </cfRule>
    <cfRule type="expression" dxfId="18315" priority="3612">
      <formula>AND(IF($Q24=3,1,0),IF($X24&lt;30,1,0))</formula>
    </cfRule>
    <cfRule type="expression" dxfId="18314" priority="3613">
      <formula>AND(IF($Q24=3,1,IF($Q24=4,1,0)),IF($F24&lt;=85,1,0))</formula>
    </cfRule>
  </conditionalFormatting>
  <conditionalFormatting sqref="AI24">
    <cfRule type="expression" dxfId="18313" priority="3606">
      <formula>AND(IF(OR($Q24=1,$Q24=2),1,0),IF($X24&lt;=20,1,0))</formula>
    </cfRule>
    <cfRule type="expression" dxfId="18312" priority="3607">
      <formula>AND(IF($Q24=2,1,0),IF($X24&lt;30,1,0))</formula>
    </cfRule>
    <cfRule type="expression" dxfId="18311" priority="3608">
      <formula>AND(IF($Q24=3,1,0),IF($X24&lt;30,1,0))</formula>
    </cfRule>
    <cfRule type="expression" dxfId="18310" priority="3609">
      <formula>AND(IF($Q24=3,1,IF($Q24=4,1,0)),IF($F24&lt;=85,1,0))</formula>
    </cfRule>
  </conditionalFormatting>
  <conditionalFormatting sqref="AV25">
    <cfRule type="expression" dxfId="18309" priority="3604">
      <formula>AV25="X"</formula>
    </cfRule>
    <cfRule type="expression" dxfId="18308" priority="3605">
      <formula>AV25="후보"</formula>
    </cfRule>
  </conditionalFormatting>
  <conditionalFormatting sqref="AC25 N25">
    <cfRule type="cellIs" dxfId="18307" priority="3601" operator="greaterThan">
      <formula>0.9</formula>
    </cfRule>
    <cfRule type="cellIs" dxfId="18306" priority="3602" operator="greaterThan">
      <formula>0.85</formula>
    </cfRule>
  </conditionalFormatting>
  <conditionalFormatting sqref="AV26">
    <cfRule type="expression" dxfId="18305" priority="3599">
      <formula>AV26="X"</formula>
    </cfRule>
    <cfRule type="expression" dxfId="18304" priority="3600">
      <formula>AV26="후보"</formula>
    </cfRule>
  </conditionalFormatting>
  <conditionalFormatting sqref="AC26">
    <cfRule type="cellIs" dxfId="18303" priority="3596" operator="greaterThan">
      <formula>0.9</formula>
    </cfRule>
    <cfRule type="cellIs" dxfId="18302" priority="3597" operator="greaterThan">
      <formula>0.85</formula>
    </cfRule>
  </conditionalFormatting>
  <conditionalFormatting sqref="N26">
    <cfRule type="cellIs" dxfId="18301" priority="3594" operator="greaterThan">
      <formula>0.9</formula>
    </cfRule>
    <cfRule type="cellIs" dxfId="18300" priority="3595" operator="greaterThan">
      <formula>0.85</formula>
    </cfRule>
  </conditionalFormatting>
  <conditionalFormatting sqref="E26">
    <cfRule type="expression" dxfId="18299" priority="3590">
      <formula>AND(IF(OR($Q26=1,$Q26=2),1,0),IF($X26&lt;=20,1,0))</formula>
    </cfRule>
    <cfRule type="expression" dxfId="18298" priority="3591">
      <formula>AND(IF($Q26=2,1,0),IF($X26&lt;30,1,0))</formula>
    </cfRule>
    <cfRule type="expression" dxfId="18297" priority="3592">
      <formula>AND(IF($Q26=3,1,0),IF($X26&lt;30,1,0))</formula>
    </cfRule>
    <cfRule type="expression" dxfId="18296" priority="3593">
      <formula>AND(IF($Q26=3,1,IF($Q26=4,1,0)),IF($F26&lt;=85,1,0))</formula>
    </cfRule>
  </conditionalFormatting>
  <conditionalFormatting sqref="X26">
    <cfRule type="expression" dxfId="18295" priority="3586">
      <formula>AND(IF(OR($Q26=1,$Q26=2),1,0),IF($X26&lt;=20,1,0))</formula>
    </cfRule>
    <cfRule type="expression" dxfId="18294" priority="3587">
      <formula>AND(IF($Q26=2,1,0),IF($X26&lt;30,1,0))</formula>
    </cfRule>
    <cfRule type="expression" dxfId="18293" priority="3588">
      <formula>AND(IF($Q26=3,1,0),IF($X26&lt;30,1,0))</formula>
    </cfRule>
    <cfRule type="expression" dxfId="18292" priority="3589">
      <formula>AND(IF($Q26=3,1,IF($Q26=4,1,0)),IF($F26&lt;=85,1,0))</formula>
    </cfRule>
  </conditionalFormatting>
  <conditionalFormatting sqref="AI26">
    <cfRule type="expression" dxfId="18291" priority="3582">
      <formula>AND(IF(OR($Q26=1,$Q26=2),1,0),IF($X26&lt;=20,1,0))</formula>
    </cfRule>
    <cfRule type="expression" dxfId="18290" priority="3583">
      <formula>AND(IF($Q26=2,1,0),IF($X26&lt;30,1,0))</formula>
    </cfRule>
    <cfRule type="expression" dxfId="18289" priority="3584">
      <formula>AND(IF($Q26=3,1,0),IF($X26&lt;30,1,0))</formula>
    </cfRule>
    <cfRule type="expression" dxfId="18288" priority="3585">
      <formula>AND(IF($Q26=3,1,IF($Q26=4,1,0)),IF($F26&lt;=85,1,0))</formula>
    </cfRule>
  </conditionalFormatting>
  <conditionalFormatting sqref="AV27">
    <cfRule type="expression" dxfId="18287" priority="3580">
      <formula>AV27="X"</formula>
    </cfRule>
    <cfRule type="expression" dxfId="18286" priority="3581">
      <formula>AV27="후보"</formula>
    </cfRule>
  </conditionalFormatting>
  <conditionalFormatting sqref="AC27">
    <cfRule type="cellIs" dxfId="18285" priority="3577" operator="greaterThan">
      <formula>0.9</formula>
    </cfRule>
    <cfRule type="cellIs" dxfId="18284" priority="3578" operator="greaterThan">
      <formula>0.85</formula>
    </cfRule>
  </conditionalFormatting>
  <conditionalFormatting sqref="N27">
    <cfRule type="cellIs" dxfId="18283" priority="3575" operator="greaterThan">
      <formula>0.9</formula>
    </cfRule>
    <cfRule type="cellIs" dxfId="18282" priority="3576" operator="greaterThan">
      <formula>0.85</formula>
    </cfRule>
  </conditionalFormatting>
  <conditionalFormatting sqref="E27">
    <cfRule type="expression" dxfId="18281" priority="3571">
      <formula>AND(IF(OR($Q27=1,$Q27=2),1,0),IF($X27&lt;=20,1,0))</formula>
    </cfRule>
    <cfRule type="expression" dxfId="18280" priority="3572">
      <formula>AND(IF($Q27=2,1,0),IF($X27&lt;30,1,0))</formula>
    </cfRule>
    <cfRule type="expression" dxfId="18279" priority="3573">
      <formula>AND(IF($Q27=3,1,0),IF($X27&lt;30,1,0))</formula>
    </cfRule>
    <cfRule type="expression" dxfId="18278" priority="3574">
      <formula>AND(IF($Q27=3,1,IF($Q27=4,1,0)),IF($F27&lt;=85,1,0))</formula>
    </cfRule>
  </conditionalFormatting>
  <conditionalFormatting sqref="X27">
    <cfRule type="expression" dxfId="18277" priority="3567">
      <formula>AND(IF(OR($Q27=1,$Q27=2),1,0),IF($X27&lt;=20,1,0))</formula>
    </cfRule>
    <cfRule type="expression" dxfId="18276" priority="3568">
      <formula>AND(IF($Q27=2,1,0),IF($X27&lt;30,1,0))</formula>
    </cfRule>
    <cfRule type="expression" dxfId="18275" priority="3569">
      <formula>AND(IF($Q27=3,1,0),IF($X27&lt;30,1,0))</formula>
    </cfRule>
    <cfRule type="expression" dxfId="18274" priority="3570">
      <formula>AND(IF($Q27=3,1,IF($Q27=4,1,0)),IF($F27&lt;=85,1,0))</formula>
    </cfRule>
  </conditionalFormatting>
  <conditionalFormatting sqref="AI27">
    <cfRule type="expression" dxfId="18273" priority="3563">
      <formula>AND(IF(OR($Q27=1,$Q27=2),1,0),IF($X27&lt;=20,1,0))</formula>
    </cfRule>
    <cfRule type="expression" dxfId="18272" priority="3564">
      <formula>AND(IF($Q27=2,1,0),IF($X27&lt;30,1,0))</formula>
    </cfRule>
    <cfRule type="expression" dxfId="18271" priority="3565">
      <formula>AND(IF($Q27=3,1,0),IF($X27&lt;30,1,0))</formula>
    </cfRule>
    <cfRule type="expression" dxfId="18270" priority="3566">
      <formula>AND(IF($Q27=3,1,IF($Q27=4,1,0)),IF($F27&lt;=85,1,0))</formula>
    </cfRule>
  </conditionalFormatting>
  <conditionalFormatting sqref="AV28">
    <cfRule type="expression" dxfId="18269" priority="3561">
      <formula>AV28="X"</formula>
    </cfRule>
    <cfRule type="expression" dxfId="18268" priority="3562">
      <formula>AV28="후보"</formula>
    </cfRule>
  </conditionalFormatting>
  <conditionalFormatting sqref="AC28">
    <cfRule type="cellIs" dxfId="18267" priority="3558" operator="greaterThan">
      <formula>0.9</formula>
    </cfRule>
    <cfRule type="cellIs" dxfId="18266" priority="3559" operator="greaterThan">
      <formula>0.85</formula>
    </cfRule>
  </conditionalFormatting>
  <conditionalFormatting sqref="N28">
    <cfRule type="cellIs" dxfId="18265" priority="3556" operator="greaterThan">
      <formula>0.9</formula>
    </cfRule>
    <cfRule type="cellIs" dxfId="18264" priority="3557" operator="greaterThan">
      <formula>0.85</formula>
    </cfRule>
  </conditionalFormatting>
  <conditionalFormatting sqref="E28">
    <cfRule type="expression" dxfId="18263" priority="3552">
      <formula>AND(IF(OR($Q28=1,$Q28=2),1,0),IF($X28&lt;=20,1,0))</formula>
    </cfRule>
    <cfRule type="expression" dxfId="18262" priority="3553">
      <formula>AND(IF($Q28=2,1,0),IF($X28&lt;30,1,0))</formula>
    </cfRule>
    <cfRule type="expression" dxfId="18261" priority="3554">
      <formula>AND(IF($Q28=3,1,0),IF($X28&lt;30,1,0))</formula>
    </cfRule>
    <cfRule type="expression" dxfId="18260" priority="3555">
      <formula>AND(IF($Q28=3,1,IF($Q28=4,1,0)),IF($F28&lt;=85,1,0))</formula>
    </cfRule>
  </conditionalFormatting>
  <conditionalFormatting sqref="X28">
    <cfRule type="expression" dxfId="18259" priority="3548">
      <formula>AND(IF(OR($Q28=1,$Q28=2),1,0),IF($X28&lt;=20,1,0))</formula>
    </cfRule>
    <cfRule type="expression" dxfId="18258" priority="3549">
      <formula>AND(IF($Q28=2,1,0),IF($X28&lt;30,1,0))</formula>
    </cfRule>
    <cfRule type="expression" dxfId="18257" priority="3550">
      <formula>AND(IF($Q28=3,1,0),IF($X28&lt;30,1,0))</formula>
    </cfRule>
    <cfRule type="expression" dxfId="18256" priority="3551">
      <formula>AND(IF($Q28=3,1,IF($Q28=4,1,0)),IF($F28&lt;=85,1,0))</formula>
    </cfRule>
  </conditionalFormatting>
  <conditionalFormatting sqref="AI28">
    <cfRule type="expression" dxfId="18255" priority="3544">
      <formula>AND(IF(OR($Q28=1,$Q28=2),1,0),IF($X28&lt;=20,1,0))</formula>
    </cfRule>
    <cfRule type="expression" dxfId="18254" priority="3545">
      <formula>AND(IF($Q28=2,1,0),IF($X28&lt;30,1,0))</formula>
    </cfRule>
    <cfRule type="expression" dxfId="18253" priority="3546">
      <formula>AND(IF($Q28=3,1,0),IF($X28&lt;30,1,0))</formula>
    </cfRule>
    <cfRule type="expression" dxfId="18252" priority="3547">
      <formula>AND(IF($Q28=3,1,IF($Q28=4,1,0)),IF($F28&lt;=85,1,0))</formula>
    </cfRule>
  </conditionalFormatting>
  <conditionalFormatting sqref="AV29">
    <cfRule type="expression" dxfId="18251" priority="3542">
      <formula>AV29="X"</formula>
    </cfRule>
    <cfRule type="expression" dxfId="18250" priority="3543">
      <formula>AV29="후보"</formula>
    </cfRule>
  </conditionalFormatting>
  <conditionalFormatting sqref="AC29 N29">
    <cfRule type="cellIs" dxfId="18249" priority="3539" operator="greaterThan">
      <formula>0.9</formula>
    </cfRule>
    <cfRule type="cellIs" dxfId="18248" priority="3540" operator="greaterThan">
      <formula>0.85</formula>
    </cfRule>
  </conditionalFormatting>
  <conditionalFormatting sqref="AV30">
    <cfRule type="expression" dxfId="18247" priority="3537">
      <formula>AV30="X"</formula>
    </cfRule>
    <cfRule type="expression" dxfId="18246" priority="3538">
      <formula>AV30="후보"</formula>
    </cfRule>
  </conditionalFormatting>
  <conditionalFormatting sqref="AC30">
    <cfRule type="cellIs" dxfId="18245" priority="3534" operator="greaterThan">
      <formula>0.9</formula>
    </cfRule>
    <cfRule type="cellIs" dxfId="18244" priority="3535" operator="greaterThan">
      <formula>0.85</formula>
    </cfRule>
  </conditionalFormatting>
  <conditionalFormatting sqref="N30">
    <cfRule type="cellIs" dxfId="18243" priority="3532" operator="greaterThan">
      <formula>0.9</formula>
    </cfRule>
    <cfRule type="cellIs" dxfId="18242" priority="3533" operator="greaterThan">
      <formula>0.85</formula>
    </cfRule>
  </conditionalFormatting>
  <conditionalFormatting sqref="E30">
    <cfRule type="expression" dxfId="18241" priority="3528">
      <formula>AND(IF(OR($Q30=1,$Q30=2),1,0),IF($X30&lt;=20,1,0))</formula>
    </cfRule>
    <cfRule type="expression" dxfId="18240" priority="3529">
      <formula>AND(IF($Q30=2,1,0),IF($X30&lt;30,1,0))</formula>
    </cfRule>
    <cfRule type="expression" dxfId="18239" priority="3530">
      <formula>AND(IF($Q30=3,1,0),IF($X30&lt;30,1,0))</formula>
    </cfRule>
    <cfRule type="expression" dxfId="18238" priority="3531">
      <formula>AND(IF($Q30=3,1,IF($Q30=4,1,0)),IF($F30&lt;=85,1,0))</formula>
    </cfRule>
  </conditionalFormatting>
  <conditionalFormatting sqref="X30">
    <cfRule type="expression" dxfId="18237" priority="3524">
      <formula>AND(IF(OR($Q30=1,$Q30=2),1,0),IF($X30&lt;=20,1,0))</formula>
    </cfRule>
    <cfRule type="expression" dxfId="18236" priority="3525">
      <formula>AND(IF($Q30=2,1,0),IF($X30&lt;30,1,0))</formula>
    </cfRule>
    <cfRule type="expression" dxfId="18235" priority="3526">
      <formula>AND(IF($Q30=3,1,0),IF($X30&lt;30,1,0))</formula>
    </cfRule>
    <cfRule type="expression" dxfId="18234" priority="3527">
      <formula>AND(IF($Q30=3,1,IF($Q30=4,1,0)),IF($F30&lt;=85,1,0))</formula>
    </cfRule>
  </conditionalFormatting>
  <conditionalFormatting sqref="AI30">
    <cfRule type="expression" dxfId="18233" priority="3520">
      <formula>AND(IF(OR($Q30=1,$Q30=2),1,0),IF($X30&lt;=20,1,0))</formula>
    </cfRule>
    <cfRule type="expression" dxfId="18232" priority="3521">
      <formula>AND(IF($Q30=2,1,0),IF($X30&lt;30,1,0))</formula>
    </cfRule>
    <cfRule type="expression" dxfId="18231" priority="3522">
      <formula>AND(IF($Q30=3,1,0),IF($X30&lt;30,1,0))</formula>
    </cfRule>
    <cfRule type="expression" dxfId="18230" priority="3523">
      <formula>AND(IF($Q30=3,1,IF($Q30=4,1,0)),IF($F30&lt;=85,1,0))</formula>
    </cfRule>
  </conditionalFormatting>
  <conditionalFormatting sqref="AV31">
    <cfRule type="expression" dxfId="18229" priority="3518">
      <formula>AV31="X"</formula>
    </cfRule>
    <cfRule type="expression" dxfId="18228" priority="3519">
      <formula>AV31="후보"</formula>
    </cfRule>
  </conditionalFormatting>
  <conditionalFormatting sqref="AC31">
    <cfRule type="cellIs" dxfId="18227" priority="3515" operator="greaterThan">
      <formula>0.9</formula>
    </cfRule>
    <cfRule type="cellIs" dxfId="18226" priority="3516" operator="greaterThan">
      <formula>0.85</formula>
    </cfRule>
  </conditionalFormatting>
  <conditionalFormatting sqref="N31">
    <cfRule type="cellIs" dxfId="18225" priority="3513" operator="greaterThan">
      <formula>0.9</formula>
    </cfRule>
    <cfRule type="cellIs" dxfId="18224" priority="3514" operator="greaterThan">
      <formula>0.85</formula>
    </cfRule>
  </conditionalFormatting>
  <conditionalFormatting sqref="E31">
    <cfRule type="expression" dxfId="18223" priority="3509">
      <formula>AND(IF(OR($Q31=1,$Q31=2),1,0),IF($X31&lt;=20,1,0))</formula>
    </cfRule>
    <cfRule type="expression" dxfId="18222" priority="3510">
      <formula>AND(IF($Q31=2,1,0),IF($X31&lt;30,1,0))</formula>
    </cfRule>
    <cfRule type="expression" dxfId="18221" priority="3511">
      <formula>AND(IF($Q31=3,1,0),IF($X31&lt;30,1,0))</formula>
    </cfRule>
    <cfRule type="expression" dxfId="18220" priority="3512">
      <formula>AND(IF($Q31=3,1,IF($Q31=4,1,0)),IF($F31&lt;=85,1,0))</formula>
    </cfRule>
  </conditionalFormatting>
  <conditionalFormatting sqref="X31">
    <cfRule type="expression" dxfId="18219" priority="3505">
      <formula>AND(IF(OR($Q31=1,$Q31=2),1,0),IF($X31&lt;=20,1,0))</formula>
    </cfRule>
    <cfRule type="expression" dxfId="18218" priority="3506">
      <formula>AND(IF($Q31=2,1,0),IF($X31&lt;30,1,0))</formula>
    </cfRule>
    <cfRule type="expression" dxfId="18217" priority="3507">
      <formula>AND(IF($Q31=3,1,0),IF($X31&lt;30,1,0))</formula>
    </cfRule>
    <cfRule type="expression" dxfId="18216" priority="3508">
      <formula>AND(IF($Q31=3,1,IF($Q31=4,1,0)),IF($F31&lt;=85,1,0))</formula>
    </cfRule>
  </conditionalFormatting>
  <conditionalFormatting sqref="AI31">
    <cfRule type="expression" dxfId="18215" priority="3501">
      <formula>AND(IF(OR($Q31=1,$Q31=2),1,0),IF($X31&lt;=20,1,0))</formula>
    </cfRule>
    <cfRule type="expression" dxfId="18214" priority="3502">
      <formula>AND(IF($Q31=2,1,0),IF($X31&lt;30,1,0))</formula>
    </cfRule>
    <cfRule type="expression" dxfId="18213" priority="3503">
      <formula>AND(IF($Q31=3,1,0),IF($X31&lt;30,1,0))</formula>
    </cfRule>
    <cfRule type="expression" dxfId="18212" priority="3504">
      <formula>AND(IF($Q31=3,1,IF($Q31=4,1,0)),IF($F31&lt;=85,1,0))</formula>
    </cfRule>
  </conditionalFormatting>
  <conditionalFormatting sqref="AV32">
    <cfRule type="expression" dxfId="18211" priority="3499">
      <formula>AV32="X"</formula>
    </cfRule>
    <cfRule type="expression" dxfId="18210" priority="3500">
      <formula>AV32="후보"</formula>
    </cfRule>
  </conditionalFormatting>
  <conditionalFormatting sqref="AC32 N32">
    <cfRule type="cellIs" dxfId="18209" priority="3496" operator="greaterThan">
      <formula>0.9</formula>
    </cfRule>
    <cfRule type="cellIs" dxfId="18208" priority="3497" operator="greaterThan">
      <formula>0.85</formula>
    </cfRule>
  </conditionalFormatting>
  <conditionalFormatting sqref="AV33">
    <cfRule type="expression" dxfId="18207" priority="3494">
      <formula>AV33="X"</formula>
    </cfRule>
    <cfRule type="expression" dxfId="18206" priority="3495">
      <formula>AV33="후보"</formula>
    </cfRule>
  </conditionalFormatting>
  <conditionalFormatting sqref="AC33">
    <cfRule type="cellIs" dxfId="18205" priority="3491" operator="greaterThan">
      <formula>0.9</formula>
    </cfRule>
    <cfRule type="cellIs" dxfId="18204" priority="3492" operator="greaterThan">
      <formula>0.85</formula>
    </cfRule>
  </conditionalFormatting>
  <conditionalFormatting sqref="N33">
    <cfRule type="cellIs" dxfId="18203" priority="3489" operator="greaterThan">
      <formula>0.9</formula>
    </cfRule>
    <cfRule type="cellIs" dxfId="18202" priority="3490" operator="greaterThan">
      <formula>0.85</formula>
    </cfRule>
  </conditionalFormatting>
  <conditionalFormatting sqref="E33">
    <cfRule type="expression" dxfId="18201" priority="3485">
      <formula>AND(IF(OR($Q33=1,$Q33=2),1,0),IF($X33&lt;=20,1,0))</formula>
    </cfRule>
    <cfRule type="expression" dxfId="18200" priority="3486">
      <formula>AND(IF($Q33=2,1,0),IF($X33&lt;30,1,0))</formula>
    </cfRule>
    <cfRule type="expression" dxfId="18199" priority="3487">
      <formula>AND(IF($Q33=3,1,0),IF($X33&lt;30,1,0))</formula>
    </cfRule>
    <cfRule type="expression" dxfId="18198" priority="3488">
      <formula>AND(IF($Q33=3,1,IF($Q33=4,1,0)),IF($F33&lt;=85,1,0))</formula>
    </cfRule>
  </conditionalFormatting>
  <conditionalFormatting sqref="X33">
    <cfRule type="expression" dxfId="18197" priority="3481">
      <formula>AND(IF(OR($Q33=1,$Q33=2),1,0),IF($X33&lt;=20,1,0))</formula>
    </cfRule>
    <cfRule type="expression" dxfId="18196" priority="3482">
      <formula>AND(IF($Q33=2,1,0),IF($X33&lt;30,1,0))</formula>
    </cfRule>
    <cfRule type="expression" dxfId="18195" priority="3483">
      <formula>AND(IF($Q33=3,1,0),IF($X33&lt;30,1,0))</formula>
    </cfRule>
    <cfRule type="expression" dxfId="18194" priority="3484">
      <formula>AND(IF($Q33=3,1,IF($Q33=4,1,0)),IF($F33&lt;=85,1,0))</formula>
    </cfRule>
  </conditionalFormatting>
  <conditionalFormatting sqref="AI33">
    <cfRule type="expression" dxfId="18193" priority="3477">
      <formula>AND(IF(OR($Q33=1,$Q33=2),1,0),IF($X33&lt;=20,1,0))</formula>
    </cfRule>
    <cfRule type="expression" dxfId="18192" priority="3478">
      <formula>AND(IF($Q33=2,1,0),IF($X33&lt;30,1,0))</formula>
    </cfRule>
    <cfRule type="expression" dxfId="18191" priority="3479">
      <formula>AND(IF($Q33=3,1,0),IF($X33&lt;30,1,0))</formula>
    </cfRule>
    <cfRule type="expression" dxfId="18190" priority="3480">
      <formula>AND(IF($Q33=3,1,IF($Q33=4,1,0)),IF($F33&lt;=85,1,0))</formula>
    </cfRule>
  </conditionalFormatting>
  <conditionalFormatting sqref="AV34">
    <cfRule type="expression" dxfId="18189" priority="3475">
      <formula>AV34="X"</formula>
    </cfRule>
    <cfRule type="expression" dxfId="18188" priority="3476">
      <formula>AV34="후보"</formula>
    </cfRule>
  </conditionalFormatting>
  <conditionalFormatting sqref="AC34">
    <cfRule type="cellIs" dxfId="18187" priority="3472" operator="greaterThan">
      <formula>0.9</formula>
    </cfRule>
    <cfRule type="cellIs" dxfId="18186" priority="3473" operator="greaterThan">
      <formula>0.85</formula>
    </cfRule>
  </conditionalFormatting>
  <conditionalFormatting sqref="N34">
    <cfRule type="cellIs" dxfId="18185" priority="3470" operator="greaterThan">
      <formula>0.9</formula>
    </cfRule>
    <cfRule type="cellIs" dxfId="18184" priority="3471" operator="greaterThan">
      <formula>0.85</formula>
    </cfRule>
  </conditionalFormatting>
  <conditionalFormatting sqref="E34">
    <cfRule type="expression" dxfId="18183" priority="3466">
      <formula>AND(IF(OR($Q34=1,$Q34=2),1,0),IF($X34&lt;=20,1,0))</formula>
    </cfRule>
    <cfRule type="expression" dxfId="18182" priority="3467">
      <formula>AND(IF($Q34=2,1,0),IF($X34&lt;30,1,0))</formula>
    </cfRule>
    <cfRule type="expression" dxfId="18181" priority="3468">
      <formula>AND(IF($Q34=3,1,0),IF($X34&lt;30,1,0))</formula>
    </cfRule>
    <cfRule type="expression" dxfId="18180" priority="3469">
      <formula>AND(IF($Q34=3,1,IF($Q34=4,1,0)),IF($F34&lt;=85,1,0))</formula>
    </cfRule>
  </conditionalFormatting>
  <conditionalFormatting sqref="X34">
    <cfRule type="expression" dxfId="18179" priority="3462">
      <formula>AND(IF(OR($Q34=1,$Q34=2),1,0),IF($X34&lt;=20,1,0))</formula>
    </cfRule>
    <cfRule type="expression" dxfId="18178" priority="3463">
      <formula>AND(IF($Q34=2,1,0),IF($X34&lt;30,1,0))</formula>
    </cfRule>
    <cfRule type="expression" dxfId="18177" priority="3464">
      <formula>AND(IF($Q34=3,1,0),IF($X34&lt;30,1,0))</formula>
    </cfRule>
    <cfRule type="expression" dxfId="18176" priority="3465">
      <formula>AND(IF($Q34=3,1,IF($Q34=4,1,0)),IF($F34&lt;=85,1,0))</formula>
    </cfRule>
  </conditionalFormatting>
  <conditionalFormatting sqref="AI34">
    <cfRule type="expression" dxfId="18175" priority="3458">
      <formula>AND(IF(OR($Q34=1,$Q34=2),1,0),IF($X34&lt;=20,1,0))</formula>
    </cfRule>
    <cfRule type="expression" dxfId="18174" priority="3459">
      <formula>AND(IF($Q34=2,1,0),IF($X34&lt;30,1,0))</formula>
    </cfRule>
    <cfRule type="expression" dxfId="18173" priority="3460">
      <formula>AND(IF($Q34=3,1,0),IF($X34&lt;30,1,0))</formula>
    </cfRule>
    <cfRule type="expression" dxfId="18172" priority="3461">
      <formula>AND(IF($Q34=3,1,IF($Q34=4,1,0)),IF($F34&lt;=85,1,0))</formula>
    </cfRule>
  </conditionalFormatting>
  <conditionalFormatting sqref="AV35">
    <cfRule type="expression" dxfId="18171" priority="3456">
      <formula>AV35="X"</formula>
    </cfRule>
    <cfRule type="expression" dxfId="18170" priority="3457">
      <formula>AV35="후보"</formula>
    </cfRule>
  </conditionalFormatting>
  <conditionalFormatting sqref="AC35 N35">
    <cfRule type="cellIs" dxfId="18169" priority="3453" operator="greaterThan">
      <formula>0.9</formula>
    </cfRule>
    <cfRule type="cellIs" dxfId="18168" priority="3454" operator="greaterThan">
      <formula>0.85</formula>
    </cfRule>
  </conditionalFormatting>
  <conditionalFormatting sqref="AV36">
    <cfRule type="expression" dxfId="18167" priority="3451">
      <formula>AV36="X"</formula>
    </cfRule>
    <cfRule type="expression" dxfId="18166" priority="3452">
      <formula>AV36="후보"</formula>
    </cfRule>
  </conditionalFormatting>
  <conditionalFormatting sqref="AC36">
    <cfRule type="cellIs" dxfId="18165" priority="3448" operator="greaterThan">
      <formula>0.9</formula>
    </cfRule>
    <cfRule type="cellIs" dxfId="18164" priority="3449" operator="greaterThan">
      <formula>0.85</formula>
    </cfRule>
  </conditionalFormatting>
  <conditionalFormatting sqref="N36">
    <cfRule type="cellIs" dxfId="18163" priority="3446" operator="greaterThan">
      <formula>0.9</formula>
    </cfRule>
    <cfRule type="cellIs" dxfId="18162" priority="3447" operator="greaterThan">
      <formula>0.85</formula>
    </cfRule>
  </conditionalFormatting>
  <conditionalFormatting sqref="E36">
    <cfRule type="expression" dxfId="18161" priority="3442">
      <formula>AND(IF(OR($Q36=1,$Q36=2),1,0),IF($X36&lt;=20,1,0))</formula>
    </cfRule>
    <cfRule type="expression" dxfId="18160" priority="3443">
      <formula>AND(IF($Q36=2,1,0),IF($X36&lt;30,1,0))</formula>
    </cfRule>
    <cfRule type="expression" dxfId="18159" priority="3444">
      <formula>AND(IF($Q36=3,1,0),IF($X36&lt;30,1,0))</formula>
    </cfRule>
    <cfRule type="expression" dxfId="18158" priority="3445">
      <formula>AND(IF($Q36=3,1,IF($Q36=4,1,0)),IF($F36&lt;=85,1,0))</formula>
    </cfRule>
  </conditionalFormatting>
  <conditionalFormatting sqref="X36">
    <cfRule type="expression" dxfId="18157" priority="3438">
      <formula>AND(IF(OR($Q36=1,$Q36=2),1,0),IF($X36&lt;=20,1,0))</formula>
    </cfRule>
    <cfRule type="expression" dxfId="18156" priority="3439">
      <formula>AND(IF($Q36=2,1,0),IF($X36&lt;30,1,0))</formula>
    </cfRule>
    <cfRule type="expression" dxfId="18155" priority="3440">
      <formula>AND(IF($Q36=3,1,0),IF($X36&lt;30,1,0))</formula>
    </cfRule>
    <cfRule type="expression" dxfId="18154" priority="3441">
      <formula>AND(IF($Q36=3,1,IF($Q36=4,1,0)),IF($F36&lt;=85,1,0))</formula>
    </cfRule>
  </conditionalFormatting>
  <conditionalFormatting sqref="AI36">
    <cfRule type="expression" dxfId="18153" priority="3434">
      <formula>AND(IF(OR($Q36=1,$Q36=2),1,0),IF($X36&lt;=20,1,0))</formula>
    </cfRule>
    <cfRule type="expression" dxfId="18152" priority="3435">
      <formula>AND(IF($Q36=2,1,0),IF($X36&lt;30,1,0))</formula>
    </cfRule>
    <cfRule type="expression" dxfId="18151" priority="3436">
      <formula>AND(IF($Q36=3,1,0),IF($X36&lt;30,1,0))</formula>
    </cfRule>
    <cfRule type="expression" dxfId="18150" priority="3437">
      <formula>AND(IF($Q36=3,1,IF($Q36=4,1,0)),IF($F36&lt;=85,1,0))</formula>
    </cfRule>
  </conditionalFormatting>
  <conditionalFormatting sqref="AV37">
    <cfRule type="expression" dxfId="18149" priority="3432">
      <formula>AV37="X"</formula>
    </cfRule>
    <cfRule type="expression" dxfId="18148" priority="3433">
      <formula>AV37="후보"</formula>
    </cfRule>
  </conditionalFormatting>
  <conditionalFormatting sqref="AC37">
    <cfRule type="cellIs" dxfId="18147" priority="3429" operator="greaterThan">
      <formula>0.9</formula>
    </cfRule>
    <cfRule type="cellIs" dxfId="18146" priority="3430" operator="greaterThan">
      <formula>0.85</formula>
    </cfRule>
  </conditionalFormatting>
  <conditionalFormatting sqref="N37">
    <cfRule type="cellIs" dxfId="18145" priority="3427" operator="greaterThan">
      <formula>0.9</formula>
    </cfRule>
    <cfRule type="cellIs" dxfId="18144" priority="3428" operator="greaterThan">
      <formula>0.85</formula>
    </cfRule>
  </conditionalFormatting>
  <conditionalFormatting sqref="E37">
    <cfRule type="expression" dxfId="18143" priority="3423">
      <formula>AND(IF(OR($Q37=1,$Q37=2),1,0),IF($X37&lt;=20,1,0))</formula>
    </cfRule>
    <cfRule type="expression" dxfId="18142" priority="3424">
      <formula>AND(IF($Q37=2,1,0),IF($X37&lt;30,1,0))</formula>
    </cfRule>
    <cfRule type="expression" dxfId="18141" priority="3425">
      <formula>AND(IF($Q37=3,1,0),IF($X37&lt;30,1,0))</formula>
    </cfRule>
    <cfRule type="expression" dxfId="18140" priority="3426">
      <formula>AND(IF($Q37=3,1,IF($Q37=4,1,0)),IF($F37&lt;=85,1,0))</formula>
    </cfRule>
  </conditionalFormatting>
  <conditionalFormatting sqref="X37">
    <cfRule type="expression" dxfId="18139" priority="3419">
      <formula>AND(IF(OR($Q37=1,$Q37=2),1,0),IF($X37&lt;=20,1,0))</formula>
    </cfRule>
    <cfRule type="expression" dxfId="18138" priority="3420">
      <formula>AND(IF($Q37=2,1,0),IF($X37&lt;30,1,0))</formula>
    </cfRule>
    <cfRule type="expression" dxfId="18137" priority="3421">
      <formula>AND(IF($Q37=3,1,0),IF($X37&lt;30,1,0))</formula>
    </cfRule>
    <cfRule type="expression" dxfId="18136" priority="3422">
      <formula>AND(IF($Q37=3,1,IF($Q37=4,1,0)),IF($F37&lt;=85,1,0))</formula>
    </cfRule>
  </conditionalFormatting>
  <conditionalFormatting sqref="AI37">
    <cfRule type="expression" dxfId="18135" priority="3415">
      <formula>AND(IF(OR($Q37=1,$Q37=2),1,0),IF($X37&lt;=20,1,0))</formula>
    </cfRule>
    <cfRule type="expression" dxfId="18134" priority="3416">
      <formula>AND(IF($Q37=2,1,0),IF($X37&lt;30,1,0))</formula>
    </cfRule>
    <cfRule type="expression" dxfId="18133" priority="3417">
      <formula>AND(IF($Q37=3,1,0),IF($X37&lt;30,1,0))</formula>
    </cfRule>
    <cfRule type="expression" dxfId="18132" priority="3418">
      <formula>AND(IF($Q37=3,1,IF($Q37=4,1,0)),IF($F37&lt;=85,1,0))</formula>
    </cfRule>
  </conditionalFormatting>
  <conditionalFormatting sqref="AV38">
    <cfRule type="expression" dxfId="18131" priority="3413">
      <formula>AV38="X"</formula>
    </cfRule>
    <cfRule type="expression" dxfId="18130" priority="3414">
      <formula>AV38="후보"</formula>
    </cfRule>
  </conditionalFormatting>
  <conditionalFormatting sqref="AC38 N38">
    <cfRule type="cellIs" dxfId="18129" priority="3410" operator="greaterThan">
      <formula>0.9</formula>
    </cfRule>
    <cfRule type="cellIs" dxfId="18128" priority="3411" operator="greaterThan">
      <formula>0.85</formula>
    </cfRule>
  </conditionalFormatting>
  <conditionalFormatting sqref="AV39">
    <cfRule type="expression" dxfId="18127" priority="3408">
      <formula>AV39="X"</formula>
    </cfRule>
    <cfRule type="expression" dxfId="18126" priority="3409">
      <formula>AV39="후보"</formula>
    </cfRule>
  </conditionalFormatting>
  <conditionalFormatting sqref="AC39">
    <cfRule type="cellIs" dxfId="18125" priority="3405" operator="greaterThan">
      <formula>0.9</formula>
    </cfRule>
    <cfRule type="cellIs" dxfId="18124" priority="3406" operator="greaterThan">
      <formula>0.85</formula>
    </cfRule>
  </conditionalFormatting>
  <conditionalFormatting sqref="N39">
    <cfRule type="cellIs" dxfId="18123" priority="3403" operator="greaterThan">
      <formula>0.9</formula>
    </cfRule>
    <cfRule type="cellIs" dxfId="18122" priority="3404" operator="greaterThan">
      <formula>0.85</formula>
    </cfRule>
  </conditionalFormatting>
  <conditionalFormatting sqref="E39">
    <cfRule type="expression" dxfId="18121" priority="3399">
      <formula>AND(IF(OR($Q39=1,$Q39=2),1,0),IF($X39&lt;=20,1,0))</formula>
    </cfRule>
    <cfRule type="expression" dxfId="18120" priority="3400">
      <formula>AND(IF($Q39=2,1,0),IF($X39&lt;30,1,0))</formula>
    </cfRule>
    <cfRule type="expression" dxfId="18119" priority="3401">
      <formula>AND(IF($Q39=3,1,0),IF($X39&lt;30,1,0))</formula>
    </cfRule>
    <cfRule type="expression" dxfId="18118" priority="3402">
      <formula>AND(IF($Q39=3,1,IF($Q39=4,1,0)),IF($F39&lt;=85,1,0))</formula>
    </cfRule>
  </conditionalFormatting>
  <conditionalFormatting sqref="X39">
    <cfRule type="expression" dxfId="18117" priority="3395">
      <formula>AND(IF(OR($Q39=1,$Q39=2),1,0),IF($X39&lt;=20,1,0))</formula>
    </cfRule>
    <cfRule type="expression" dxfId="18116" priority="3396">
      <formula>AND(IF($Q39=2,1,0),IF($X39&lt;30,1,0))</formula>
    </cfRule>
    <cfRule type="expression" dxfId="18115" priority="3397">
      <formula>AND(IF($Q39=3,1,0),IF($X39&lt;30,1,0))</formula>
    </cfRule>
    <cfRule type="expression" dxfId="18114" priority="3398">
      <formula>AND(IF($Q39=3,1,IF($Q39=4,1,0)),IF($F39&lt;=85,1,0))</formula>
    </cfRule>
  </conditionalFormatting>
  <conditionalFormatting sqref="AI39">
    <cfRule type="expression" dxfId="18113" priority="3391">
      <formula>AND(IF(OR($Q39=1,$Q39=2),1,0),IF($X39&lt;=20,1,0))</formula>
    </cfRule>
    <cfRule type="expression" dxfId="18112" priority="3392">
      <formula>AND(IF($Q39=2,1,0),IF($X39&lt;30,1,0))</formula>
    </cfRule>
    <cfRule type="expression" dxfId="18111" priority="3393">
      <formula>AND(IF($Q39=3,1,0),IF($X39&lt;30,1,0))</formula>
    </cfRule>
    <cfRule type="expression" dxfId="18110" priority="3394">
      <formula>AND(IF($Q39=3,1,IF($Q39=4,1,0)),IF($F39&lt;=85,1,0))</formula>
    </cfRule>
  </conditionalFormatting>
  <conditionalFormatting sqref="AV40">
    <cfRule type="expression" dxfId="18109" priority="3389">
      <formula>AV40="X"</formula>
    </cfRule>
    <cfRule type="expression" dxfId="18108" priority="3390">
      <formula>AV40="후보"</formula>
    </cfRule>
  </conditionalFormatting>
  <conditionalFormatting sqref="AC40">
    <cfRule type="cellIs" dxfId="18107" priority="3386" operator="greaterThan">
      <formula>0.9</formula>
    </cfRule>
    <cfRule type="cellIs" dxfId="18106" priority="3387" operator="greaterThan">
      <formula>0.85</formula>
    </cfRule>
  </conditionalFormatting>
  <conditionalFormatting sqref="N40">
    <cfRule type="cellIs" dxfId="18105" priority="3384" operator="greaterThan">
      <formula>0.9</formula>
    </cfRule>
    <cfRule type="cellIs" dxfId="18104" priority="3385" operator="greaterThan">
      <formula>0.85</formula>
    </cfRule>
  </conditionalFormatting>
  <conditionalFormatting sqref="E40">
    <cfRule type="expression" dxfId="18103" priority="3380">
      <formula>AND(IF(OR($Q40=1,$Q40=2),1,0),IF($X40&lt;=20,1,0))</formula>
    </cfRule>
    <cfRule type="expression" dxfId="18102" priority="3381">
      <formula>AND(IF($Q40=2,1,0),IF($X40&lt;30,1,0))</formula>
    </cfRule>
    <cfRule type="expression" dxfId="18101" priority="3382">
      <formula>AND(IF($Q40=3,1,0),IF($X40&lt;30,1,0))</formula>
    </cfRule>
    <cfRule type="expression" dxfId="18100" priority="3383">
      <formula>AND(IF($Q40=3,1,IF($Q40=4,1,0)),IF($F40&lt;=85,1,0))</formula>
    </cfRule>
  </conditionalFormatting>
  <conditionalFormatting sqref="X40">
    <cfRule type="expression" dxfId="18099" priority="3376">
      <formula>AND(IF(OR($Q40=1,$Q40=2),1,0),IF($X40&lt;=20,1,0))</formula>
    </cfRule>
    <cfRule type="expression" dxfId="18098" priority="3377">
      <formula>AND(IF($Q40=2,1,0),IF($X40&lt;30,1,0))</formula>
    </cfRule>
    <cfRule type="expression" dxfId="18097" priority="3378">
      <formula>AND(IF($Q40=3,1,0),IF($X40&lt;30,1,0))</formula>
    </cfRule>
    <cfRule type="expression" dxfId="18096" priority="3379">
      <formula>AND(IF($Q40=3,1,IF($Q40=4,1,0)),IF($F40&lt;=85,1,0))</formula>
    </cfRule>
  </conditionalFormatting>
  <conditionalFormatting sqref="AI40">
    <cfRule type="expression" dxfId="18095" priority="3372">
      <formula>AND(IF(OR($Q40=1,$Q40=2),1,0),IF($X40&lt;=20,1,0))</formula>
    </cfRule>
    <cfRule type="expression" dxfId="18094" priority="3373">
      <formula>AND(IF($Q40=2,1,0),IF($X40&lt;30,1,0))</formula>
    </cfRule>
    <cfRule type="expression" dxfId="18093" priority="3374">
      <formula>AND(IF($Q40=3,1,0),IF($X40&lt;30,1,0))</formula>
    </cfRule>
    <cfRule type="expression" dxfId="18092" priority="3375">
      <formula>AND(IF($Q40=3,1,IF($Q40=4,1,0)),IF($F40&lt;=85,1,0))</formula>
    </cfRule>
  </conditionalFormatting>
  <conditionalFormatting sqref="AV41">
    <cfRule type="expression" dxfId="18091" priority="3370">
      <formula>AV41="X"</formula>
    </cfRule>
    <cfRule type="expression" dxfId="18090" priority="3371">
      <formula>AV41="후보"</formula>
    </cfRule>
  </conditionalFormatting>
  <conditionalFormatting sqref="AC41">
    <cfRule type="cellIs" dxfId="18089" priority="3367" operator="greaterThan">
      <formula>0.9</formula>
    </cfRule>
    <cfRule type="cellIs" dxfId="18088" priority="3368" operator="greaterThan">
      <formula>0.85</formula>
    </cfRule>
  </conditionalFormatting>
  <conditionalFormatting sqref="N41">
    <cfRule type="cellIs" dxfId="18087" priority="3365" operator="greaterThan">
      <formula>0.9</formula>
    </cfRule>
    <cfRule type="cellIs" dxfId="18086" priority="3366" operator="greaterThan">
      <formula>0.85</formula>
    </cfRule>
  </conditionalFormatting>
  <conditionalFormatting sqref="E41">
    <cfRule type="expression" dxfId="18085" priority="3361">
      <formula>AND(IF(OR($Q41=1,$Q41=2),1,0),IF($X41&lt;=20,1,0))</formula>
    </cfRule>
    <cfRule type="expression" dxfId="18084" priority="3362">
      <formula>AND(IF($Q41=2,1,0),IF($X41&lt;30,1,0))</formula>
    </cfRule>
    <cfRule type="expression" dxfId="18083" priority="3363">
      <formula>AND(IF($Q41=3,1,0),IF($X41&lt;30,1,0))</formula>
    </cfRule>
    <cfRule type="expression" dxfId="18082" priority="3364">
      <formula>AND(IF($Q41=3,1,IF($Q41=4,1,0)),IF($F41&lt;=85,1,0))</formula>
    </cfRule>
  </conditionalFormatting>
  <conditionalFormatting sqref="X41">
    <cfRule type="expression" dxfId="18081" priority="3357">
      <formula>AND(IF(OR($Q41=1,$Q41=2),1,0),IF($X41&lt;=20,1,0))</formula>
    </cfRule>
    <cfRule type="expression" dxfId="18080" priority="3358">
      <formula>AND(IF($Q41=2,1,0),IF($X41&lt;30,1,0))</formula>
    </cfRule>
    <cfRule type="expression" dxfId="18079" priority="3359">
      <formula>AND(IF($Q41=3,1,0),IF($X41&lt;30,1,0))</formula>
    </cfRule>
    <cfRule type="expression" dxfId="18078" priority="3360">
      <formula>AND(IF($Q41=3,1,IF($Q41=4,1,0)),IF($F41&lt;=85,1,0))</formula>
    </cfRule>
  </conditionalFormatting>
  <conditionalFormatting sqref="AI41">
    <cfRule type="expression" dxfId="18077" priority="3353">
      <formula>AND(IF(OR($Q41=1,$Q41=2),1,0),IF($X41&lt;=20,1,0))</formula>
    </cfRule>
    <cfRule type="expression" dxfId="18076" priority="3354">
      <formula>AND(IF($Q41=2,1,0),IF($X41&lt;30,1,0))</formula>
    </cfRule>
    <cfRule type="expression" dxfId="18075" priority="3355">
      <formula>AND(IF($Q41=3,1,0),IF($X41&lt;30,1,0))</formula>
    </cfRule>
    <cfRule type="expression" dxfId="18074" priority="3356">
      <formula>AND(IF($Q41=3,1,IF($Q41=4,1,0)),IF($F41&lt;=85,1,0))</formula>
    </cfRule>
  </conditionalFormatting>
  <conditionalFormatting sqref="AV42">
    <cfRule type="expression" dxfId="18073" priority="3351">
      <formula>AV42="X"</formula>
    </cfRule>
    <cfRule type="expression" dxfId="18072" priority="3352">
      <formula>AV42="후보"</formula>
    </cfRule>
  </conditionalFormatting>
  <conditionalFormatting sqref="AC42">
    <cfRule type="cellIs" dxfId="18071" priority="3348" operator="greaterThan">
      <formula>0.9</formula>
    </cfRule>
    <cfRule type="cellIs" dxfId="18070" priority="3349" operator="greaterThan">
      <formula>0.85</formula>
    </cfRule>
  </conditionalFormatting>
  <conditionalFormatting sqref="N42">
    <cfRule type="cellIs" dxfId="18069" priority="3346" operator="greaterThan">
      <formula>0.9</formula>
    </cfRule>
    <cfRule type="cellIs" dxfId="18068" priority="3347" operator="greaterThan">
      <formula>0.85</formula>
    </cfRule>
  </conditionalFormatting>
  <conditionalFormatting sqref="E42">
    <cfRule type="expression" dxfId="18067" priority="3342">
      <formula>AND(IF(OR($Q42=1,$Q42=2),1,0),IF($X42&lt;=20,1,0))</formula>
    </cfRule>
    <cfRule type="expression" dxfId="18066" priority="3343">
      <formula>AND(IF($Q42=2,1,0),IF($X42&lt;30,1,0))</formula>
    </cfRule>
    <cfRule type="expression" dxfId="18065" priority="3344">
      <formula>AND(IF($Q42=3,1,0),IF($X42&lt;30,1,0))</formula>
    </cfRule>
    <cfRule type="expression" dxfId="18064" priority="3345">
      <formula>AND(IF($Q42=3,1,IF($Q42=4,1,0)),IF($F42&lt;=85,1,0))</formula>
    </cfRule>
  </conditionalFormatting>
  <conditionalFormatting sqref="X42">
    <cfRule type="expression" dxfId="18063" priority="3338">
      <formula>AND(IF(OR($Q42=1,$Q42=2),1,0),IF($X42&lt;=20,1,0))</formula>
    </cfRule>
    <cfRule type="expression" dxfId="18062" priority="3339">
      <formula>AND(IF($Q42=2,1,0),IF($X42&lt;30,1,0))</formula>
    </cfRule>
    <cfRule type="expression" dxfId="18061" priority="3340">
      <formula>AND(IF($Q42=3,1,0),IF($X42&lt;30,1,0))</formula>
    </cfRule>
    <cfRule type="expression" dxfId="18060" priority="3341">
      <formula>AND(IF($Q42=3,1,IF($Q42=4,1,0)),IF($F42&lt;=85,1,0))</formula>
    </cfRule>
  </conditionalFormatting>
  <conditionalFormatting sqref="AI42">
    <cfRule type="expression" dxfId="18059" priority="3334">
      <formula>AND(IF(OR($Q42=1,$Q42=2),1,0),IF($X42&lt;=20,1,0))</formula>
    </cfRule>
    <cfRule type="expression" dxfId="18058" priority="3335">
      <formula>AND(IF($Q42=2,1,0),IF($X42&lt;30,1,0))</formula>
    </cfRule>
    <cfRule type="expression" dxfId="18057" priority="3336">
      <formula>AND(IF($Q42=3,1,0),IF($X42&lt;30,1,0))</formula>
    </cfRule>
    <cfRule type="expression" dxfId="18056" priority="3337">
      <formula>AND(IF($Q42=3,1,IF($Q42=4,1,0)),IF($F42&lt;=85,1,0))</formula>
    </cfRule>
  </conditionalFormatting>
  <conditionalFormatting sqref="AV43">
    <cfRule type="expression" dxfId="18055" priority="3332">
      <formula>AV43="X"</formula>
    </cfRule>
    <cfRule type="expression" dxfId="18054" priority="3333">
      <formula>AV43="후보"</formula>
    </cfRule>
  </conditionalFormatting>
  <conditionalFormatting sqref="AC43 N43">
    <cfRule type="cellIs" dxfId="18053" priority="3329" operator="greaterThan">
      <formula>0.9</formula>
    </cfRule>
    <cfRule type="cellIs" dxfId="18052" priority="3330" operator="greaterThan">
      <formula>0.85</formula>
    </cfRule>
  </conditionalFormatting>
  <conditionalFormatting sqref="AV44">
    <cfRule type="expression" dxfId="18051" priority="3327">
      <formula>AV44="X"</formula>
    </cfRule>
    <cfRule type="expression" dxfId="18050" priority="3328">
      <formula>AV44="후보"</formula>
    </cfRule>
  </conditionalFormatting>
  <conditionalFormatting sqref="AC44">
    <cfRule type="cellIs" dxfId="18049" priority="3324" operator="greaterThan">
      <formula>0.9</formula>
    </cfRule>
    <cfRule type="cellIs" dxfId="18048" priority="3325" operator="greaterThan">
      <formula>0.85</formula>
    </cfRule>
  </conditionalFormatting>
  <conditionalFormatting sqref="N44">
    <cfRule type="cellIs" dxfId="18047" priority="3322" operator="greaterThan">
      <formula>0.9</formula>
    </cfRule>
    <cfRule type="cellIs" dxfId="18046" priority="3323" operator="greaterThan">
      <formula>0.85</formula>
    </cfRule>
  </conditionalFormatting>
  <conditionalFormatting sqref="E44">
    <cfRule type="expression" dxfId="18045" priority="3318">
      <formula>AND(IF(OR($Q44=1,$Q44=2),1,0),IF($X44&lt;=20,1,0))</formula>
    </cfRule>
    <cfRule type="expression" dxfId="18044" priority="3319">
      <formula>AND(IF($Q44=2,1,0),IF($X44&lt;30,1,0))</formula>
    </cfRule>
    <cfRule type="expression" dxfId="18043" priority="3320">
      <formula>AND(IF($Q44=3,1,0),IF($X44&lt;30,1,0))</formula>
    </cfRule>
    <cfRule type="expression" dxfId="18042" priority="3321">
      <formula>AND(IF($Q44=3,1,IF($Q44=4,1,0)),IF($F44&lt;=85,1,0))</formula>
    </cfRule>
  </conditionalFormatting>
  <conditionalFormatting sqref="X44">
    <cfRule type="expression" dxfId="18041" priority="3314">
      <formula>AND(IF(OR($Q44=1,$Q44=2),1,0),IF($X44&lt;=20,1,0))</formula>
    </cfRule>
    <cfRule type="expression" dxfId="18040" priority="3315">
      <formula>AND(IF($Q44=2,1,0),IF($X44&lt;30,1,0))</formula>
    </cfRule>
    <cfRule type="expression" dxfId="18039" priority="3316">
      <formula>AND(IF($Q44=3,1,0),IF($X44&lt;30,1,0))</formula>
    </cfRule>
    <cfRule type="expression" dxfId="18038" priority="3317">
      <formula>AND(IF($Q44=3,1,IF($Q44=4,1,0)),IF($F44&lt;=85,1,0))</formula>
    </cfRule>
  </conditionalFormatting>
  <conditionalFormatting sqref="AI44">
    <cfRule type="expression" dxfId="18037" priority="3310">
      <formula>AND(IF(OR($Q44=1,$Q44=2),1,0),IF($X44&lt;=20,1,0))</formula>
    </cfRule>
    <cfRule type="expression" dxfId="18036" priority="3311">
      <formula>AND(IF($Q44=2,1,0),IF($X44&lt;30,1,0))</formula>
    </cfRule>
    <cfRule type="expression" dxfId="18035" priority="3312">
      <formula>AND(IF($Q44=3,1,0),IF($X44&lt;30,1,0))</formula>
    </cfRule>
    <cfRule type="expression" dxfId="18034" priority="3313">
      <formula>AND(IF($Q44=3,1,IF($Q44=4,1,0)),IF($F44&lt;=85,1,0))</formula>
    </cfRule>
  </conditionalFormatting>
  <conditionalFormatting sqref="AV45">
    <cfRule type="expression" dxfId="18033" priority="3308">
      <formula>AV45="X"</formula>
    </cfRule>
    <cfRule type="expression" dxfId="18032" priority="3309">
      <formula>AV45="후보"</formula>
    </cfRule>
  </conditionalFormatting>
  <conditionalFormatting sqref="AC45">
    <cfRule type="cellIs" dxfId="18031" priority="3305" operator="greaterThan">
      <formula>0.9</formula>
    </cfRule>
    <cfRule type="cellIs" dxfId="18030" priority="3306" operator="greaterThan">
      <formula>0.85</formula>
    </cfRule>
  </conditionalFormatting>
  <conditionalFormatting sqref="N45">
    <cfRule type="cellIs" dxfId="18029" priority="3303" operator="greaterThan">
      <formula>0.9</formula>
    </cfRule>
    <cfRule type="cellIs" dxfId="18028" priority="3304" operator="greaterThan">
      <formula>0.85</formula>
    </cfRule>
  </conditionalFormatting>
  <conditionalFormatting sqref="E45">
    <cfRule type="expression" dxfId="18027" priority="3299">
      <formula>AND(IF(OR($Q45=1,$Q45=2),1,0),IF($X45&lt;=20,1,0))</formula>
    </cfRule>
    <cfRule type="expression" dxfId="18026" priority="3300">
      <formula>AND(IF($Q45=2,1,0),IF($X45&lt;30,1,0))</formula>
    </cfRule>
    <cfRule type="expression" dxfId="18025" priority="3301">
      <formula>AND(IF($Q45=3,1,0),IF($X45&lt;30,1,0))</formula>
    </cfRule>
    <cfRule type="expression" dxfId="18024" priority="3302">
      <formula>AND(IF($Q45=3,1,IF($Q45=4,1,0)),IF($F45&lt;=85,1,0))</formula>
    </cfRule>
  </conditionalFormatting>
  <conditionalFormatting sqref="X45">
    <cfRule type="expression" dxfId="18023" priority="3295">
      <formula>AND(IF(OR($Q45=1,$Q45=2),1,0),IF($X45&lt;=20,1,0))</formula>
    </cfRule>
    <cfRule type="expression" dxfId="18022" priority="3296">
      <formula>AND(IF($Q45=2,1,0),IF($X45&lt;30,1,0))</formula>
    </cfRule>
    <cfRule type="expression" dxfId="18021" priority="3297">
      <formula>AND(IF($Q45=3,1,0),IF($X45&lt;30,1,0))</formula>
    </cfRule>
    <cfRule type="expression" dxfId="18020" priority="3298">
      <formula>AND(IF($Q45=3,1,IF($Q45=4,1,0)),IF($F45&lt;=85,1,0))</formula>
    </cfRule>
  </conditionalFormatting>
  <conditionalFormatting sqref="AI45">
    <cfRule type="expression" dxfId="18019" priority="3291">
      <formula>AND(IF(OR($Q45=1,$Q45=2),1,0),IF($X45&lt;=20,1,0))</formula>
    </cfRule>
    <cfRule type="expression" dxfId="18018" priority="3292">
      <formula>AND(IF($Q45=2,1,0),IF($X45&lt;30,1,0))</formula>
    </cfRule>
    <cfRule type="expression" dxfId="18017" priority="3293">
      <formula>AND(IF($Q45=3,1,0),IF($X45&lt;30,1,0))</formula>
    </cfRule>
    <cfRule type="expression" dxfId="18016" priority="3294">
      <formula>AND(IF($Q45=3,1,IF($Q45=4,1,0)),IF($F45&lt;=85,1,0))</formula>
    </cfRule>
  </conditionalFormatting>
  <conditionalFormatting sqref="AV46">
    <cfRule type="expression" dxfId="18015" priority="3289">
      <formula>AV46="X"</formula>
    </cfRule>
    <cfRule type="expression" dxfId="18014" priority="3290">
      <formula>AV46="후보"</formula>
    </cfRule>
  </conditionalFormatting>
  <conditionalFormatting sqref="AC46 N46">
    <cfRule type="cellIs" dxfId="18013" priority="3286" operator="greaterThan">
      <formula>0.9</formula>
    </cfRule>
    <cfRule type="cellIs" dxfId="18012" priority="3287" operator="greaterThan">
      <formula>0.85</formula>
    </cfRule>
  </conditionalFormatting>
  <conditionalFormatting sqref="AV47">
    <cfRule type="expression" dxfId="18011" priority="3284">
      <formula>AV47="X"</formula>
    </cfRule>
    <cfRule type="expression" dxfId="18010" priority="3285">
      <formula>AV47="후보"</formula>
    </cfRule>
  </conditionalFormatting>
  <conditionalFormatting sqref="AC47">
    <cfRule type="cellIs" dxfId="18009" priority="3281" operator="greaterThan">
      <formula>0.9</formula>
    </cfRule>
    <cfRule type="cellIs" dxfId="18008" priority="3282" operator="greaterThan">
      <formula>0.85</formula>
    </cfRule>
  </conditionalFormatting>
  <conditionalFormatting sqref="N47">
    <cfRule type="cellIs" dxfId="18007" priority="3279" operator="greaterThan">
      <formula>0.9</formula>
    </cfRule>
    <cfRule type="cellIs" dxfId="18006" priority="3280" operator="greaterThan">
      <formula>0.85</formula>
    </cfRule>
  </conditionalFormatting>
  <conditionalFormatting sqref="E47">
    <cfRule type="expression" dxfId="18005" priority="3275">
      <formula>AND(IF(OR($Q47=1,$Q47=2),1,0),IF($X47&lt;=20,1,0))</formula>
    </cfRule>
    <cfRule type="expression" dxfId="18004" priority="3276">
      <formula>AND(IF($Q47=2,1,0),IF($X47&lt;30,1,0))</formula>
    </cfRule>
    <cfRule type="expression" dxfId="18003" priority="3277">
      <formula>AND(IF($Q47=3,1,0),IF($X47&lt;30,1,0))</formula>
    </cfRule>
    <cfRule type="expression" dxfId="18002" priority="3278">
      <formula>AND(IF($Q47=3,1,IF($Q47=4,1,0)),IF($F47&lt;=85,1,0))</formula>
    </cfRule>
  </conditionalFormatting>
  <conditionalFormatting sqref="X47">
    <cfRule type="expression" dxfId="18001" priority="3271">
      <formula>AND(IF(OR($Q47=1,$Q47=2),1,0),IF($X47&lt;=20,1,0))</formula>
    </cfRule>
    <cfRule type="expression" dxfId="18000" priority="3272">
      <formula>AND(IF($Q47=2,1,0),IF($X47&lt;30,1,0))</formula>
    </cfRule>
    <cfRule type="expression" dxfId="17999" priority="3273">
      <formula>AND(IF($Q47=3,1,0),IF($X47&lt;30,1,0))</formula>
    </cfRule>
    <cfRule type="expression" dxfId="17998" priority="3274">
      <formula>AND(IF($Q47=3,1,IF($Q47=4,1,0)),IF($F47&lt;=85,1,0))</formula>
    </cfRule>
  </conditionalFormatting>
  <conditionalFormatting sqref="AI47">
    <cfRule type="expression" dxfId="17997" priority="3267">
      <formula>AND(IF(OR($Q47=1,$Q47=2),1,0),IF($X47&lt;=20,1,0))</formula>
    </cfRule>
    <cfRule type="expression" dxfId="17996" priority="3268">
      <formula>AND(IF($Q47=2,1,0),IF($X47&lt;30,1,0))</formula>
    </cfRule>
    <cfRule type="expression" dxfId="17995" priority="3269">
      <formula>AND(IF($Q47=3,1,0),IF($X47&lt;30,1,0))</formula>
    </cfRule>
    <cfRule type="expression" dxfId="17994" priority="3270">
      <formula>AND(IF($Q47=3,1,IF($Q47=4,1,0)),IF($F47&lt;=85,1,0))</formula>
    </cfRule>
  </conditionalFormatting>
  <conditionalFormatting sqref="AV48">
    <cfRule type="expression" dxfId="17993" priority="3265">
      <formula>AV48="X"</formula>
    </cfRule>
    <cfRule type="expression" dxfId="17992" priority="3266">
      <formula>AV48="후보"</formula>
    </cfRule>
  </conditionalFormatting>
  <conditionalFormatting sqref="AC48">
    <cfRule type="cellIs" dxfId="17991" priority="3262" operator="greaterThan">
      <formula>0.9</formula>
    </cfRule>
    <cfRule type="cellIs" dxfId="17990" priority="3263" operator="greaterThan">
      <formula>0.85</formula>
    </cfRule>
  </conditionalFormatting>
  <conditionalFormatting sqref="N48">
    <cfRule type="cellIs" dxfId="17989" priority="3260" operator="greaterThan">
      <formula>0.9</formula>
    </cfRule>
    <cfRule type="cellIs" dxfId="17988" priority="3261" operator="greaterThan">
      <formula>0.85</formula>
    </cfRule>
  </conditionalFormatting>
  <conditionalFormatting sqref="E48">
    <cfRule type="expression" dxfId="17987" priority="3256">
      <formula>AND(IF(OR($Q48=1,$Q48=2),1,0),IF($X48&lt;=20,1,0))</formula>
    </cfRule>
    <cfRule type="expression" dxfId="17986" priority="3257">
      <formula>AND(IF($Q48=2,1,0),IF($X48&lt;30,1,0))</formula>
    </cfRule>
    <cfRule type="expression" dxfId="17985" priority="3258">
      <formula>AND(IF($Q48=3,1,0),IF($X48&lt;30,1,0))</formula>
    </cfRule>
    <cfRule type="expression" dxfId="17984" priority="3259">
      <formula>AND(IF($Q48=3,1,IF($Q48=4,1,0)),IF($F48&lt;=85,1,0))</formula>
    </cfRule>
  </conditionalFormatting>
  <conditionalFormatting sqref="X48">
    <cfRule type="expression" dxfId="17983" priority="3252">
      <formula>AND(IF(OR($Q48=1,$Q48=2),1,0),IF($X48&lt;=20,1,0))</formula>
    </cfRule>
    <cfRule type="expression" dxfId="17982" priority="3253">
      <formula>AND(IF($Q48=2,1,0),IF($X48&lt;30,1,0))</formula>
    </cfRule>
    <cfRule type="expression" dxfId="17981" priority="3254">
      <formula>AND(IF($Q48=3,1,0),IF($X48&lt;30,1,0))</formula>
    </cfRule>
    <cfRule type="expression" dxfId="17980" priority="3255">
      <formula>AND(IF($Q48=3,1,IF($Q48=4,1,0)),IF($F48&lt;=85,1,0))</formula>
    </cfRule>
  </conditionalFormatting>
  <conditionalFormatting sqref="AI48">
    <cfRule type="expression" dxfId="17979" priority="3248">
      <formula>AND(IF(OR($Q48=1,$Q48=2),1,0),IF($X48&lt;=20,1,0))</formula>
    </cfRule>
    <cfRule type="expression" dxfId="17978" priority="3249">
      <formula>AND(IF($Q48=2,1,0),IF($X48&lt;30,1,0))</formula>
    </cfRule>
    <cfRule type="expression" dxfId="17977" priority="3250">
      <formula>AND(IF($Q48=3,1,0),IF($X48&lt;30,1,0))</formula>
    </cfRule>
    <cfRule type="expression" dxfId="17976" priority="3251">
      <formula>AND(IF($Q48=3,1,IF($Q48=4,1,0)),IF($F48&lt;=85,1,0))</formula>
    </cfRule>
  </conditionalFormatting>
  <conditionalFormatting sqref="AV49">
    <cfRule type="expression" dxfId="17975" priority="3246">
      <formula>AV49="X"</formula>
    </cfRule>
    <cfRule type="expression" dxfId="17974" priority="3247">
      <formula>AV49="후보"</formula>
    </cfRule>
  </conditionalFormatting>
  <conditionalFormatting sqref="AC49 N49">
    <cfRule type="cellIs" dxfId="17973" priority="3243" operator="greaterThan">
      <formula>0.9</formula>
    </cfRule>
    <cfRule type="cellIs" dxfId="17972" priority="3244" operator="greaterThan">
      <formula>0.85</formula>
    </cfRule>
  </conditionalFormatting>
  <conditionalFormatting sqref="AV50">
    <cfRule type="expression" dxfId="17971" priority="3241">
      <formula>AV50="X"</formula>
    </cfRule>
    <cfRule type="expression" dxfId="17970" priority="3242">
      <formula>AV50="후보"</formula>
    </cfRule>
  </conditionalFormatting>
  <conditionalFormatting sqref="AC50">
    <cfRule type="cellIs" dxfId="17969" priority="3238" operator="greaterThan">
      <formula>0.9</formula>
    </cfRule>
    <cfRule type="cellIs" dxfId="17968" priority="3239" operator="greaterThan">
      <formula>0.85</formula>
    </cfRule>
  </conditionalFormatting>
  <conditionalFormatting sqref="N50">
    <cfRule type="cellIs" dxfId="17967" priority="3236" operator="greaterThan">
      <formula>0.9</formula>
    </cfRule>
    <cfRule type="cellIs" dxfId="17966" priority="3237" operator="greaterThan">
      <formula>0.85</formula>
    </cfRule>
  </conditionalFormatting>
  <conditionalFormatting sqref="E50">
    <cfRule type="expression" dxfId="17965" priority="3232">
      <formula>AND(IF(OR($Q50=1,$Q50=2),1,0),IF($X50&lt;=20,1,0))</formula>
    </cfRule>
    <cfRule type="expression" dxfId="17964" priority="3233">
      <formula>AND(IF($Q50=2,1,0),IF($X50&lt;30,1,0))</formula>
    </cfRule>
    <cfRule type="expression" dxfId="17963" priority="3234">
      <formula>AND(IF($Q50=3,1,0),IF($X50&lt;30,1,0))</formula>
    </cfRule>
    <cfRule type="expression" dxfId="17962" priority="3235">
      <formula>AND(IF($Q50=3,1,IF($Q50=4,1,0)),IF($F50&lt;=85,1,0))</formula>
    </cfRule>
  </conditionalFormatting>
  <conditionalFormatting sqref="X50">
    <cfRule type="expression" dxfId="17961" priority="3228">
      <formula>AND(IF(OR($Q50=1,$Q50=2),1,0),IF($X50&lt;=20,1,0))</formula>
    </cfRule>
    <cfRule type="expression" dxfId="17960" priority="3229">
      <formula>AND(IF($Q50=2,1,0),IF($X50&lt;30,1,0))</formula>
    </cfRule>
    <cfRule type="expression" dxfId="17959" priority="3230">
      <formula>AND(IF($Q50=3,1,0),IF($X50&lt;30,1,0))</formula>
    </cfRule>
    <cfRule type="expression" dxfId="17958" priority="3231">
      <formula>AND(IF($Q50=3,1,IF($Q50=4,1,0)),IF($F50&lt;=85,1,0))</formula>
    </cfRule>
  </conditionalFormatting>
  <conditionalFormatting sqref="AI50">
    <cfRule type="expression" dxfId="17957" priority="3224">
      <formula>AND(IF(OR($Q50=1,$Q50=2),1,0),IF($X50&lt;=20,1,0))</formula>
    </cfRule>
    <cfRule type="expression" dxfId="17956" priority="3225">
      <formula>AND(IF($Q50=2,1,0),IF($X50&lt;30,1,0))</formula>
    </cfRule>
    <cfRule type="expression" dxfId="17955" priority="3226">
      <formula>AND(IF($Q50=3,1,0),IF($X50&lt;30,1,0))</formula>
    </cfRule>
    <cfRule type="expression" dxfId="17954" priority="3227">
      <formula>AND(IF($Q50=3,1,IF($Q50=4,1,0)),IF($F50&lt;=85,1,0))</formula>
    </cfRule>
  </conditionalFormatting>
  <conditionalFormatting sqref="AV51">
    <cfRule type="expression" dxfId="17953" priority="3222">
      <formula>AV51="X"</formula>
    </cfRule>
    <cfRule type="expression" dxfId="17952" priority="3223">
      <formula>AV51="후보"</formula>
    </cfRule>
  </conditionalFormatting>
  <conditionalFormatting sqref="AC51">
    <cfRule type="cellIs" dxfId="17951" priority="3219" operator="greaterThan">
      <formula>0.9</formula>
    </cfRule>
    <cfRule type="cellIs" dxfId="17950" priority="3220" operator="greaterThan">
      <formula>0.85</formula>
    </cfRule>
  </conditionalFormatting>
  <conditionalFormatting sqref="N51">
    <cfRule type="cellIs" dxfId="17949" priority="3217" operator="greaterThan">
      <formula>0.9</formula>
    </cfRule>
    <cfRule type="cellIs" dxfId="17948" priority="3218" operator="greaterThan">
      <formula>0.85</formula>
    </cfRule>
  </conditionalFormatting>
  <conditionalFormatting sqref="E51">
    <cfRule type="expression" dxfId="17947" priority="3213">
      <formula>AND(IF(OR($Q51=1,$Q51=2),1,0),IF($X51&lt;=20,1,0))</formula>
    </cfRule>
    <cfRule type="expression" dxfId="17946" priority="3214">
      <formula>AND(IF($Q51=2,1,0),IF($X51&lt;30,1,0))</formula>
    </cfRule>
    <cfRule type="expression" dxfId="17945" priority="3215">
      <formula>AND(IF($Q51=3,1,0),IF($X51&lt;30,1,0))</formula>
    </cfRule>
    <cfRule type="expression" dxfId="17944" priority="3216">
      <formula>AND(IF($Q51=3,1,IF($Q51=4,1,0)),IF($F51&lt;=85,1,0))</formula>
    </cfRule>
  </conditionalFormatting>
  <conditionalFormatting sqref="X51">
    <cfRule type="expression" dxfId="17943" priority="3209">
      <formula>AND(IF(OR($Q51=1,$Q51=2),1,0),IF($X51&lt;=20,1,0))</formula>
    </cfRule>
    <cfRule type="expression" dxfId="17942" priority="3210">
      <formula>AND(IF($Q51=2,1,0),IF($X51&lt;30,1,0))</formula>
    </cfRule>
    <cfRule type="expression" dxfId="17941" priority="3211">
      <formula>AND(IF($Q51=3,1,0),IF($X51&lt;30,1,0))</formula>
    </cfRule>
    <cfRule type="expression" dxfId="17940" priority="3212">
      <formula>AND(IF($Q51=3,1,IF($Q51=4,1,0)),IF($F51&lt;=85,1,0))</formula>
    </cfRule>
  </conditionalFormatting>
  <conditionalFormatting sqref="AI51">
    <cfRule type="expression" dxfId="17939" priority="3205">
      <formula>AND(IF(OR($Q51=1,$Q51=2),1,0),IF($X51&lt;=20,1,0))</formula>
    </cfRule>
    <cfRule type="expression" dxfId="17938" priority="3206">
      <formula>AND(IF($Q51=2,1,0),IF($X51&lt;30,1,0))</formula>
    </cfRule>
    <cfRule type="expression" dxfId="17937" priority="3207">
      <formula>AND(IF($Q51=3,1,0),IF($X51&lt;30,1,0))</formula>
    </cfRule>
    <cfRule type="expression" dxfId="17936" priority="3208">
      <formula>AND(IF($Q51=3,1,IF($Q51=4,1,0)),IF($F51&lt;=85,1,0))</formula>
    </cfRule>
  </conditionalFormatting>
  <conditionalFormatting sqref="AV52">
    <cfRule type="expression" dxfId="17935" priority="3203">
      <formula>AV52="X"</formula>
    </cfRule>
    <cfRule type="expression" dxfId="17934" priority="3204">
      <formula>AV52="후보"</formula>
    </cfRule>
  </conditionalFormatting>
  <conditionalFormatting sqref="AC52 N52">
    <cfRule type="cellIs" dxfId="17933" priority="3200" operator="greaterThan">
      <formula>0.9</formula>
    </cfRule>
    <cfRule type="cellIs" dxfId="17932" priority="3201" operator="greaterThan">
      <formula>0.85</formula>
    </cfRule>
  </conditionalFormatting>
  <conditionalFormatting sqref="AV53">
    <cfRule type="expression" dxfId="17931" priority="3198">
      <formula>AV53="X"</formula>
    </cfRule>
    <cfRule type="expression" dxfId="17930" priority="3199">
      <formula>AV53="후보"</formula>
    </cfRule>
  </conditionalFormatting>
  <conditionalFormatting sqref="AC53">
    <cfRule type="cellIs" dxfId="17929" priority="3195" operator="greaterThan">
      <formula>0.9</formula>
    </cfRule>
    <cfRule type="cellIs" dxfId="17928" priority="3196" operator="greaterThan">
      <formula>0.85</formula>
    </cfRule>
  </conditionalFormatting>
  <conditionalFormatting sqref="N53">
    <cfRule type="cellIs" dxfId="17927" priority="3193" operator="greaterThan">
      <formula>0.9</formula>
    </cfRule>
    <cfRule type="cellIs" dxfId="17926" priority="3194" operator="greaterThan">
      <formula>0.85</formula>
    </cfRule>
  </conditionalFormatting>
  <conditionalFormatting sqref="E53">
    <cfRule type="expression" dxfId="17925" priority="3189">
      <formula>AND(IF(OR($Q53=1,$Q53=2),1,0),IF($X53&lt;=20,1,0))</formula>
    </cfRule>
    <cfRule type="expression" dxfId="17924" priority="3190">
      <formula>AND(IF($Q53=2,1,0),IF($X53&lt;30,1,0))</formula>
    </cfRule>
    <cfRule type="expression" dxfId="17923" priority="3191">
      <formula>AND(IF($Q53=3,1,0),IF($X53&lt;30,1,0))</formula>
    </cfRule>
    <cfRule type="expression" dxfId="17922" priority="3192">
      <formula>AND(IF($Q53=3,1,IF($Q53=4,1,0)),IF($F53&lt;=85,1,0))</formula>
    </cfRule>
  </conditionalFormatting>
  <conditionalFormatting sqref="X53">
    <cfRule type="expression" dxfId="17921" priority="3185">
      <formula>AND(IF(OR($Q53=1,$Q53=2),1,0),IF($X53&lt;=20,1,0))</formula>
    </cfRule>
    <cfRule type="expression" dxfId="17920" priority="3186">
      <formula>AND(IF($Q53=2,1,0),IF($X53&lt;30,1,0))</formula>
    </cfRule>
    <cfRule type="expression" dxfId="17919" priority="3187">
      <formula>AND(IF($Q53=3,1,0),IF($X53&lt;30,1,0))</formula>
    </cfRule>
    <cfRule type="expression" dxfId="17918" priority="3188">
      <formula>AND(IF($Q53=3,1,IF($Q53=4,1,0)),IF($F53&lt;=85,1,0))</formula>
    </cfRule>
  </conditionalFormatting>
  <conditionalFormatting sqref="AI53">
    <cfRule type="expression" dxfId="17917" priority="3181">
      <formula>AND(IF(OR($Q53=1,$Q53=2),1,0),IF($X53&lt;=20,1,0))</formula>
    </cfRule>
    <cfRule type="expression" dxfId="17916" priority="3182">
      <formula>AND(IF($Q53=2,1,0),IF($X53&lt;30,1,0))</formula>
    </cfRule>
    <cfRule type="expression" dxfId="17915" priority="3183">
      <formula>AND(IF($Q53=3,1,0),IF($X53&lt;30,1,0))</formula>
    </cfRule>
    <cfRule type="expression" dxfId="17914" priority="3184">
      <formula>AND(IF($Q53=3,1,IF($Q53=4,1,0)),IF($F53&lt;=85,1,0))</formula>
    </cfRule>
  </conditionalFormatting>
  <conditionalFormatting sqref="AV54">
    <cfRule type="expression" dxfId="17913" priority="3179">
      <formula>AV54="X"</formula>
    </cfRule>
    <cfRule type="expression" dxfId="17912" priority="3180">
      <formula>AV54="후보"</formula>
    </cfRule>
  </conditionalFormatting>
  <conditionalFormatting sqref="AC54">
    <cfRule type="cellIs" dxfId="17911" priority="3176" operator="greaterThan">
      <formula>0.9</formula>
    </cfRule>
    <cfRule type="cellIs" dxfId="17910" priority="3177" operator="greaterThan">
      <formula>0.85</formula>
    </cfRule>
  </conditionalFormatting>
  <conditionalFormatting sqref="N54">
    <cfRule type="cellIs" dxfId="17909" priority="3174" operator="greaterThan">
      <formula>0.9</formula>
    </cfRule>
    <cfRule type="cellIs" dxfId="17908" priority="3175" operator="greaterThan">
      <formula>0.85</formula>
    </cfRule>
  </conditionalFormatting>
  <conditionalFormatting sqref="E54">
    <cfRule type="expression" dxfId="17907" priority="3170">
      <formula>AND(IF(OR($Q54=1,$Q54=2),1,0),IF($X54&lt;=20,1,0))</formula>
    </cfRule>
    <cfRule type="expression" dxfId="17906" priority="3171">
      <formula>AND(IF($Q54=2,1,0),IF($X54&lt;30,1,0))</formula>
    </cfRule>
    <cfRule type="expression" dxfId="17905" priority="3172">
      <formula>AND(IF($Q54=3,1,0),IF($X54&lt;30,1,0))</formula>
    </cfRule>
    <cfRule type="expression" dxfId="17904" priority="3173">
      <formula>AND(IF($Q54=3,1,IF($Q54=4,1,0)),IF($F54&lt;=85,1,0))</formula>
    </cfRule>
  </conditionalFormatting>
  <conditionalFormatting sqref="X54">
    <cfRule type="expression" dxfId="17903" priority="3166">
      <formula>AND(IF(OR($Q54=1,$Q54=2),1,0),IF($X54&lt;=20,1,0))</formula>
    </cfRule>
    <cfRule type="expression" dxfId="17902" priority="3167">
      <formula>AND(IF($Q54=2,1,0),IF($X54&lt;30,1,0))</formula>
    </cfRule>
    <cfRule type="expression" dxfId="17901" priority="3168">
      <formula>AND(IF($Q54=3,1,0),IF($X54&lt;30,1,0))</formula>
    </cfRule>
    <cfRule type="expression" dxfId="17900" priority="3169">
      <formula>AND(IF($Q54=3,1,IF($Q54=4,1,0)),IF($F54&lt;=85,1,0))</formula>
    </cfRule>
  </conditionalFormatting>
  <conditionalFormatting sqref="AI54">
    <cfRule type="expression" dxfId="17899" priority="3162">
      <formula>AND(IF(OR($Q54=1,$Q54=2),1,0),IF($X54&lt;=20,1,0))</formula>
    </cfRule>
    <cfRule type="expression" dxfId="17898" priority="3163">
      <formula>AND(IF($Q54=2,1,0),IF($X54&lt;30,1,0))</formula>
    </cfRule>
    <cfRule type="expression" dxfId="17897" priority="3164">
      <formula>AND(IF($Q54=3,1,0),IF($X54&lt;30,1,0))</formula>
    </cfRule>
    <cfRule type="expression" dxfId="17896" priority="3165">
      <formula>AND(IF($Q54=3,1,IF($Q54=4,1,0)),IF($F54&lt;=85,1,0))</formula>
    </cfRule>
  </conditionalFormatting>
  <conditionalFormatting sqref="AV55">
    <cfRule type="expression" dxfId="17895" priority="3160">
      <formula>AV55="X"</formula>
    </cfRule>
    <cfRule type="expression" dxfId="17894" priority="3161">
      <formula>AV55="후보"</formula>
    </cfRule>
  </conditionalFormatting>
  <conditionalFormatting sqref="AC55 N55">
    <cfRule type="cellIs" dxfId="17893" priority="3157" operator="greaterThan">
      <formula>0.9</formula>
    </cfRule>
    <cfRule type="cellIs" dxfId="17892" priority="3158" operator="greaterThan">
      <formula>0.85</formula>
    </cfRule>
  </conditionalFormatting>
  <conditionalFormatting sqref="AV56">
    <cfRule type="expression" dxfId="17891" priority="3155">
      <formula>AV56="X"</formula>
    </cfRule>
    <cfRule type="expression" dxfId="17890" priority="3156">
      <formula>AV56="후보"</formula>
    </cfRule>
  </conditionalFormatting>
  <conditionalFormatting sqref="AC56">
    <cfRule type="cellIs" dxfId="17889" priority="3152" operator="greaterThan">
      <formula>0.9</formula>
    </cfRule>
    <cfRule type="cellIs" dxfId="17888" priority="3153" operator="greaterThan">
      <formula>0.85</formula>
    </cfRule>
  </conditionalFormatting>
  <conditionalFormatting sqref="N56">
    <cfRule type="cellIs" dxfId="17887" priority="3150" operator="greaterThan">
      <formula>0.9</formula>
    </cfRule>
    <cfRule type="cellIs" dxfId="17886" priority="3151" operator="greaterThan">
      <formula>0.85</formula>
    </cfRule>
  </conditionalFormatting>
  <conditionalFormatting sqref="E56">
    <cfRule type="expression" dxfId="17885" priority="3146">
      <formula>AND(IF(OR($Q56=1,$Q56=2),1,0),IF($X56&lt;=20,1,0))</formula>
    </cfRule>
    <cfRule type="expression" dxfId="17884" priority="3147">
      <formula>AND(IF($Q56=2,1,0),IF($X56&lt;30,1,0))</formula>
    </cfRule>
    <cfRule type="expression" dxfId="17883" priority="3148">
      <formula>AND(IF($Q56=3,1,0),IF($X56&lt;30,1,0))</formula>
    </cfRule>
    <cfRule type="expression" dxfId="17882" priority="3149">
      <formula>AND(IF($Q56=3,1,IF($Q56=4,1,0)),IF($F56&lt;=85,1,0))</formula>
    </cfRule>
  </conditionalFormatting>
  <conditionalFormatting sqref="X56">
    <cfRule type="expression" dxfId="17881" priority="3142">
      <formula>AND(IF(OR($Q56=1,$Q56=2),1,0),IF($X56&lt;=20,1,0))</formula>
    </cfRule>
    <cfRule type="expression" dxfId="17880" priority="3143">
      <formula>AND(IF($Q56=2,1,0),IF($X56&lt;30,1,0))</formula>
    </cfRule>
    <cfRule type="expression" dxfId="17879" priority="3144">
      <formula>AND(IF($Q56=3,1,0),IF($X56&lt;30,1,0))</formula>
    </cfRule>
    <cfRule type="expression" dxfId="17878" priority="3145">
      <formula>AND(IF($Q56=3,1,IF($Q56=4,1,0)),IF($F56&lt;=85,1,0))</formula>
    </cfRule>
  </conditionalFormatting>
  <conditionalFormatting sqref="AI56">
    <cfRule type="expression" dxfId="17877" priority="3138">
      <formula>AND(IF(OR($Q56=1,$Q56=2),1,0),IF($X56&lt;=20,1,0))</formula>
    </cfRule>
    <cfRule type="expression" dxfId="17876" priority="3139">
      <formula>AND(IF($Q56=2,1,0),IF($X56&lt;30,1,0))</formula>
    </cfRule>
    <cfRule type="expression" dxfId="17875" priority="3140">
      <formula>AND(IF($Q56=3,1,0),IF($X56&lt;30,1,0))</formula>
    </cfRule>
    <cfRule type="expression" dxfId="17874" priority="3141">
      <formula>AND(IF($Q56=3,1,IF($Q56=4,1,0)),IF($F56&lt;=85,1,0))</formula>
    </cfRule>
  </conditionalFormatting>
  <conditionalFormatting sqref="AV57">
    <cfRule type="expression" dxfId="17873" priority="3136">
      <formula>AV57="X"</formula>
    </cfRule>
    <cfRule type="expression" dxfId="17872" priority="3137">
      <formula>AV57="후보"</formula>
    </cfRule>
  </conditionalFormatting>
  <conditionalFormatting sqref="AC57">
    <cfRule type="cellIs" dxfId="17871" priority="3133" operator="greaterThan">
      <formula>0.9</formula>
    </cfRule>
    <cfRule type="cellIs" dxfId="17870" priority="3134" operator="greaterThan">
      <formula>0.85</formula>
    </cfRule>
  </conditionalFormatting>
  <conditionalFormatting sqref="N57">
    <cfRule type="cellIs" dxfId="17869" priority="3131" operator="greaterThan">
      <formula>0.9</formula>
    </cfRule>
    <cfRule type="cellIs" dxfId="17868" priority="3132" operator="greaterThan">
      <formula>0.85</formula>
    </cfRule>
  </conditionalFormatting>
  <conditionalFormatting sqref="E57">
    <cfRule type="expression" dxfId="17867" priority="3127">
      <formula>AND(IF(OR($Q57=1,$Q57=2),1,0),IF($X57&lt;=20,1,0))</formula>
    </cfRule>
    <cfRule type="expression" dxfId="17866" priority="3128">
      <formula>AND(IF($Q57=2,1,0),IF($X57&lt;30,1,0))</formula>
    </cfRule>
    <cfRule type="expression" dxfId="17865" priority="3129">
      <formula>AND(IF($Q57=3,1,0),IF($X57&lt;30,1,0))</formula>
    </cfRule>
    <cfRule type="expression" dxfId="17864" priority="3130">
      <formula>AND(IF($Q57=3,1,IF($Q57=4,1,0)),IF($F57&lt;=85,1,0))</formula>
    </cfRule>
  </conditionalFormatting>
  <conditionalFormatting sqref="X57">
    <cfRule type="expression" dxfId="17863" priority="3123">
      <formula>AND(IF(OR($Q57=1,$Q57=2),1,0),IF($X57&lt;=20,1,0))</formula>
    </cfRule>
    <cfRule type="expression" dxfId="17862" priority="3124">
      <formula>AND(IF($Q57=2,1,0),IF($X57&lt;30,1,0))</formula>
    </cfRule>
    <cfRule type="expression" dxfId="17861" priority="3125">
      <formula>AND(IF($Q57=3,1,0),IF($X57&lt;30,1,0))</formula>
    </cfRule>
    <cfRule type="expression" dxfId="17860" priority="3126">
      <formula>AND(IF($Q57=3,1,IF($Q57=4,1,0)),IF($F57&lt;=85,1,0))</formula>
    </cfRule>
  </conditionalFormatting>
  <conditionalFormatting sqref="AI57">
    <cfRule type="expression" dxfId="17859" priority="3119">
      <formula>AND(IF(OR($Q57=1,$Q57=2),1,0),IF($X57&lt;=20,1,0))</formula>
    </cfRule>
    <cfRule type="expression" dxfId="17858" priority="3120">
      <formula>AND(IF($Q57=2,1,0),IF($X57&lt;30,1,0))</formula>
    </cfRule>
    <cfRule type="expression" dxfId="17857" priority="3121">
      <formula>AND(IF($Q57=3,1,0),IF($X57&lt;30,1,0))</formula>
    </cfRule>
    <cfRule type="expression" dxfId="17856" priority="3122">
      <formula>AND(IF($Q57=3,1,IF($Q57=4,1,0)),IF($F57&lt;=85,1,0))</formula>
    </cfRule>
  </conditionalFormatting>
  <conditionalFormatting sqref="AV58">
    <cfRule type="expression" dxfId="17855" priority="3117">
      <formula>AV58="X"</formula>
    </cfRule>
    <cfRule type="expression" dxfId="17854" priority="3118">
      <formula>AV58="후보"</formula>
    </cfRule>
  </conditionalFormatting>
  <conditionalFormatting sqref="AC58 N58">
    <cfRule type="cellIs" dxfId="17853" priority="3114" operator="greaterThan">
      <formula>0.9</formula>
    </cfRule>
    <cfRule type="cellIs" dxfId="17852" priority="3115" operator="greaterThan">
      <formula>0.85</formula>
    </cfRule>
  </conditionalFormatting>
  <conditionalFormatting sqref="AV59">
    <cfRule type="expression" dxfId="17851" priority="3112">
      <formula>AV59="X"</formula>
    </cfRule>
    <cfRule type="expression" dxfId="17850" priority="3113">
      <formula>AV59="후보"</formula>
    </cfRule>
  </conditionalFormatting>
  <conditionalFormatting sqref="AC59">
    <cfRule type="cellIs" dxfId="17849" priority="3109" operator="greaterThan">
      <formula>0.9</formula>
    </cfRule>
    <cfRule type="cellIs" dxfId="17848" priority="3110" operator="greaterThan">
      <formula>0.85</formula>
    </cfRule>
  </conditionalFormatting>
  <conditionalFormatting sqref="N59">
    <cfRule type="cellIs" dxfId="17847" priority="3107" operator="greaterThan">
      <formula>0.9</formula>
    </cfRule>
    <cfRule type="cellIs" dxfId="17846" priority="3108" operator="greaterThan">
      <formula>0.85</formula>
    </cfRule>
  </conditionalFormatting>
  <conditionalFormatting sqref="E59">
    <cfRule type="expression" dxfId="17845" priority="3103">
      <formula>AND(IF(OR($Q59=1,$Q59=2),1,0),IF($X59&lt;=20,1,0))</formula>
    </cfRule>
    <cfRule type="expression" dxfId="17844" priority="3104">
      <formula>AND(IF($Q59=2,1,0),IF($X59&lt;30,1,0))</formula>
    </cfRule>
    <cfRule type="expression" dxfId="17843" priority="3105">
      <formula>AND(IF($Q59=3,1,0),IF($X59&lt;30,1,0))</formula>
    </cfRule>
    <cfRule type="expression" dxfId="17842" priority="3106">
      <formula>AND(IF($Q59=3,1,IF($Q59=4,1,0)),IF($F59&lt;=85,1,0))</formula>
    </cfRule>
  </conditionalFormatting>
  <conditionalFormatting sqref="X59">
    <cfRule type="expression" dxfId="17841" priority="3099">
      <formula>AND(IF(OR($Q59=1,$Q59=2),1,0),IF($X59&lt;=20,1,0))</formula>
    </cfRule>
    <cfRule type="expression" dxfId="17840" priority="3100">
      <formula>AND(IF($Q59=2,1,0),IF($X59&lt;30,1,0))</formula>
    </cfRule>
    <cfRule type="expression" dxfId="17839" priority="3101">
      <formula>AND(IF($Q59=3,1,0),IF($X59&lt;30,1,0))</formula>
    </cfRule>
    <cfRule type="expression" dxfId="17838" priority="3102">
      <formula>AND(IF($Q59=3,1,IF($Q59=4,1,0)),IF($F59&lt;=85,1,0))</formula>
    </cfRule>
  </conditionalFormatting>
  <conditionalFormatting sqref="AI59">
    <cfRule type="expression" dxfId="17837" priority="3095">
      <formula>AND(IF(OR($Q59=1,$Q59=2),1,0),IF($X59&lt;=20,1,0))</formula>
    </cfRule>
    <cfRule type="expression" dxfId="17836" priority="3096">
      <formula>AND(IF($Q59=2,1,0),IF($X59&lt;30,1,0))</formula>
    </cfRule>
    <cfRule type="expression" dxfId="17835" priority="3097">
      <formula>AND(IF($Q59=3,1,0),IF($X59&lt;30,1,0))</formula>
    </cfRule>
    <cfRule type="expression" dxfId="17834" priority="3098">
      <formula>AND(IF($Q59=3,1,IF($Q59=4,1,0)),IF($F59&lt;=85,1,0))</formula>
    </cfRule>
  </conditionalFormatting>
  <conditionalFormatting sqref="AV60">
    <cfRule type="expression" dxfId="17833" priority="3093">
      <formula>AV60="X"</formula>
    </cfRule>
    <cfRule type="expression" dxfId="17832" priority="3094">
      <formula>AV60="후보"</formula>
    </cfRule>
  </conditionalFormatting>
  <conditionalFormatting sqref="AC60">
    <cfRule type="cellIs" dxfId="17831" priority="3090" operator="greaterThan">
      <formula>0.9</formula>
    </cfRule>
    <cfRule type="cellIs" dxfId="17830" priority="3091" operator="greaterThan">
      <formula>0.85</formula>
    </cfRule>
  </conditionalFormatting>
  <conditionalFormatting sqref="N60">
    <cfRule type="cellIs" dxfId="17829" priority="3088" operator="greaterThan">
      <formula>0.9</formula>
    </cfRule>
    <cfRule type="cellIs" dxfId="17828" priority="3089" operator="greaterThan">
      <formula>0.85</formula>
    </cfRule>
  </conditionalFormatting>
  <conditionalFormatting sqref="E60">
    <cfRule type="expression" dxfId="17827" priority="3084">
      <formula>AND(IF(OR($Q60=1,$Q60=2),1,0),IF($X60&lt;=20,1,0))</formula>
    </cfRule>
    <cfRule type="expression" dxfId="17826" priority="3085">
      <formula>AND(IF($Q60=2,1,0),IF($X60&lt;30,1,0))</formula>
    </cfRule>
    <cfRule type="expression" dxfId="17825" priority="3086">
      <formula>AND(IF($Q60=3,1,0),IF($X60&lt;30,1,0))</formula>
    </cfRule>
    <cfRule type="expression" dxfId="17824" priority="3087">
      <formula>AND(IF($Q60=3,1,IF($Q60=4,1,0)),IF($F60&lt;=85,1,0))</formula>
    </cfRule>
  </conditionalFormatting>
  <conditionalFormatting sqref="X60">
    <cfRule type="expression" dxfId="17823" priority="3080">
      <formula>AND(IF(OR($Q60=1,$Q60=2),1,0),IF($X60&lt;=20,1,0))</formula>
    </cfRule>
    <cfRule type="expression" dxfId="17822" priority="3081">
      <formula>AND(IF($Q60=2,1,0),IF($X60&lt;30,1,0))</formula>
    </cfRule>
    <cfRule type="expression" dxfId="17821" priority="3082">
      <formula>AND(IF($Q60=3,1,0),IF($X60&lt;30,1,0))</formula>
    </cfRule>
    <cfRule type="expression" dxfId="17820" priority="3083">
      <formula>AND(IF($Q60=3,1,IF($Q60=4,1,0)),IF($F60&lt;=85,1,0))</formula>
    </cfRule>
  </conditionalFormatting>
  <conditionalFormatting sqref="AI60">
    <cfRule type="expression" dxfId="17819" priority="3076">
      <formula>AND(IF(OR($Q60=1,$Q60=2),1,0),IF($X60&lt;=20,1,0))</formula>
    </cfRule>
    <cfRule type="expression" dxfId="17818" priority="3077">
      <formula>AND(IF($Q60=2,1,0),IF($X60&lt;30,1,0))</formula>
    </cfRule>
    <cfRule type="expression" dxfId="17817" priority="3078">
      <formula>AND(IF($Q60=3,1,0),IF($X60&lt;30,1,0))</formula>
    </cfRule>
    <cfRule type="expression" dxfId="17816" priority="3079">
      <formula>AND(IF($Q60=3,1,IF($Q60=4,1,0)),IF($F60&lt;=85,1,0))</formula>
    </cfRule>
  </conditionalFormatting>
  <conditionalFormatting sqref="AV61">
    <cfRule type="expression" dxfId="17815" priority="3074">
      <formula>AV61="X"</formula>
    </cfRule>
    <cfRule type="expression" dxfId="17814" priority="3075">
      <formula>AV61="후보"</formula>
    </cfRule>
  </conditionalFormatting>
  <conditionalFormatting sqref="AC61">
    <cfRule type="cellIs" dxfId="17813" priority="3071" operator="greaterThan">
      <formula>0.9</formula>
    </cfRule>
    <cfRule type="cellIs" dxfId="17812" priority="3072" operator="greaterThan">
      <formula>0.85</formula>
    </cfRule>
  </conditionalFormatting>
  <conditionalFormatting sqref="N61">
    <cfRule type="cellIs" dxfId="17811" priority="3069" operator="greaterThan">
      <formula>0.9</formula>
    </cfRule>
    <cfRule type="cellIs" dxfId="17810" priority="3070" operator="greaterThan">
      <formula>0.85</formula>
    </cfRule>
  </conditionalFormatting>
  <conditionalFormatting sqref="E61">
    <cfRule type="expression" dxfId="17809" priority="3065">
      <formula>AND(IF(OR($Q61=1,$Q61=2),1,0),IF($X61&lt;=20,1,0))</formula>
    </cfRule>
    <cfRule type="expression" dxfId="17808" priority="3066">
      <formula>AND(IF($Q61=2,1,0),IF($X61&lt;30,1,0))</formula>
    </cfRule>
    <cfRule type="expression" dxfId="17807" priority="3067">
      <formula>AND(IF($Q61=3,1,0),IF($X61&lt;30,1,0))</formula>
    </cfRule>
    <cfRule type="expression" dxfId="17806" priority="3068">
      <formula>AND(IF($Q61=3,1,IF($Q61=4,1,0)),IF($F61&lt;=85,1,0))</formula>
    </cfRule>
  </conditionalFormatting>
  <conditionalFormatting sqref="X61">
    <cfRule type="expression" dxfId="17805" priority="3061">
      <formula>AND(IF(OR($Q61=1,$Q61=2),1,0),IF($X61&lt;=20,1,0))</formula>
    </cfRule>
    <cfRule type="expression" dxfId="17804" priority="3062">
      <formula>AND(IF($Q61=2,1,0),IF($X61&lt;30,1,0))</formula>
    </cfRule>
    <cfRule type="expression" dxfId="17803" priority="3063">
      <formula>AND(IF($Q61=3,1,0),IF($X61&lt;30,1,0))</formula>
    </cfRule>
    <cfRule type="expression" dxfId="17802" priority="3064">
      <formula>AND(IF($Q61=3,1,IF($Q61=4,1,0)),IF($F61&lt;=85,1,0))</formula>
    </cfRule>
  </conditionalFormatting>
  <conditionalFormatting sqref="AI61">
    <cfRule type="expression" dxfId="17801" priority="3057">
      <formula>AND(IF(OR($Q61=1,$Q61=2),1,0),IF($X61&lt;=20,1,0))</formula>
    </cfRule>
    <cfRule type="expression" dxfId="17800" priority="3058">
      <formula>AND(IF($Q61=2,1,0),IF($X61&lt;30,1,0))</formula>
    </cfRule>
    <cfRule type="expression" dxfId="17799" priority="3059">
      <formula>AND(IF($Q61=3,1,0),IF($X61&lt;30,1,0))</formula>
    </cfRule>
    <cfRule type="expression" dxfId="17798" priority="3060">
      <formula>AND(IF($Q61=3,1,IF($Q61=4,1,0)),IF($F61&lt;=85,1,0))</formula>
    </cfRule>
  </conditionalFormatting>
  <conditionalFormatting sqref="AV62">
    <cfRule type="expression" dxfId="17797" priority="3055">
      <formula>AV62="X"</formula>
    </cfRule>
    <cfRule type="expression" dxfId="17796" priority="3056">
      <formula>AV62="후보"</formula>
    </cfRule>
  </conditionalFormatting>
  <conditionalFormatting sqref="AC62">
    <cfRule type="cellIs" dxfId="17795" priority="3052" operator="greaterThan">
      <formula>0.9</formula>
    </cfRule>
    <cfRule type="cellIs" dxfId="17794" priority="3053" operator="greaterThan">
      <formula>0.85</formula>
    </cfRule>
  </conditionalFormatting>
  <conditionalFormatting sqref="N62">
    <cfRule type="cellIs" dxfId="17793" priority="3050" operator="greaterThan">
      <formula>0.9</formula>
    </cfRule>
    <cfRule type="cellIs" dxfId="17792" priority="3051" operator="greaterThan">
      <formula>0.85</formula>
    </cfRule>
  </conditionalFormatting>
  <conditionalFormatting sqref="E62">
    <cfRule type="expression" dxfId="17791" priority="3046">
      <formula>AND(IF(OR($Q62=1,$Q62=2),1,0),IF($X62&lt;=20,1,0))</formula>
    </cfRule>
    <cfRule type="expression" dxfId="17790" priority="3047">
      <formula>AND(IF($Q62=2,1,0),IF($X62&lt;30,1,0))</formula>
    </cfRule>
    <cfRule type="expression" dxfId="17789" priority="3048">
      <formula>AND(IF($Q62=3,1,0),IF($X62&lt;30,1,0))</formula>
    </cfRule>
    <cfRule type="expression" dxfId="17788" priority="3049">
      <formula>AND(IF($Q62=3,1,IF($Q62=4,1,0)),IF($F62&lt;=85,1,0))</formula>
    </cfRule>
  </conditionalFormatting>
  <conditionalFormatting sqref="X62">
    <cfRule type="expression" dxfId="17787" priority="3042">
      <formula>AND(IF(OR($Q62=1,$Q62=2),1,0),IF($X62&lt;=20,1,0))</formula>
    </cfRule>
    <cfRule type="expression" dxfId="17786" priority="3043">
      <formula>AND(IF($Q62=2,1,0),IF($X62&lt;30,1,0))</formula>
    </cfRule>
    <cfRule type="expression" dxfId="17785" priority="3044">
      <formula>AND(IF($Q62=3,1,0),IF($X62&lt;30,1,0))</formula>
    </cfRule>
    <cfRule type="expression" dxfId="17784" priority="3045">
      <formula>AND(IF($Q62=3,1,IF($Q62=4,1,0)),IF($F62&lt;=85,1,0))</formula>
    </cfRule>
  </conditionalFormatting>
  <conditionalFormatting sqref="AI62">
    <cfRule type="expression" dxfId="17783" priority="3038">
      <formula>AND(IF(OR($Q62=1,$Q62=2),1,0),IF($X62&lt;=20,1,0))</formula>
    </cfRule>
    <cfRule type="expression" dxfId="17782" priority="3039">
      <formula>AND(IF($Q62=2,1,0),IF($X62&lt;30,1,0))</formula>
    </cfRule>
    <cfRule type="expression" dxfId="17781" priority="3040">
      <formula>AND(IF($Q62=3,1,0),IF($X62&lt;30,1,0))</formula>
    </cfRule>
    <cfRule type="expression" dxfId="17780" priority="3041">
      <formula>AND(IF($Q62=3,1,IF($Q62=4,1,0)),IF($F62&lt;=85,1,0))</formula>
    </cfRule>
  </conditionalFormatting>
  <conditionalFormatting sqref="AV63">
    <cfRule type="expression" dxfId="17779" priority="3036">
      <formula>AV63="X"</formula>
    </cfRule>
    <cfRule type="expression" dxfId="17778" priority="3037">
      <formula>AV63="후보"</formula>
    </cfRule>
  </conditionalFormatting>
  <conditionalFormatting sqref="AC63">
    <cfRule type="cellIs" dxfId="17777" priority="3033" operator="greaterThan">
      <formula>0.9</formula>
    </cfRule>
    <cfRule type="cellIs" dxfId="17776" priority="3034" operator="greaterThan">
      <formula>0.85</formula>
    </cfRule>
  </conditionalFormatting>
  <conditionalFormatting sqref="N63">
    <cfRule type="cellIs" dxfId="17775" priority="3031" operator="greaterThan">
      <formula>0.9</formula>
    </cfRule>
    <cfRule type="cellIs" dxfId="17774" priority="3032" operator="greaterThan">
      <formula>0.85</formula>
    </cfRule>
  </conditionalFormatting>
  <conditionalFormatting sqref="E63">
    <cfRule type="expression" dxfId="17773" priority="3027">
      <formula>AND(IF(OR($Q63=1,$Q63=2),1,0),IF($X63&lt;=20,1,0))</formula>
    </cfRule>
    <cfRule type="expression" dxfId="17772" priority="3028">
      <formula>AND(IF($Q63=2,1,0),IF($X63&lt;30,1,0))</formula>
    </cfRule>
    <cfRule type="expression" dxfId="17771" priority="3029">
      <formula>AND(IF($Q63=3,1,0),IF($X63&lt;30,1,0))</formula>
    </cfRule>
    <cfRule type="expression" dxfId="17770" priority="3030">
      <formula>AND(IF($Q63=3,1,IF($Q63=4,1,0)),IF($F63&lt;=85,1,0))</formula>
    </cfRule>
  </conditionalFormatting>
  <conditionalFormatting sqref="X63">
    <cfRule type="expression" dxfId="17769" priority="3023">
      <formula>AND(IF(OR($Q63=1,$Q63=2),1,0),IF($X63&lt;=20,1,0))</formula>
    </cfRule>
    <cfRule type="expression" dxfId="17768" priority="3024">
      <formula>AND(IF($Q63=2,1,0),IF($X63&lt;30,1,0))</formula>
    </cfRule>
    <cfRule type="expression" dxfId="17767" priority="3025">
      <formula>AND(IF($Q63=3,1,0),IF($X63&lt;30,1,0))</formula>
    </cfRule>
    <cfRule type="expression" dxfId="17766" priority="3026">
      <formula>AND(IF($Q63=3,1,IF($Q63=4,1,0)),IF($F63&lt;=85,1,0))</formula>
    </cfRule>
  </conditionalFormatting>
  <conditionalFormatting sqref="AI63">
    <cfRule type="expression" dxfId="17765" priority="3019">
      <formula>AND(IF(OR($Q63=1,$Q63=2),1,0),IF($X63&lt;=20,1,0))</formula>
    </cfRule>
    <cfRule type="expression" dxfId="17764" priority="3020">
      <formula>AND(IF($Q63=2,1,0),IF($X63&lt;30,1,0))</formula>
    </cfRule>
    <cfRule type="expression" dxfId="17763" priority="3021">
      <formula>AND(IF($Q63=3,1,0),IF($X63&lt;30,1,0))</formula>
    </cfRule>
    <cfRule type="expression" dxfId="17762" priority="3022">
      <formula>AND(IF($Q63=3,1,IF($Q63=4,1,0)),IF($F63&lt;=85,1,0))</formula>
    </cfRule>
  </conditionalFormatting>
  <conditionalFormatting sqref="AV64">
    <cfRule type="expression" dxfId="17761" priority="3017">
      <formula>AV64="X"</formula>
    </cfRule>
    <cfRule type="expression" dxfId="17760" priority="3018">
      <formula>AV64="후보"</formula>
    </cfRule>
  </conditionalFormatting>
  <conditionalFormatting sqref="AC64 N64">
    <cfRule type="cellIs" dxfId="17759" priority="3014" operator="greaterThan">
      <formula>0.9</formula>
    </cfRule>
    <cfRule type="cellIs" dxfId="17758" priority="3015" operator="greaterThan">
      <formula>0.85</formula>
    </cfRule>
  </conditionalFormatting>
  <conditionalFormatting sqref="AV65">
    <cfRule type="expression" dxfId="17757" priority="3012">
      <formula>AV65="X"</formula>
    </cfRule>
    <cfRule type="expression" dxfId="17756" priority="3013">
      <formula>AV65="후보"</formula>
    </cfRule>
  </conditionalFormatting>
  <conditionalFormatting sqref="AC65">
    <cfRule type="cellIs" dxfId="17755" priority="3009" operator="greaterThan">
      <formula>0.9</formula>
    </cfRule>
    <cfRule type="cellIs" dxfId="17754" priority="3010" operator="greaterThan">
      <formula>0.85</formula>
    </cfRule>
  </conditionalFormatting>
  <conditionalFormatting sqref="N65">
    <cfRule type="cellIs" dxfId="17753" priority="3007" operator="greaterThan">
      <formula>0.9</formula>
    </cfRule>
    <cfRule type="cellIs" dxfId="17752" priority="3008" operator="greaterThan">
      <formula>0.85</formula>
    </cfRule>
  </conditionalFormatting>
  <conditionalFormatting sqref="E65">
    <cfRule type="expression" dxfId="17751" priority="3003">
      <formula>AND(IF(OR($Q65=1,$Q65=2),1,0),IF($X65&lt;=20,1,0))</formula>
    </cfRule>
    <cfRule type="expression" dxfId="17750" priority="3004">
      <formula>AND(IF($Q65=2,1,0),IF($X65&lt;30,1,0))</formula>
    </cfRule>
    <cfRule type="expression" dxfId="17749" priority="3005">
      <formula>AND(IF($Q65=3,1,0),IF($X65&lt;30,1,0))</formula>
    </cfRule>
    <cfRule type="expression" dxfId="17748" priority="3006">
      <formula>AND(IF($Q65=3,1,IF($Q65=4,1,0)),IF($F65&lt;=85,1,0))</formula>
    </cfRule>
  </conditionalFormatting>
  <conditionalFormatting sqref="X65">
    <cfRule type="expression" dxfId="17747" priority="2999">
      <formula>AND(IF(OR($Q65=1,$Q65=2),1,0),IF($X65&lt;=20,1,0))</formula>
    </cfRule>
    <cfRule type="expression" dxfId="17746" priority="3000">
      <formula>AND(IF($Q65=2,1,0),IF($X65&lt;30,1,0))</formula>
    </cfRule>
    <cfRule type="expression" dxfId="17745" priority="3001">
      <formula>AND(IF($Q65=3,1,0),IF($X65&lt;30,1,0))</formula>
    </cfRule>
    <cfRule type="expression" dxfId="17744" priority="3002">
      <formula>AND(IF($Q65=3,1,IF($Q65=4,1,0)),IF($F65&lt;=85,1,0))</formula>
    </cfRule>
  </conditionalFormatting>
  <conditionalFormatting sqref="AI65">
    <cfRule type="expression" dxfId="17743" priority="2995">
      <formula>AND(IF(OR($Q65=1,$Q65=2),1,0),IF($X65&lt;=20,1,0))</formula>
    </cfRule>
    <cfRule type="expression" dxfId="17742" priority="2996">
      <formula>AND(IF($Q65=2,1,0),IF($X65&lt;30,1,0))</formula>
    </cfRule>
    <cfRule type="expression" dxfId="17741" priority="2997">
      <formula>AND(IF($Q65=3,1,0),IF($X65&lt;30,1,0))</formula>
    </cfRule>
    <cfRule type="expression" dxfId="17740" priority="2998">
      <formula>AND(IF($Q65=3,1,IF($Q65=4,1,0)),IF($F65&lt;=85,1,0))</formula>
    </cfRule>
  </conditionalFormatting>
  <conditionalFormatting sqref="AV66">
    <cfRule type="expression" dxfId="17739" priority="2993">
      <formula>AV66="X"</formula>
    </cfRule>
    <cfRule type="expression" dxfId="17738" priority="2994">
      <formula>AV66="후보"</formula>
    </cfRule>
  </conditionalFormatting>
  <conditionalFormatting sqref="AC66">
    <cfRule type="cellIs" dxfId="17737" priority="2990" operator="greaterThan">
      <formula>0.9</formula>
    </cfRule>
    <cfRule type="cellIs" dxfId="17736" priority="2991" operator="greaterThan">
      <formula>0.85</formula>
    </cfRule>
  </conditionalFormatting>
  <conditionalFormatting sqref="N66">
    <cfRule type="cellIs" dxfId="17735" priority="2988" operator="greaterThan">
      <formula>0.9</formula>
    </cfRule>
    <cfRule type="cellIs" dxfId="17734" priority="2989" operator="greaterThan">
      <formula>0.85</formula>
    </cfRule>
  </conditionalFormatting>
  <conditionalFormatting sqref="E66">
    <cfRule type="expression" dxfId="17733" priority="2984">
      <formula>AND(IF(OR($Q66=1,$Q66=2),1,0),IF($X66&lt;=20,1,0))</formula>
    </cfRule>
    <cfRule type="expression" dxfId="17732" priority="2985">
      <formula>AND(IF($Q66=2,1,0),IF($X66&lt;30,1,0))</formula>
    </cfRule>
    <cfRule type="expression" dxfId="17731" priority="2986">
      <formula>AND(IF($Q66=3,1,0),IF($X66&lt;30,1,0))</formula>
    </cfRule>
    <cfRule type="expression" dxfId="17730" priority="2987">
      <formula>AND(IF($Q66=3,1,IF($Q66=4,1,0)),IF($F66&lt;=85,1,0))</formula>
    </cfRule>
  </conditionalFormatting>
  <conditionalFormatting sqref="X66">
    <cfRule type="expression" dxfId="17729" priority="2980">
      <formula>AND(IF(OR($Q66=1,$Q66=2),1,0),IF($X66&lt;=20,1,0))</formula>
    </cfRule>
    <cfRule type="expression" dxfId="17728" priority="2981">
      <formula>AND(IF($Q66=2,1,0),IF($X66&lt;30,1,0))</formula>
    </cfRule>
    <cfRule type="expression" dxfId="17727" priority="2982">
      <formula>AND(IF($Q66=3,1,0),IF($X66&lt;30,1,0))</formula>
    </cfRule>
    <cfRule type="expression" dxfId="17726" priority="2983">
      <formula>AND(IF($Q66=3,1,IF($Q66=4,1,0)),IF($F66&lt;=85,1,0))</formula>
    </cfRule>
  </conditionalFormatting>
  <conditionalFormatting sqref="AI66">
    <cfRule type="expression" dxfId="17725" priority="2976">
      <formula>AND(IF(OR($Q66=1,$Q66=2),1,0),IF($X66&lt;=20,1,0))</formula>
    </cfRule>
    <cfRule type="expression" dxfId="17724" priority="2977">
      <formula>AND(IF($Q66=2,1,0),IF($X66&lt;30,1,0))</formula>
    </cfRule>
    <cfRule type="expression" dxfId="17723" priority="2978">
      <formula>AND(IF($Q66=3,1,0),IF($X66&lt;30,1,0))</formula>
    </cfRule>
    <cfRule type="expression" dxfId="17722" priority="2979">
      <formula>AND(IF($Q66=3,1,IF($Q66=4,1,0)),IF($F66&lt;=85,1,0))</formula>
    </cfRule>
  </conditionalFormatting>
  <conditionalFormatting sqref="AV67">
    <cfRule type="expression" dxfId="17721" priority="2974">
      <formula>AV67="X"</formula>
    </cfRule>
    <cfRule type="expression" dxfId="17720" priority="2975">
      <formula>AV67="후보"</formula>
    </cfRule>
  </conditionalFormatting>
  <conditionalFormatting sqref="AC67">
    <cfRule type="cellIs" dxfId="17719" priority="2971" operator="greaterThan">
      <formula>0.9</formula>
    </cfRule>
    <cfRule type="cellIs" dxfId="17718" priority="2972" operator="greaterThan">
      <formula>0.85</formula>
    </cfRule>
  </conditionalFormatting>
  <conditionalFormatting sqref="N67">
    <cfRule type="cellIs" dxfId="17717" priority="2969" operator="greaterThan">
      <formula>0.9</formula>
    </cfRule>
    <cfRule type="cellIs" dxfId="17716" priority="2970" operator="greaterThan">
      <formula>0.85</formula>
    </cfRule>
  </conditionalFormatting>
  <conditionalFormatting sqref="E67">
    <cfRule type="expression" dxfId="17715" priority="2965">
      <formula>AND(IF(OR($Q67=1,$Q67=2),1,0),IF($X67&lt;=20,1,0))</formula>
    </cfRule>
    <cfRule type="expression" dxfId="17714" priority="2966">
      <formula>AND(IF($Q67=2,1,0),IF($X67&lt;30,1,0))</formula>
    </cfRule>
    <cfRule type="expression" dxfId="17713" priority="2967">
      <formula>AND(IF($Q67=3,1,0),IF($X67&lt;30,1,0))</formula>
    </cfRule>
    <cfRule type="expression" dxfId="17712" priority="2968">
      <formula>AND(IF($Q67=3,1,IF($Q67=4,1,0)),IF($F67&lt;=85,1,0))</formula>
    </cfRule>
  </conditionalFormatting>
  <conditionalFormatting sqref="X67">
    <cfRule type="expression" dxfId="17711" priority="2961">
      <formula>AND(IF(OR($Q67=1,$Q67=2),1,0),IF($X67&lt;=20,1,0))</formula>
    </cfRule>
    <cfRule type="expression" dxfId="17710" priority="2962">
      <formula>AND(IF($Q67=2,1,0),IF($X67&lt;30,1,0))</formula>
    </cfRule>
    <cfRule type="expression" dxfId="17709" priority="2963">
      <formula>AND(IF($Q67=3,1,0),IF($X67&lt;30,1,0))</formula>
    </cfRule>
    <cfRule type="expression" dxfId="17708" priority="2964">
      <formula>AND(IF($Q67=3,1,IF($Q67=4,1,0)),IF($F67&lt;=85,1,0))</formula>
    </cfRule>
  </conditionalFormatting>
  <conditionalFormatting sqref="AI67">
    <cfRule type="expression" dxfId="17707" priority="2957">
      <formula>AND(IF(OR($Q67=1,$Q67=2),1,0),IF($X67&lt;=20,1,0))</formula>
    </cfRule>
    <cfRule type="expression" dxfId="17706" priority="2958">
      <formula>AND(IF($Q67=2,1,0),IF($X67&lt;30,1,0))</formula>
    </cfRule>
    <cfRule type="expression" dxfId="17705" priority="2959">
      <formula>AND(IF($Q67=3,1,0),IF($X67&lt;30,1,0))</formula>
    </cfRule>
    <cfRule type="expression" dxfId="17704" priority="2960">
      <formula>AND(IF($Q67=3,1,IF($Q67=4,1,0)),IF($F67&lt;=85,1,0))</formula>
    </cfRule>
  </conditionalFormatting>
  <conditionalFormatting sqref="AV68">
    <cfRule type="expression" dxfId="17703" priority="2955">
      <formula>AV68="X"</formula>
    </cfRule>
    <cfRule type="expression" dxfId="17702" priority="2956">
      <formula>AV68="후보"</formula>
    </cfRule>
  </conditionalFormatting>
  <conditionalFormatting sqref="AC68">
    <cfRule type="cellIs" dxfId="17701" priority="2952" operator="greaterThan">
      <formula>0.9</formula>
    </cfRule>
    <cfRule type="cellIs" dxfId="17700" priority="2953" operator="greaterThan">
      <formula>0.85</formula>
    </cfRule>
  </conditionalFormatting>
  <conditionalFormatting sqref="N68">
    <cfRule type="cellIs" dxfId="17699" priority="2950" operator="greaterThan">
      <formula>0.9</formula>
    </cfRule>
    <cfRule type="cellIs" dxfId="17698" priority="2951" operator="greaterThan">
      <formula>0.85</formula>
    </cfRule>
  </conditionalFormatting>
  <conditionalFormatting sqref="E68">
    <cfRule type="expression" dxfId="17697" priority="2946">
      <formula>AND(IF(OR($Q68=1,$Q68=2),1,0),IF($X68&lt;=20,1,0))</formula>
    </cfRule>
    <cfRule type="expression" dxfId="17696" priority="2947">
      <formula>AND(IF($Q68=2,1,0),IF($X68&lt;30,1,0))</formula>
    </cfRule>
    <cfRule type="expression" dxfId="17695" priority="2948">
      <formula>AND(IF($Q68=3,1,0),IF($X68&lt;30,1,0))</formula>
    </cfRule>
    <cfRule type="expression" dxfId="17694" priority="2949">
      <formula>AND(IF($Q68=3,1,IF($Q68=4,1,0)),IF($F68&lt;=85,1,0))</formula>
    </cfRule>
  </conditionalFormatting>
  <conditionalFormatting sqref="X68">
    <cfRule type="expression" dxfId="17693" priority="2942">
      <formula>AND(IF(OR($Q68=1,$Q68=2),1,0),IF($X68&lt;=20,1,0))</formula>
    </cfRule>
    <cfRule type="expression" dxfId="17692" priority="2943">
      <formula>AND(IF($Q68=2,1,0),IF($X68&lt;30,1,0))</formula>
    </cfRule>
    <cfRule type="expression" dxfId="17691" priority="2944">
      <formula>AND(IF($Q68=3,1,0),IF($X68&lt;30,1,0))</formula>
    </cfRule>
    <cfRule type="expression" dxfId="17690" priority="2945">
      <formula>AND(IF($Q68=3,1,IF($Q68=4,1,0)),IF($F68&lt;=85,1,0))</formula>
    </cfRule>
  </conditionalFormatting>
  <conditionalFormatting sqref="AI68">
    <cfRule type="expression" dxfId="17689" priority="2938">
      <formula>AND(IF(OR($Q68=1,$Q68=2),1,0),IF($X68&lt;=20,1,0))</formula>
    </cfRule>
    <cfRule type="expression" dxfId="17688" priority="2939">
      <formula>AND(IF($Q68=2,1,0),IF($X68&lt;30,1,0))</formula>
    </cfRule>
    <cfRule type="expression" dxfId="17687" priority="2940">
      <formula>AND(IF($Q68=3,1,0),IF($X68&lt;30,1,0))</formula>
    </cfRule>
    <cfRule type="expression" dxfId="17686" priority="2941">
      <formula>AND(IF($Q68=3,1,IF($Q68=4,1,0)),IF($F68&lt;=85,1,0))</formula>
    </cfRule>
  </conditionalFormatting>
  <conditionalFormatting sqref="AV69">
    <cfRule type="expression" dxfId="17685" priority="2936">
      <formula>AV69="X"</formula>
    </cfRule>
    <cfRule type="expression" dxfId="17684" priority="2937">
      <formula>AV69="후보"</formula>
    </cfRule>
  </conditionalFormatting>
  <conditionalFormatting sqref="AC69">
    <cfRule type="cellIs" dxfId="17683" priority="2933" operator="greaterThan">
      <formula>0.9</formula>
    </cfRule>
    <cfRule type="cellIs" dxfId="17682" priority="2934" operator="greaterThan">
      <formula>0.85</formula>
    </cfRule>
  </conditionalFormatting>
  <conditionalFormatting sqref="N69">
    <cfRule type="cellIs" dxfId="17681" priority="2931" operator="greaterThan">
      <formula>0.9</formula>
    </cfRule>
    <cfRule type="cellIs" dxfId="17680" priority="2932" operator="greaterThan">
      <formula>0.85</formula>
    </cfRule>
  </conditionalFormatting>
  <conditionalFormatting sqref="E69">
    <cfRule type="expression" dxfId="17679" priority="2927">
      <formula>AND(IF(OR($Q69=1,$Q69=2),1,0),IF($X69&lt;=20,1,0))</formula>
    </cfRule>
    <cfRule type="expression" dxfId="17678" priority="2928">
      <formula>AND(IF($Q69=2,1,0),IF($X69&lt;30,1,0))</formula>
    </cfRule>
    <cfRule type="expression" dxfId="17677" priority="2929">
      <formula>AND(IF($Q69=3,1,0),IF($X69&lt;30,1,0))</formula>
    </cfRule>
    <cfRule type="expression" dxfId="17676" priority="2930">
      <formula>AND(IF($Q69=3,1,IF($Q69=4,1,0)),IF($F69&lt;=85,1,0))</formula>
    </cfRule>
  </conditionalFormatting>
  <conditionalFormatting sqref="X69">
    <cfRule type="expression" dxfId="17675" priority="2923">
      <formula>AND(IF(OR($Q69=1,$Q69=2),1,0),IF($X69&lt;=20,1,0))</formula>
    </cfRule>
    <cfRule type="expression" dxfId="17674" priority="2924">
      <formula>AND(IF($Q69=2,1,0),IF($X69&lt;30,1,0))</formula>
    </cfRule>
    <cfRule type="expression" dxfId="17673" priority="2925">
      <formula>AND(IF($Q69=3,1,0),IF($X69&lt;30,1,0))</formula>
    </cfRule>
    <cfRule type="expression" dxfId="17672" priority="2926">
      <formula>AND(IF($Q69=3,1,IF($Q69=4,1,0)),IF($F69&lt;=85,1,0))</formula>
    </cfRule>
  </conditionalFormatting>
  <conditionalFormatting sqref="AI69">
    <cfRule type="expression" dxfId="17671" priority="2919">
      <formula>AND(IF(OR($Q69=1,$Q69=2),1,0),IF($X69&lt;=20,1,0))</formula>
    </cfRule>
    <cfRule type="expression" dxfId="17670" priority="2920">
      <formula>AND(IF($Q69=2,1,0),IF($X69&lt;30,1,0))</formula>
    </cfRule>
    <cfRule type="expression" dxfId="17669" priority="2921">
      <formula>AND(IF($Q69=3,1,0),IF($X69&lt;30,1,0))</formula>
    </cfRule>
    <cfRule type="expression" dxfId="17668" priority="2922">
      <formula>AND(IF($Q69=3,1,IF($Q69=4,1,0)),IF($F69&lt;=85,1,0))</formula>
    </cfRule>
  </conditionalFormatting>
  <conditionalFormatting sqref="AV70">
    <cfRule type="expression" dxfId="17667" priority="2917">
      <formula>AV70="X"</formula>
    </cfRule>
    <cfRule type="expression" dxfId="17666" priority="2918">
      <formula>AV70="후보"</formula>
    </cfRule>
  </conditionalFormatting>
  <conditionalFormatting sqref="AC70 N70">
    <cfRule type="cellIs" dxfId="17665" priority="2914" operator="greaterThan">
      <formula>0.9</formula>
    </cfRule>
    <cfRule type="cellIs" dxfId="17664" priority="2915" operator="greaterThan">
      <formula>0.85</formula>
    </cfRule>
  </conditionalFormatting>
  <conditionalFormatting sqref="AV71">
    <cfRule type="expression" dxfId="17663" priority="2912">
      <formula>AV71="X"</formula>
    </cfRule>
    <cfRule type="expression" dxfId="17662" priority="2913">
      <formula>AV71="후보"</formula>
    </cfRule>
  </conditionalFormatting>
  <conditionalFormatting sqref="AC71">
    <cfRule type="cellIs" dxfId="17661" priority="2909" operator="greaterThan">
      <formula>0.9</formula>
    </cfRule>
    <cfRule type="cellIs" dxfId="17660" priority="2910" operator="greaterThan">
      <formula>0.85</formula>
    </cfRule>
  </conditionalFormatting>
  <conditionalFormatting sqref="N71">
    <cfRule type="cellIs" dxfId="17659" priority="2907" operator="greaterThan">
      <formula>0.9</formula>
    </cfRule>
    <cfRule type="cellIs" dxfId="17658" priority="2908" operator="greaterThan">
      <formula>0.85</formula>
    </cfRule>
  </conditionalFormatting>
  <conditionalFormatting sqref="E71">
    <cfRule type="expression" dxfId="17657" priority="2903">
      <formula>AND(IF(OR($Q71=1,$Q71=2),1,0),IF($X71&lt;=20,1,0))</formula>
    </cfRule>
    <cfRule type="expression" dxfId="17656" priority="2904">
      <formula>AND(IF($Q71=2,1,0),IF($X71&lt;30,1,0))</formula>
    </cfRule>
    <cfRule type="expression" dxfId="17655" priority="2905">
      <formula>AND(IF($Q71=3,1,0),IF($X71&lt;30,1,0))</formula>
    </cfRule>
    <cfRule type="expression" dxfId="17654" priority="2906">
      <formula>AND(IF($Q71=3,1,IF($Q71=4,1,0)),IF($F71&lt;=85,1,0))</formula>
    </cfRule>
  </conditionalFormatting>
  <conditionalFormatting sqref="X71">
    <cfRule type="expression" dxfId="17653" priority="2899">
      <formula>AND(IF(OR($Q71=1,$Q71=2),1,0),IF($X71&lt;=20,1,0))</formula>
    </cfRule>
    <cfRule type="expression" dxfId="17652" priority="2900">
      <formula>AND(IF($Q71=2,1,0),IF($X71&lt;30,1,0))</formula>
    </cfRule>
    <cfRule type="expression" dxfId="17651" priority="2901">
      <formula>AND(IF($Q71=3,1,0),IF($X71&lt;30,1,0))</formula>
    </cfRule>
    <cfRule type="expression" dxfId="17650" priority="2902">
      <formula>AND(IF($Q71=3,1,IF($Q71=4,1,0)),IF($F71&lt;=85,1,0))</formula>
    </cfRule>
  </conditionalFormatting>
  <conditionalFormatting sqref="AI71">
    <cfRule type="expression" dxfId="17649" priority="2895">
      <formula>AND(IF(OR($Q71=1,$Q71=2),1,0),IF($X71&lt;=20,1,0))</formula>
    </cfRule>
    <cfRule type="expression" dxfId="17648" priority="2896">
      <formula>AND(IF($Q71=2,1,0),IF($X71&lt;30,1,0))</formula>
    </cfRule>
    <cfRule type="expression" dxfId="17647" priority="2897">
      <formula>AND(IF($Q71=3,1,0),IF($X71&lt;30,1,0))</formula>
    </cfRule>
    <cfRule type="expression" dxfId="17646" priority="2898">
      <formula>AND(IF($Q71=3,1,IF($Q71=4,1,0)),IF($F71&lt;=85,1,0))</formula>
    </cfRule>
  </conditionalFormatting>
  <conditionalFormatting sqref="AV72">
    <cfRule type="expression" dxfId="17645" priority="2893">
      <formula>AV72="X"</formula>
    </cfRule>
    <cfRule type="expression" dxfId="17644" priority="2894">
      <formula>AV72="후보"</formula>
    </cfRule>
  </conditionalFormatting>
  <conditionalFormatting sqref="AC72">
    <cfRule type="cellIs" dxfId="17643" priority="2890" operator="greaterThan">
      <formula>0.9</formula>
    </cfRule>
    <cfRule type="cellIs" dxfId="17642" priority="2891" operator="greaterThan">
      <formula>0.85</formula>
    </cfRule>
  </conditionalFormatting>
  <conditionalFormatting sqref="N72">
    <cfRule type="cellIs" dxfId="17641" priority="2888" operator="greaterThan">
      <formula>0.9</formula>
    </cfRule>
    <cfRule type="cellIs" dxfId="17640" priority="2889" operator="greaterThan">
      <formula>0.85</formula>
    </cfRule>
  </conditionalFormatting>
  <conditionalFormatting sqref="E72">
    <cfRule type="expression" dxfId="17639" priority="2884">
      <formula>AND(IF(OR($Q72=1,$Q72=2),1,0),IF($X72&lt;=20,1,0))</formula>
    </cfRule>
    <cfRule type="expression" dxfId="17638" priority="2885">
      <formula>AND(IF($Q72=2,1,0),IF($X72&lt;30,1,0))</formula>
    </cfRule>
    <cfRule type="expression" dxfId="17637" priority="2886">
      <formula>AND(IF($Q72=3,1,0),IF($X72&lt;30,1,0))</formula>
    </cfRule>
    <cfRule type="expression" dxfId="17636" priority="2887">
      <formula>AND(IF($Q72=3,1,IF($Q72=4,1,0)),IF($F72&lt;=85,1,0))</formula>
    </cfRule>
  </conditionalFormatting>
  <conditionalFormatting sqref="X72">
    <cfRule type="expression" dxfId="17635" priority="2880">
      <formula>AND(IF(OR($Q72=1,$Q72=2),1,0),IF($X72&lt;=20,1,0))</formula>
    </cfRule>
    <cfRule type="expression" dxfId="17634" priority="2881">
      <formula>AND(IF($Q72=2,1,0),IF($X72&lt;30,1,0))</formula>
    </cfRule>
    <cfRule type="expression" dxfId="17633" priority="2882">
      <formula>AND(IF($Q72=3,1,0),IF($X72&lt;30,1,0))</formula>
    </cfRule>
    <cfRule type="expression" dxfId="17632" priority="2883">
      <formula>AND(IF($Q72=3,1,IF($Q72=4,1,0)),IF($F72&lt;=85,1,0))</formula>
    </cfRule>
  </conditionalFormatting>
  <conditionalFormatting sqref="AI72">
    <cfRule type="expression" dxfId="17631" priority="2876">
      <formula>AND(IF(OR($Q72=1,$Q72=2),1,0),IF($X72&lt;=20,1,0))</formula>
    </cfRule>
    <cfRule type="expression" dxfId="17630" priority="2877">
      <formula>AND(IF($Q72=2,1,0),IF($X72&lt;30,1,0))</formula>
    </cfRule>
    <cfRule type="expression" dxfId="17629" priority="2878">
      <formula>AND(IF($Q72=3,1,0),IF($X72&lt;30,1,0))</formula>
    </cfRule>
    <cfRule type="expression" dxfId="17628" priority="2879">
      <formula>AND(IF($Q72=3,1,IF($Q72=4,1,0)),IF($F72&lt;=85,1,0))</formula>
    </cfRule>
  </conditionalFormatting>
  <conditionalFormatting sqref="AV73">
    <cfRule type="expression" dxfId="17627" priority="2874">
      <formula>AV73="X"</formula>
    </cfRule>
    <cfRule type="expression" dxfId="17626" priority="2875">
      <formula>AV73="후보"</formula>
    </cfRule>
  </conditionalFormatting>
  <conditionalFormatting sqref="AC73">
    <cfRule type="cellIs" dxfId="17625" priority="2871" operator="greaterThan">
      <formula>0.9</formula>
    </cfRule>
    <cfRule type="cellIs" dxfId="17624" priority="2872" operator="greaterThan">
      <formula>0.85</formula>
    </cfRule>
  </conditionalFormatting>
  <conditionalFormatting sqref="N73">
    <cfRule type="cellIs" dxfId="17623" priority="2869" operator="greaterThan">
      <formula>0.9</formula>
    </cfRule>
    <cfRule type="cellIs" dxfId="17622" priority="2870" operator="greaterThan">
      <formula>0.85</formula>
    </cfRule>
  </conditionalFormatting>
  <conditionalFormatting sqref="E73">
    <cfRule type="expression" dxfId="17621" priority="2865">
      <formula>AND(IF(OR($Q73=1,$Q73=2),1,0),IF($X73&lt;=20,1,0))</formula>
    </cfRule>
    <cfRule type="expression" dxfId="17620" priority="2866">
      <formula>AND(IF($Q73=2,1,0),IF($X73&lt;30,1,0))</formula>
    </cfRule>
    <cfRule type="expression" dxfId="17619" priority="2867">
      <formula>AND(IF($Q73=3,1,0),IF($X73&lt;30,1,0))</formula>
    </cfRule>
    <cfRule type="expression" dxfId="17618" priority="2868">
      <formula>AND(IF($Q73=3,1,IF($Q73=4,1,0)),IF($F73&lt;=85,1,0))</formula>
    </cfRule>
  </conditionalFormatting>
  <conditionalFormatting sqref="X73">
    <cfRule type="expression" dxfId="17617" priority="2861">
      <formula>AND(IF(OR($Q73=1,$Q73=2),1,0),IF($X73&lt;=20,1,0))</formula>
    </cfRule>
    <cfRule type="expression" dxfId="17616" priority="2862">
      <formula>AND(IF($Q73=2,1,0),IF($X73&lt;30,1,0))</formula>
    </cfRule>
    <cfRule type="expression" dxfId="17615" priority="2863">
      <formula>AND(IF($Q73=3,1,0),IF($X73&lt;30,1,0))</formula>
    </cfRule>
    <cfRule type="expression" dxfId="17614" priority="2864">
      <formula>AND(IF($Q73=3,1,IF($Q73=4,1,0)),IF($F73&lt;=85,1,0))</formula>
    </cfRule>
  </conditionalFormatting>
  <conditionalFormatting sqref="AI73">
    <cfRule type="expression" dxfId="17613" priority="2857">
      <formula>AND(IF(OR($Q73=1,$Q73=2),1,0),IF($X73&lt;=20,1,0))</formula>
    </cfRule>
    <cfRule type="expression" dxfId="17612" priority="2858">
      <formula>AND(IF($Q73=2,1,0),IF($X73&lt;30,1,0))</formula>
    </cfRule>
    <cfRule type="expression" dxfId="17611" priority="2859">
      <formula>AND(IF($Q73=3,1,0),IF($X73&lt;30,1,0))</formula>
    </cfRule>
    <cfRule type="expression" dxfId="17610" priority="2860">
      <formula>AND(IF($Q73=3,1,IF($Q73=4,1,0)),IF($F73&lt;=85,1,0))</formula>
    </cfRule>
  </conditionalFormatting>
  <conditionalFormatting sqref="AV74">
    <cfRule type="expression" dxfId="17609" priority="2855">
      <formula>AV74="X"</formula>
    </cfRule>
    <cfRule type="expression" dxfId="17608" priority="2856">
      <formula>AV74="후보"</formula>
    </cfRule>
  </conditionalFormatting>
  <conditionalFormatting sqref="AC74 N74">
    <cfRule type="cellIs" dxfId="17607" priority="2852" operator="greaterThan">
      <formula>0.9</formula>
    </cfRule>
    <cfRule type="cellIs" dxfId="17606" priority="2853" operator="greaterThan">
      <formula>0.85</formula>
    </cfRule>
  </conditionalFormatting>
  <conditionalFormatting sqref="AV75">
    <cfRule type="expression" dxfId="17605" priority="2850">
      <formula>AV75="X"</formula>
    </cfRule>
    <cfRule type="expression" dxfId="17604" priority="2851">
      <formula>AV75="후보"</formula>
    </cfRule>
  </conditionalFormatting>
  <conditionalFormatting sqref="AC75">
    <cfRule type="cellIs" dxfId="17603" priority="2847" operator="greaterThan">
      <formula>0.9</formula>
    </cfRule>
    <cfRule type="cellIs" dxfId="17602" priority="2848" operator="greaterThan">
      <formula>0.85</formula>
    </cfRule>
  </conditionalFormatting>
  <conditionalFormatting sqref="N75">
    <cfRule type="cellIs" dxfId="17601" priority="2845" operator="greaterThan">
      <formula>0.9</formula>
    </cfRule>
    <cfRule type="cellIs" dxfId="17600" priority="2846" operator="greaterThan">
      <formula>0.85</formula>
    </cfRule>
  </conditionalFormatting>
  <conditionalFormatting sqref="E75">
    <cfRule type="expression" dxfId="17599" priority="2841">
      <formula>AND(IF(OR($Q75=1,$Q75=2),1,0),IF($X75&lt;=20,1,0))</formula>
    </cfRule>
    <cfRule type="expression" dxfId="17598" priority="2842">
      <formula>AND(IF($Q75=2,1,0),IF($X75&lt;30,1,0))</formula>
    </cfRule>
    <cfRule type="expression" dxfId="17597" priority="2843">
      <formula>AND(IF($Q75=3,1,0),IF($X75&lt;30,1,0))</formula>
    </cfRule>
    <cfRule type="expression" dxfId="17596" priority="2844">
      <formula>AND(IF($Q75=3,1,IF($Q75=4,1,0)),IF($F75&lt;=85,1,0))</formula>
    </cfRule>
  </conditionalFormatting>
  <conditionalFormatting sqref="X75">
    <cfRule type="expression" dxfId="17595" priority="2837">
      <formula>AND(IF(OR($Q75=1,$Q75=2),1,0),IF($X75&lt;=20,1,0))</formula>
    </cfRule>
    <cfRule type="expression" dxfId="17594" priority="2838">
      <formula>AND(IF($Q75=2,1,0),IF($X75&lt;30,1,0))</formula>
    </cfRule>
    <cfRule type="expression" dxfId="17593" priority="2839">
      <formula>AND(IF($Q75=3,1,0),IF($X75&lt;30,1,0))</formula>
    </cfRule>
    <cfRule type="expression" dxfId="17592" priority="2840">
      <formula>AND(IF($Q75=3,1,IF($Q75=4,1,0)),IF($F75&lt;=85,1,0))</formula>
    </cfRule>
  </conditionalFormatting>
  <conditionalFormatting sqref="AI75">
    <cfRule type="expression" dxfId="17591" priority="2833">
      <formula>AND(IF(OR($Q75=1,$Q75=2),1,0),IF($X75&lt;=20,1,0))</formula>
    </cfRule>
    <cfRule type="expression" dxfId="17590" priority="2834">
      <formula>AND(IF($Q75=2,1,0),IF($X75&lt;30,1,0))</formula>
    </cfRule>
    <cfRule type="expression" dxfId="17589" priority="2835">
      <formula>AND(IF($Q75=3,1,0),IF($X75&lt;30,1,0))</formula>
    </cfRule>
    <cfRule type="expression" dxfId="17588" priority="2836">
      <formula>AND(IF($Q75=3,1,IF($Q75=4,1,0)),IF($F75&lt;=85,1,0))</formula>
    </cfRule>
  </conditionalFormatting>
  <conditionalFormatting sqref="AV76">
    <cfRule type="expression" dxfId="17587" priority="2831">
      <formula>AV76="X"</formula>
    </cfRule>
    <cfRule type="expression" dxfId="17586" priority="2832">
      <formula>AV76="후보"</formula>
    </cfRule>
  </conditionalFormatting>
  <conditionalFormatting sqref="AC76">
    <cfRule type="cellIs" dxfId="17585" priority="2828" operator="greaterThan">
      <formula>0.9</formula>
    </cfRule>
    <cfRule type="cellIs" dxfId="17584" priority="2829" operator="greaterThan">
      <formula>0.85</formula>
    </cfRule>
  </conditionalFormatting>
  <conditionalFormatting sqref="N76">
    <cfRule type="cellIs" dxfId="17583" priority="2826" operator="greaterThan">
      <formula>0.9</formula>
    </cfRule>
    <cfRule type="cellIs" dxfId="17582" priority="2827" operator="greaterThan">
      <formula>0.85</formula>
    </cfRule>
  </conditionalFormatting>
  <conditionalFormatting sqref="E76">
    <cfRule type="expression" dxfId="17581" priority="2822">
      <formula>AND(IF(OR($Q76=1,$Q76=2),1,0),IF($X76&lt;=20,1,0))</formula>
    </cfRule>
    <cfRule type="expression" dxfId="17580" priority="2823">
      <formula>AND(IF($Q76=2,1,0),IF($X76&lt;30,1,0))</formula>
    </cfRule>
    <cfRule type="expression" dxfId="17579" priority="2824">
      <formula>AND(IF($Q76=3,1,0),IF($X76&lt;30,1,0))</formula>
    </cfRule>
    <cfRule type="expression" dxfId="17578" priority="2825">
      <formula>AND(IF($Q76=3,1,IF($Q76=4,1,0)),IF($F76&lt;=85,1,0))</formula>
    </cfRule>
  </conditionalFormatting>
  <conditionalFormatting sqref="X76">
    <cfRule type="expression" dxfId="17577" priority="2818">
      <formula>AND(IF(OR($Q76=1,$Q76=2),1,0),IF($X76&lt;=20,1,0))</formula>
    </cfRule>
    <cfRule type="expression" dxfId="17576" priority="2819">
      <formula>AND(IF($Q76=2,1,0),IF($X76&lt;30,1,0))</formula>
    </cfRule>
    <cfRule type="expression" dxfId="17575" priority="2820">
      <formula>AND(IF($Q76=3,1,0),IF($X76&lt;30,1,0))</formula>
    </cfRule>
    <cfRule type="expression" dxfId="17574" priority="2821">
      <formula>AND(IF($Q76=3,1,IF($Q76=4,1,0)),IF($F76&lt;=85,1,0))</formula>
    </cfRule>
  </conditionalFormatting>
  <conditionalFormatting sqref="AI76">
    <cfRule type="expression" dxfId="17573" priority="2814">
      <formula>AND(IF(OR($Q76=1,$Q76=2),1,0),IF($X76&lt;=20,1,0))</formula>
    </cfRule>
    <cfRule type="expression" dxfId="17572" priority="2815">
      <formula>AND(IF($Q76=2,1,0),IF($X76&lt;30,1,0))</formula>
    </cfRule>
    <cfRule type="expression" dxfId="17571" priority="2816">
      <formula>AND(IF($Q76=3,1,0),IF($X76&lt;30,1,0))</formula>
    </cfRule>
    <cfRule type="expression" dxfId="17570" priority="2817">
      <formula>AND(IF($Q76=3,1,IF($Q76=4,1,0)),IF($F76&lt;=85,1,0))</formula>
    </cfRule>
  </conditionalFormatting>
  <conditionalFormatting sqref="AV77">
    <cfRule type="expression" dxfId="17569" priority="2812">
      <formula>AV77="X"</formula>
    </cfRule>
    <cfRule type="expression" dxfId="17568" priority="2813">
      <formula>AV77="후보"</formula>
    </cfRule>
  </conditionalFormatting>
  <conditionalFormatting sqref="AC77 N77">
    <cfRule type="cellIs" dxfId="17567" priority="2809" operator="greaterThan">
      <formula>0.9</formula>
    </cfRule>
    <cfRule type="cellIs" dxfId="17566" priority="2810" operator="greaterThan">
      <formula>0.85</formula>
    </cfRule>
  </conditionalFormatting>
  <conditionalFormatting sqref="AV78">
    <cfRule type="expression" dxfId="17565" priority="2807">
      <formula>AV78="X"</formula>
    </cfRule>
    <cfRule type="expression" dxfId="17564" priority="2808">
      <formula>AV78="후보"</formula>
    </cfRule>
  </conditionalFormatting>
  <conditionalFormatting sqref="AC78">
    <cfRule type="cellIs" dxfId="17563" priority="2804" operator="greaterThan">
      <formula>0.9</formula>
    </cfRule>
    <cfRule type="cellIs" dxfId="17562" priority="2805" operator="greaterThan">
      <formula>0.85</formula>
    </cfRule>
  </conditionalFormatting>
  <conditionalFormatting sqref="N78">
    <cfRule type="cellIs" dxfId="17561" priority="2802" operator="greaterThan">
      <formula>0.9</formula>
    </cfRule>
    <cfRule type="cellIs" dxfId="17560" priority="2803" operator="greaterThan">
      <formula>0.85</formula>
    </cfRule>
  </conditionalFormatting>
  <conditionalFormatting sqref="E78">
    <cfRule type="expression" dxfId="17559" priority="2798">
      <formula>AND(IF(OR($Q78=1,$Q78=2),1,0),IF($X78&lt;=20,1,0))</formula>
    </cfRule>
    <cfRule type="expression" dxfId="17558" priority="2799">
      <formula>AND(IF($Q78=2,1,0),IF($X78&lt;30,1,0))</formula>
    </cfRule>
    <cfRule type="expression" dxfId="17557" priority="2800">
      <formula>AND(IF($Q78=3,1,0),IF($X78&lt;30,1,0))</formula>
    </cfRule>
    <cfRule type="expression" dxfId="17556" priority="2801">
      <formula>AND(IF($Q78=3,1,IF($Q78=4,1,0)),IF($F78&lt;=85,1,0))</formula>
    </cfRule>
  </conditionalFormatting>
  <conditionalFormatting sqref="X78">
    <cfRule type="expression" dxfId="17555" priority="2794">
      <formula>AND(IF(OR($Q78=1,$Q78=2),1,0),IF($X78&lt;=20,1,0))</formula>
    </cfRule>
    <cfRule type="expression" dxfId="17554" priority="2795">
      <formula>AND(IF($Q78=2,1,0),IF($X78&lt;30,1,0))</formula>
    </cfRule>
    <cfRule type="expression" dxfId="17553" priority="2796">
      <formula>AND(IF($Q78=3,1,0),IF($X78&lt;30,1,0))</formula>
    </cfRule>
    <cfRule type="expression" dxfId="17552" priority="2797">
      <formula>AND(IF($Q78=3,1,IF($Q78=4,1,0)),IF($F78&lt;=85,1,0))</formula>
    </cfRule>
  </conditionalFormatting>
  <conditionalFormatting sqref="AI78">
    <cfRule type="expression" dxfId="17551" priority="2790">
      <formula>AND(IF(OR($Q78=1,$Q78=2),1,0),IF($X78&lt;=20,1,0))</formula>
    </cfRule>
    <cfRule type="expression" dxfId="17550" priority="2791">
      <formula>AND(IF($Q78=2,1,0),IF($X78&lt;30,1,0))</formula>
    </cfRule>
    <cfRule type="expression" dxfId="17549" priority="2792">
      <formula>AND(IF($Q78=3,1,0),IF($X78&lt;30,1,0))</formula>
    </cfRule>
    <cfRule type="expression" dxfId="17548" priority="2793">
      <formula>AND(IF($Q78=3,1,IF($Q78=4,1,0)),IF($F78&lt;=85,1,0))</formula>
    </cfRule>
  </conditionalFormatting>
  <conditionalFormatting sqref="AV79">
    <cfRule type="expression" dxfId="17547" priority="2788">
      <formula>AV79="X"</formula>
    </cfRule>
    <cfRule type="expression" dxfId="17546" priority="2789">
      <formula>AV79="후보"</formula>
    </cfRule>
  </conditionalFormatting>
  <conditionalFormatting sqref="AC79">
    <cfRule type="cellIs" dxfId="17545" priority="2785" operator="greaterThan">
      <formula>0.9</formula>
    </cfRule>
    <cfRule type="cellIs" dxfId="17544" priority="2786" operator="greaterThan">
      <formula>0.85</formula>
    </cfRule>
  </conditionalFormatting>
  <conditionalFormatting sqref="N79">
    <cfRule type="cellIs" dxfId="17543" priority="2783" operator="greaterThan">
      <formula>0.9</formula>
    </cfRule>
    <cfRule type="cellIs" dxfId="17542" priority="2784" operator="greaterThan">
      <formula>0.85</formula>
    </cfRule>
  </conditionalFormatting>
  <conditionalFormatting sqref="E79">
    <cfRule type="expression" dxfId="17541" priority="2779">
      <formula>AND(IF(OR($Q79=1,$Q79=2),1,0),IF($X79&lt;=20,1,0))</formula>
    </cfRule>
    <cfRule type="expression" dxfId="17540" priority="2780">
      <formula>AND(IF($Q79=2,1,0),IF($X79&lt;30,1,0))</formula>
    </cfRule>
    <cfRule type="expression" dxfId="17539" priority="2781">
      <formula>AND(IF($Q79=3,1,0),IF($X79&lt;30,1,0))</formula>
    </cfRule>
    <cfRule type="expression" dxfId="17538" priority="2782">
      <formula>AND(IF($Q79=3,1,IF($Q79=4,1,0)),IF($F79&lt;=85,1,0))</formula>
    </cfRule>
  </conditionalFormatting>
  <conditionalFormatting sqref="X79">
    <cfRule type="expression" dxfId="17537" priority="2775">
      <formula>AND(IF(OR($Q79=1,$Q79=2),1,0),IF($X79&lt;=20,1,0))</formula>
    </cfRule>
    <cfRule type="expression" dxfId="17536" priority="2776">
      <formula>AND(IF($Q79=2,1,0),IF($X79&lt;30,1,0))</formula>
    </cfRule>
    <cfRule type="expression" dxfId="17535" priority="2777">
      <formula>AND(IF($Q79=3,1,0),IF($X79&lt;30,1,0))</formula>
    </cfRule>
    <cfRule type="expression" dxfId="17534" priority="2778">
      <formula>AND(IF($Q79=3,1,IF($Q79=4,1,0)),IF($F79&lt;=85,1,0))</formula>
    </cfRule>
  </conditionalFormatting>
  <conditionalFormatting sqref="AI79">
    <cfRule type="expression" dxfId="17533" priority="2771">
      <formula>AND(IF(OR($Q79=1,$Q79=2),1,0),IF($X79&lt;=20,1,0))</formula>
    </cfRule>
    <cfRule type="expression" dxfId="17532" priority="2772">
      <formula>AND(IF($Q79=2,1,0),IF($X79&lt;30,1,0))</formula>
    </cfRule>
    <cfRule type="expression" dxfId="17531" priority="2773">
      <formula>AND(IF($Q79=3,1,0),IF($X79&lt;30,1,0))</formula>
    </cfRule>
    <cfRule type="expression" dxfId="17530" priority="2774">
      <formula>AND(IF($Q79=3,1,IF($Q79=4,1,0)),IF($F79&lt;=85,1,0))</formula>
    </cfRule>
  </conditionalFormatting>
  <conditionalFormatting sqref="AV80">
    <cfRule type="expression" dxfId="17529" priority="2769">
      <formula>AV80="X"</formula>
    </cfRule>
    <cfRule type="expression" dxfId="17528" priority="2770">
      <formula>AV80="후보"</formula>
    </cfRule>
  </conditionalFormatting>
  <conditionalFormatting sqref="AC80 N80">
    <cfRule type="cellIs" dxfId="17527" priority="2766" operator="greaterThan">
      <formula>0.9</formula>
    </cfRule>
    <cfRule type="cellIs" dxfId="17526" priority="2767" operator="greaterThan">
      <formula>0.85</formula>
    </cfRule>
  </conditionalFormatting>
  <conditionalFormatting sqref="AV81">
    <cfRule type="expression" dxfId="17525" priority="2764">
      <formula>AV81="X"</formula>
    </cfRule>
    <cfRule type="expression" dxfId="17524" priority="2765">
      <formula>AV81="후보"</formula>
    </cfRule>
  </conditionalFormatting>
  <conditionalFormatting sqref="AC81">
    <cfRule type="cellIs" dxfId="17523" priority="2761" operator="greaterThan">
      <formula>0.9</formula>
    </cfRule>
    <cfRule type="cellIs" dxfId="17522" priority="2762" operator="greaterThan">
      <formula>0.85</formula>
    </cfRule>
  </conditionalFormatting>
  <conditionalFormatting sqref="N81">
    <cfRule type="cellIs" dxfId="17521" priority="2759" operator="greaterThan">
      <formula>0.9</formula>
    </cfRule>
    <cfRule type="cellIs" dxfId="17520" priority="2760" operator="greaterThan">
      <formula>0.85</formula>
    </cfRule>
  </conditionalFormatting>
  <conditionalFormatting sqref="E81">
    <cfRule type="expression" dxfId="17519" priority="2755">
      <formula>AND(IF(OR($Q81=1,$Q81=2),1,0),IF($X81&lt;=20,1,0))</formula>
    </cfRule>
    <cfRule type="expression" dxfId="17518" priority="2756">
      <formula>AND(IF($Q81=2,1,0),IF($X81&lt;30,1,0))</formula>
    </cfRule>
    <cfRule type="expression" dxfId="17517" priority="2757">
      <formula>AND(IF($Q81=3,1,0),IF($X81&lt;30,1,0))</formula>
    </cfRule>
    <cfRule type="expression" dxfId="17516" priority="2758">
      <formula>AND(IF($Q81=3,1,IF($Q81=4,1,0)),IF($F81&lt;=85,1,0))</formula>
    </cfRule>
  </conditionalFormatting>
  <conditionalFormatting sqref="X81">
    <cfRule type="expression" dxfId="17515" priority="2751">
      <formula>AND(IF(OR($Q81=1,$Q81=2),1,0),IF($X81&lt;=20,1,0))</formula>
    </cfRule>
    <cfRule type="expression" dxfId="17514" priority="2752">
      <formula>AND(IF($Q81=2,1,0),IF($X81&lt;30,1,0))</formula>
    </cfRule>
    <cfRule type="expression" dxfId="17513" priority="2753">
      <formula>AND(IF($Q81=3,1,0),IF($X81&lt;30,1,0))</formula>
    </cfRule>
    <cfRule type="expression" dxfId="17512" priority="2754">
      <formula>AND(IF($Q81=3,1,IF($Q81=4,1,0)),IF($F81&lt;=85,1,0))</formula>
    </cfRule>
  </conditionalFormatting>
  <conditionalFormatting sqref="AI81">
    <cfRule type="expression" dxfId="17511" priority="2747">
      <formula>AND(IF(OR($Q81=1,$Q81=2),1,0),IF($X81&lt;=20,1,0))</formula>
    </cfRule>
    <cfRule type="expression" dxfId="17510" priority="2748">
      <formula>AND(IF($Q81=2,1,0),IF($X81&lt;30,1,0))</formula>
    </cfRule>
    <cfRule type="expression" dxfId="17509" priority="2749">
      <formula>AND(IF($Q81=3,1,0),IF($X81&lt;30,1,0))</formula>
    </cfRule>
    <cfRule type="expression" dxfId="17508" priority="2750">
      <formula>AND(IF($Q81=3,1,IF($Q81=4,1,0)),IF($F81&lt;=85,1,0))</formula>
    </cfRule>
  </conditionalFormatting>
  <conditionalFormatting sqref="AV82">
    <cfRule type="expression" dxfId="17507" priority="2745">
      <formula>AV82="X"</formula>
    </cfRule>
    <cfRule type="expression" dxfId="17506" priority="2746">
      <formula>AV82="후보"</formula>
    </cfRule>
  </conditionalFormatting>
  <conditionalFormatting sqref="AC82">
    <cfRule type="cellIs" dxfId="17505" priority="2742" operator="greaterThan">
      <formula>0.9</formula>
    </cfRule>
    <cfRule type="cellIs" dxfId="17504" priority="2743" operator="greaterThan">
      <formula>0.85</formula>
    </cfRule>
  </conditionalFormatting>
  <conditionalFormatting sqref="N82">
    <cfRule type="cellIs" dxfId="17503" priority="2740" operator="greaterThan">
      <formula>0.9</formula>
    </cfRule>
    <cfRule type="cellIs" dxfId="17502" priority="2741" operator="greaterThan">
      <formula>0.85</formula>
    </cfRule>
  </conditionalFormatting>
  <conditionalFormatting sqref="E82">
    <cfRule type="expression" dxfId="17501" priority="2736">
      <formula>AND(IF(OR($Q82=1,$Q82=2),1,0),IF($X82&lt;=20,1,0))</formula>
    </cfRule>
    <cfRule type="expression" dxfId="17500" priority="2737">
      <formula>AND(IF($Q82=2,1,0),IF($X82&lt;30,1,0))</formula>
    </cfRule>
    <cfRule type="expression" dxfId="17499" priority="2738">
      <formula>AND(IF($Q82=3,1,0),IF($X82&lt;30,1,0))</formula>
    </cfRule>
    <cfRule type="expression" dxfId="17498" priority="2739">
      <formula>AND(IF($Q82=3,1,IF($Q82=4,1,0)),IF($F82&lt;=85,1,0))</formula>
    </cfRule>
  </conditionalFormatting>
  <conditionalFormatting sqref="X82">
    <cfRule type="expression" dxfId="17497" priority="2732">
      <formula>AND(IF(OR($Q82=1,$Q82=2),1,0),IF($X82&lt;=20,1,0))</formula>
    </cfRule>
    <cfRule type="expression" dxfId="17496" priority="2733">
      <formula>AND(IF($Q82=2,1,0),IF($X82&lt;30,1,0))</formula>
    </cfRule>
    <cfRule type="expression" dxfId="17495" priority="2734">
      <formula>AND(IF($Q82=3,1,0),IF($X82&lt;30,1,0))</formula>
    </cfRule>
    <cfRule type="expression" dxfId="17494" priority="2735">
      <formula>AND(IF($Q82=3,1,IF($Q82=4,1,0)),IF($F82&lt;=85,1,0))</formula>
    </cfRule>
  </conditionalFormatting>
  <conditionalFormatting sqref="AI82">
    <cfRule type="expression" dxfId="17493" priority="2728">
      <formula>AND(IF(OR($Q82=1,$Q82=2),1,0),IF($X82&lt;=20,1,0))</formula>
    </cfRule>
    <cfRule type="expression" dxfId="17492" priority="2729">
      <formula>AND(IF($Q82=2,1,0),IF($X82&lt;30,1,0))</formula>
    </cfRule>
    <cfRule type="expression" dxfId="17491" priority="2730">
      <formula>AND(IF($Q82=3,1,0),IF($X82&lt;30,1,0))</formula>
    </cfRule>
    <cfRule type="expression" dxfId="17490" priority="2731">
      <formula>AND(IF($Q82=3,1,IF($Q82=4,1,0)),IF($F82&lt;=85,1,0))</formula>
    </cfRule>
  </conditionalFormatting>
  <conditionalFormatting sqref="AV83">
    <cfRule type="expression" dxfId="17489" priority="2726">
      <formula>AV83="X"</formula>
    </cfRule>
    <cfRule type="expression" dxfId="17488" priority="2727">
      <formula>AV83="후보"</formula>
    </cfRule>
  </conditionalFormatting>
  <conditionalFormatting sqref="AC83">
    <cfRule type="cellIs" dxfId="17487" priority="2723" operator="greaterThan">
      <formula>0.9</formula>
    </cfRule>
    <cfRule type="cellIs" dxfId="17486" priority="2724" operator="greaterThan">
      <formula>0.85</formula>
    </cfRule>
  </conditionalFormatting>
  <conditionalFormatting sqref="N83">
    <cfRule type="cellIs" dxfId="17485" priority="2721" operator="greaterThan">
      <formula>0.9</formula>
    </cfRule>
    <cfRule type="cellIs" dxfId="17484" priority="2722" operator="greaterThan">
      <formula>0.85</formula>
    </cfRule>
  </conditionalFormatting>
  <conditionalFormatting sqref="E83">
    <cfRule type="expression" dxfId="17483" priority="2717">
      <formula>AND(IF(OR($Q83=1,$Q83=2),1,0),IF($X83&lt;=20,1,0))</formula>
    </cfRule>
    <cfRule type="expression" dxfId="17482" priority="2718">
      <formula>AND(IF($Q83=2,1,0),IF($X83&lt;30,1,0))</formula>
    </cfRule>
    <cfRule type="expression" dxfId="17481" priority="2719">
      <formula>AND(IF($Q83=3,1,0),IF($X83&lt;30,1,0))</formula>
    </cfRule>
    <cfRule type="expression" dxfId="17480" priority="2720">
      <formula>AND(IF($Q83=3,1,IF($Q83=4,1,0)),IF($F83&lt;=85,1,0))</formula>
    </cfRule>
  </conditionalFormatting>
  <conditionalFormatting sqref="X83">
    <cfRule type="expression" dxfId="17479" priority="2713">
      <formula>AND(IF(OR($Q83=1,$Q83=2),1,0),IF($X83&lt;=20,1,0))</formula>
    </cfRule>
    <cfRule type="expression" dxfId="17478" priority="2714">
      <formula>AND(IF($Q83=2,1,0),IF($X83&lt;30,1,0))</formula>
    </cfRule>
    <cfRule type="expression" dxfId="17477" priority="2715">
      <formula>AND(IF($Q83=3,1,0),IF($X83&lt;30,1,0))</formula>
    </cfRule>
    <cfRule type="expression" dxfId="17476" priority="2716">
      <formula>AND(IF($Q83=3,1,IF($Q83=4,1,0)),IF($F83&lt;=85,1,0))</formula>
    </cfRule>
  </conditionalFormatting>
  <conditionalFormatting sqref="AI83">
    <cfRule type="expression" dxfId="17475" priority="2709">
      <formula>AND(IF(OR($Q83=1,$Q83=2),1,0),IF($X83&lt;=20,1,0))</formula>
    </cfRule>
    <cfRule type="expression" dxfId="17474" priority="2710">
      <formula>AND(IF($Q83=2,1,0),IF($X83&lt;30,1,0))</formula>
    </cfRule>
    <cfRule type="expression" dxfId="17473" priority="2711">
      <formula>AND(IF($Q83=3,1,0),IF($X83&lt;30,1,0))</formula>
    </cfRule>
    <cfRule type="expression" dxfId="17472" priority="2712">
      <formula>AND(IF($Q83=3,1,IF($Q83=4,1,0)),IF($F83&lt;=85,1,0))</formula>
    </cfRule>
  </conditionalFormatting>
  <conditionalFormatting sqref="AV84">
    <cfRule type="expression" dxfId="17471" priority="2707">
      <formula>AV84="X"</formula>
    </cfRule>
    <cfRule type="expression" dxfId="17470" priority="2708">
      <formula>AV84="후보"</formula>
    </cfRule>
  </conditionalFormatting>
  <conditionalFormatting sqref="AC84">
    <cfRule type="cellIs" dxfId="17469" priority="2704" operator="greaterThan">
      <formula>0.9</formula>
    </cfRule>
    <cfRule type="cellIs" dxfId="17468" priority="2705" operator="greaterThan">
      <formula>0.85</formula>
    </cfRule>
  </conditionalFormatting>
  <conditionalFormatting sqref="N84">
    <cfRule type="cellIs" dxfId="17467" priority="2702" operator="greaterThan">
      <formula>0.9</formula>
    </cfRule>
    <cfRule type="cellIs" dxfId="17466" priority="2703" operator="greaterThan">
      <formula>0.85</formula>
    </cfRule>
  </conditionalFormatting>
  <conditionalFormatting sqref="E84">
    <cfRule type="expression" dxfId="17465" priority="2698">
      <formula>AND(IF(OR($Q84=1,$Q84=2),1,0),IF($X84&lt;=20,1,0))</formula>
    </cfRule>
    <cfRule type="expression" dxfId="17464" priority="2699">
      <formula>AND(IF($Q84=2,1,0),IF($X84&lt;30,1,0))</formula>
    </cfRule>
    <cfRule type="expression" dxfId="17463" priority="2700">
      <formula>AND(IF($Q84=3,1,0),IF($X84&lt;30,1,0))</formula>
    </cfRule>
    <cfRule type="expression" dxfId="17462" priority="2701">
      <formula>AND(IF($Q84=3,1,IF($Q84=4,1,0)),IF($F84&lt;=85,1,0))</formula>
    </cfRule>
  </conditionalFormatting>
  <conditionalFormatting sqref="X84">
    <cfRule type="expression" dxfId="17461" priority="2694">
      <formula>AND(IF(OR($Q84=1,$Q84=2),1,0),IF($X84&lt;=20,1,0))</formula>
    </cfRule>
    <cfRule type="expression" dxfId="17460" priority="2695">
      <formula>AND(IF($Q84=2,1,0),IF($X84&lt;30,1,0))</formula>
    </cfRule>
    <cfRule type="expression" dxfId="17459" priority="2696">
      <formula>AND(IF($Q84=3,1,0),IF($X84&lt;30,1,0))</formula>
    </cfRule>
    <cfRule type="expression" dxfId="17458" priority="2697">
      <formula>AND(IF($Q84=3,1,IF($Q84=4,1,0)),IF($F84&lt;=85,1,0))</formula>
    </cfRule>
  </conditionalFormatting>
  <conditionalFormatting sqref="AI84">
    <cfRule type="expression" dxfId="17457" priority="2690">
      <formula>AND(IF(OR($Q84=1,$Q84=2),1,0),IF($X84&lt;=20,1,0))</formula>
    </cfRule>
    <cfRule type="expression" dxfId="17456" priority="2691">
      <formula>AND(IF($Q84=2,1,0),IF($X84&lt;30,1,0))</formula>
    </cfRule>
    <cfRule type="expression" dxfId="17455" priority="2692">
      <formula>AND(IF($Q84=3,1,0),IF($X84&lt;30,1,0))</formula>
    </cfRule>
    <cfRule type="expression" dxfId="17454" priority="2693">
      <formula>AND(IF($Q84=3,1,IF($Q84=4,1,0)),IF($F84&lt;=85,1,0))</formula>
    </cfRule>
  </conditionalFormatting>
  <conditionalFormatting sqref="AV85">
    <cfRule type="expression" dxfId="17453" priority="2688">
      <formula>AV85="X"</formula>
    </cfRule>
    <cfRule type="expression" dxfId="17452" priority="2689">
      <formula>AV85="후보"</formula>
    </cfRule>
  </conditionalFormatting>
  <conditionalFormatting sqref="AC85 N85">
    <cfRule type="cellIs" dxfId="17451" priority="2685" operator="greaterThan">
      <formula>0.9</formula>
    </cfRule>
    <cfRule type="cellIs" dxfId="17450" priority="2686" operator="greaterThan">
      <formula>0.85</formula>
    </cfRule>
  </conditionalFormatting>
  <conditionalFormatting sqref="AV86">
    <cfRule type="expression" dxfId="17449" priority="2683">
      <formula>AV86="X"</formula>
    </cfRule>
    <cfRule type="expression" dxfId="17448" priority="2684">
      <formula>AV86="후보"</formula>
    </cfRule>
  </conditionalFormatting>
  <conditionalFormatting sqref="AC86">
    <cfRule type="cellIs" dxfId="17447" priority="2680" operator="greaterThan">
      <formula>0.9</formula>
    </cfRule>
    <cfRule type="cellIs" dxfId="17446" priority="2681" operator="greaterThan">
      <formula>0.85</formula>
    </cfRule>
  </conditionalFormatting>
  <conditionalFormatting sqref="N86">
    <cfRule type="cellIs" dxfId="17445" priority="2678" operator="greaterThan">
      <formula>0.9</formula>
    </cfRule>
    <cfRule type="cellIs" dxfId="17444" priority="2679" operator="greaterThan">
      <formula>0.85</formula>
    </cfRule>
  </conditionalFormatting>
  <conditionalFormatting sqref="E86">
    <cfRule type="expression" dxfId="17443" priority="2674">
      <formula>AND(IF(OR($Q86=1,$Q86=2),1,0),IF($X86&lt;=20,1,0))</formula>
    </cfRule>
    <cfRule type="expression" dxfId="17442" priority="2675">
      <formula>AND(IF($Q86=2,1,0),IF($X86&lt;30,1,0))</formula>
    </cfRule>
    <cfRule type="expression" dxfId="17441" priority="2676">
      <formula>AND(IF($Q86=3,1,0),IF($X86&lt;30,1,0))</formula>
    </cfRule>
    <cfRule type="expression" dxfId="17440" priority="2677">
      <formula>AND(IF($Q86=3,1,IF($Q86=4,1,0)),IF($F86&lt;=85,1,0))</formula>
    </cfRule>
  </conditionalFormatting>
  <conditionalFormatting sqref="X86">
    <cfRule type="expression" dxfId="17439" priority="2670">
      <formula>AND(IF(OR($Q86=1,$Q86=2),1,0),IF($X86&lt;=20,1,0))</formula>
    </cfRule>
    <cfRule type="expression" dxfId="17438" priority="2671">
      <formula>AND(IF($Q86=2,1,0),IF($X86&lt;30,1,0))</formula>
    </cfRule>
    <cfRule type="expression" dxfId="17437" priority="2672">
      <formula>AND(IF($Q86=3,1,0),IF($X86&lt;30,1,0))</formula>
    </cfRule>
    <cfRule type="expression" dxfId="17436" priority="2673">
      <formula>AND(IF($Q86=3,1,IF($Q86=4,1,0)),IF($F86&lt;=85,1,0))</formula>
    </cfRule>
  </conditionalFormatting>
  <conditionalFormatting sqref="AI86">
    <cfRule type="expression" dxfId="17435" priority="2666">
      <formula>AND(IF(OR($Q86=1,$Q86=2),1,0),IF($X86&lt;=20,1,0))</formula>
    </cfRule>
    <cfRule type="expression" dxfId="17434" priority="2667">
      <formula>AND(IF($Q86=2,1,0),IF($X86&lt;30,1,0))</formula>
    </cfRule>
    <cfRule type="expression" dxfId="17433" priority="2668">
      <formula>AND(IF($Q86=3,1,0),IF($X86&lt;30,1,0))</formula>
    </cfRule>
    <cfRule type="expression" dxfId="17432" priority="2669">
      <formula>AND(IF($Q86=3,1,IF($Q86=4,1,0)),IF($F86&lt;=85,1,0))</formula>
    </cfRule>
  </conditionalFormatting>
  <conditionalFormatting sqref="AV87">
    <cfRule type="expression" dxfId="17431" priority="2664">
      <formula>AV87="X"</formula>
    </cfRule>
    <cfRule type="expression" dxfId="17430" priority="2665">
      <formula>AV87="후보"</formula>
    </cfRule>
  </conditionalFormatting>
  <conditionalFormatting sqref="AC87">
    <cfRule type="cellIs" dxfId="17429" priority="2661" operator="greaterThan">
      <formula>0.9</formula>
    </cfRule>
    <cfRule type="cellIs" dxfId="17428" priority="2662" operator="greaterThan">
      <formula>0.85</formula>
    </cfRule>
  </conditionalFormatting>
  <conditionalFormatting sqref="N87">
    <cfRule type="cellIs" dxfId="17427" priority="2659" operator="greaterThan">
      <formula>0.9</formula>
    </cfRule>
    <cfRule type="cellIs" dxfId="17426" priority="2660" operator="greaterThan">
      <formula>0.85</formula>
    </cfRule>
  </conditionalFormatting>
  <conditionalFormatting sqref="E87">
    <cfRule type="expression" dxfId="17425" priority="2655">
      <formula>AND(IF(OR($Q87=1,$Q87=2),1,0),IF($X87&lt;=20,1,0))</formula>
    </cfRule>
    <cfRule type="expression" dxfId="17424" priority="2656">
      <formula>AND(IF($Q87=2,1,0),IF($X87&lt;30,1,0))</formula>
    </cfRule>
    <cfRule type="expression" dxfId="17423" priority="2657">
      <formula>AND(IF($Q87=3,1,0),IF($X87&lt;30,1,0))</formula>
    </cfRule>
    <cfRule type="expression" dxfId="17422" priority="2658">
      <formula>AND(IF($Q87=3,1,IF($Q87=4,1,0)),IF($F87&lt;=85,1,0))</formula>
    </cfRule>
  </conditionalFormatting>
  <conditionalFormatting sqref="X87">
    <cfRule type="expression" dxfId="17421" priority="2651">
      <formula>AND(IF(OR($Q87=1,$Q87=2),1,0),IF($X87&lt;=20,1,0))</formula>
    </cfRule>
    <cfRule type="expression" dxfId="17420" priority="2652">
      <formula>AND(IF($Q87=2,1,0),IF($X87&lt;30,1,0))</formula>
    </cfRule>
    <cfRule type="expression" dxfId="17419" priority="2653">
      <formula>AND(IF($Q87=3,1,0),IF($X87&lt;30,1,0))</formula>
    </cfRule>
    <cfRule type="expression" dxfId="17418" priority="2654">
      <formula>AND(IF($Q87=3,1,IF($Q87=4,1,0)),IF($F87&lt;=85,1,0))</formula>
    </cfRule>
  </conditionalFormatting>
  <conditionalFormatting sqref="AI87">
    <cfRule type="expression" dxfId="17417" priority="2647">
      <formula>AND(IF(OR($Q87=1,$Q87=2),1,0),IF($X87&lt;=20,1,0))</formula>
    </cfRule>
    <cfRule type="expression" dxfId="17416" priority="2648">
      <formula>AND(IF($Q87=2,1,0),IF($X87&lt;30,1,0))</formula>
    </cfRule>
    <cfRule type="expression" dxfId="17415" priority="2649">
      <formula>AND(IF($Q87=3,1,0),IF($X87&lt;30,1,0))</formula>
    </cfRule>
    <cfRule type="expression" dxfId="17414" priority="2650">
      <formula>AND(IF($Q87=3,1,IF($Q87=4,1,0)),IF($F87&lt;=85,1,0))</formula>
    </cfRule>
  </conditionalFormatting>
  <conditionalFormatting sqref="AV88">
    <cfRule type="expression" dxfId="17413" priority="2645">
      <formula>AV88="X"</formula>
    </cfRule>
    <cfRule type="expression" dxfId="17412" priority="2646">
      <formula>AV88="후보"</formula>
    </cfRule>
  </conditionalFormatting>
  <conditionalFormatting sqref="AC88">
    <cfRule type="cellIs" dxfId="17411" priority="2642" operator="greaterThan">
      <formula>0.9</formula>
    </cfRule>
    <cfRule type="cellIs" dxfId="17410" priority="2643" operator="greaterThan">
      <formula>0.85</formula>
    </cfRule>
  </conditionalFormatting>
  <conditionalFormatting sqref="N88">
    <cfRule type="cellIs" dxfId="17409" priority="2640" operator="greaterThan">
      <formula>0.9</formula>
    </cfRule>
    <cfRule type="cellIs" dxfId="17408" priority="2641" operator="greaterThan">
      <formula>0.85</formula>
    </cfRule>
  </conditionalFormatting>
  <conditionalFormatting sqref="E88">
    <cfRule type="expression" dxfId="17407" priority="2636">
      <formula>AND(IF(OR($Q88=1,$Q88=2),1,0),IF($X88&lt;=20,1,0))</formula>
    </cfRule>
    <cfRule type="expression" dxfId="17406" priority="2637">
      <formula>AND(IF($Q88=2,1,0),IF($X88&lt;30,1,0))</formula>
    </cfRule>
    <cfRule type="expression" dxfId="17405" priority="2638">
      <formula>AND(IF($Q88=3,1,0),IF($X88&lt;30,1,0))</formula>
    </cfRule>
    <cfRule type="expression" dxfId="17404" priority="2639">
      <formula>AND(IF($Q88=3,1,IF($Q88=4,1,0)),IF($F88&lt;=85,1,0))</formula>
    </cfRule>
  </conditionalFormatting>
  <conditionalFormatting sqref="X88">
    <cfRule type="expression" dxfId="17403" priority="2632">
      <formula>AND(IF(OR($Q88=1,$Q88=2),1,0),IF($X88&lt;=20,1,0))</formula>
    </cfRule>
    <cfRule type="expression" dxfId="17402" priority="2633">
      <formula>AND(IF($Q88=2,1,0),IF($X88&lt;30,1,0))</formula>
    </cfRule>
    <cfRule type="expression" dxfId="17401" priority="2634">
      <formula>AND(IF($Q88=3,1,0),IF($X88&lt;30,1,0))</formula>
    </cfRule>
    <cfRule type="expression" dxfId="17400" priority="2635">
      <formula>AND(IF($Q88=3,1,IF($Q88=4,1,0)),IF($F88&lt;=85,1,0))</formula>
    </cfRule>
  </conditionalFormatting>
  <conditionalFormatting sqref="AI88">
    <cfRule type="expression" dxfId="17399" priority="2628">
      <formula>AND(IF(OR($Q88=1,$Q88=2),1,0),IF($X88&lt;=20,1,0))</formula>
    </cfRule>
    <cfRule type="expression" dxfId="17398" priority="2629">
      <formula>AND(IF($Q88=2,1,0),IF($X88&lt;30,1,0))</formula>
    </cfRule>
    <cfRule type="expression" dxfId="17397" priority="2630">
      <formula>AND(IF($Q88=3,1,0),IF($X88&lt;30,1,0))</formula>
    </cfRule>
    <cfRule type="expression" dxfId="17396" priority="2631">
      <formula>AND(IF($Q88=3,1,IF($Q88=4,1,0)),IF($F88&lt;=85,1,0))</formula>
    </cfRule>
  </conditionalFormatting>
  <conditionalFormatting sqref="AV89">
    <cfRule type="expression" dxfId="17395" priority="2626">
      <formula>AV89="X"</formula>
    </cfRule>
    <cfRule type="expression" dxfId="17394" priority="2627">
      <formula>AV89="후보"</formula>
    </cfRule>
  </conditionalFormatting>
  <conditionalFormatting sqref="AC89">
    <cfRule type="cellIs" dxfId="17393" priority="2623" operator="greaterThan">
      <formula>0.9</formula>
    </cfRule>
    <cfRule type="cellIs" dxfId="17392" priority="2624" operator="greaterThan">
      <formula>0.85</formula>
    </cfRule>
  </conditionalFormatting>
  <conditionalFormatting sqref="N89">
    <cfRule type="cellIs" dxfId="17391" priority="2621" operator="greaterThan">
      <formula>0.9</formula>
    </cfRule>
    <cfRule type="cellIs" dxfId="17390" priority="2622" operator="greaterThan">
      <formula>0.85</formula>
    </cfRule>
  </conditionalFormatting>
  <conditionalFormatting sqref="E89">
    <cfRule type="expression" dxfId="17389" priority="2617">
      <formula>AND(IF(OR($Q89=1,$Q89=2),1,0),IF($X89&lt;=20,1,0))</formula>
    </cfRule>
    <cfRule type="expression" dxfId="17388" priority="2618">
      <formula>AND(IF($Q89=2,1,0),IF($X89&lt;30,1,0))</formula>
    </cfRule>
    <cfRule type="expression" dxfId="17387" priority="2619">
      <formula>AND(IF($Q89=3,1,0),IF($X89&lt;30,1,0))</formula>
    </cfRule>
    <cfRule type="expression" dxfId="17386" priority="2620">
      <formula>AND(IF($Q89=3,1,IF($Q89=4,1,0)),IF($F89&lt;=85,1,0))</formula>
    </cfRule>
  </conditionalFormatting>
  <conditionalFormatting sqref="X89">
    <cfRule type="expression" dxfId="17385" priority="2613">
      <formula>AND(IF(OR($Q89=1,$Q89=2),1,0),IF($X89&lt;=20,1,0))</formula>
    </cfRule>
    <cfRule type="expression" dxfId="17384" priority="2614">
      <formula>AND(IF($Q89=2,1,0),IF($X89&lt;30,1,0))</formula>
    </cfRule>
    <cfRule type="expression" dxfId="17383" priority="2615">
      <formula>AND(IF($Q89=3,1,0),IF($X89&lt;30,1,0))</formula>
    </cfRule>
    <cfRule type="expression" dxfId="17382" priority="2616">
      <formula>AND(IF($Q89=3,1,IF($Q89=4,1,0)),IF($F89&lt;=85,1,0))</formula>
    </cfRule>
  </conditionalFormatting>
  <conditionalFormatting sqref="AI89">
    <cfRule type="expression" dxfId="17381" priority="2609">
      <formula>AND(IF(OR($Q89=1,$Q89=2),1,0),IF($X89&lt;=20,1,0))</formula>
    </cfRule>
    <cfRule type="expression" dxfId="17380" priority="2610">
      <formula>AND(IF($Q89=2,1,0),IF($X89&lt;30,1,0))</formula>
    </cfRule>
    <cfRule type="expression" dxfId="17379" priority="2611">
      <formula>AND(IF($Q89=3,1,0),IF($X89&lt;30,1,0))</formula>
    </cfRule>
    <cfRule type="expression" dxfId="17378" priority="2612">
      <formula>AND(IF($Q89=3,1,IF($Q89=4,1,0)),IF($F89&lt;=85,1,0))</formula>
    </cfRule>
  </conditionalFormatting>
  <conditionalFormatting sqref="AV90">
    <cfRule type="expression" dxfId="17377" priority="2607">
      <formula>AV90="X"</formula>
    </cfRule>
    <cfRule type="expression" dxfId="17376" priority="2608">
      <formula>AV90="후보"</formula>
    </cfRule>
  </conditionalFormatting>
  <conditionalFormatting sqref="AC90 N90">
    <cfRule type="cellIs" dxfId="17375" priority="2604" operator="greaterThan">
      <formula>0.9</formula>
    </cfRule>
    <cfRule type="cellIs" dxfId="17374" priority="2605" operator="greaterThan">
      <formula>0.85</formula>
    </cfRule>
  </conditionalFormatting>
  <conditionalFormatting sqref="AV91">
    <cfRule type="expression" dxfId="17373" priority="2602">
      <formula>AV91="X"</formula>
    </cfRule>
    <cfRule type="expression" dxfId="17372" priority="2603">
      <formula>AV91="후보"</formula>
    </cfRule>
  </conditionalFormatting>
  <conditionalFormatting sqref="AC91">
    <cfRule type="cellIs" dxfId="17371" priority="2599" operator="greaterThan">
      <formula>0.9</formula>
    </cfRule>
    <cfRule type="cellIs" dxfId="17370" priority="2600" operator="greaterThan">
      <formula>0.85</formula>
    </cfRule>
  </conditionalFormatting>
  <conditionalFormatting sqref="N91">
    <cfRule type="cellIs" dxfId="17369" priority="2597" operator="greaterThan">
      <formula>0.9</formula>
    </cfRule>
    <cfRule type="cellIs" dxfId="17368" priority="2598" operator="greaterThan">
      <formula>0.85</formula>
    </cfRule>
  </conditionalFormatting>
  <conditionalFormatting sqref="E91">
    <cfRule type="expression" dxfId="17367" priority="2593">
      <formula>AND(IF(OR($Q91=1,$Q91=2),1,0),IF($X91&lt;=20,1,0))</formula>
    </cfRule>
    <cfRule type="expression" dxfId="17366" priority="2594">
      <formula>AND(IF($Q91=2,1,0),IF($X91&lt;30,1,0))</formula>
    </cfRule>
    <cfRule type="expression" dxfId="17365" priority="2595">
      <formula>AND(IF($Q91=3,1,0),IF($X91&lt;30,1,0))</formula>
    </cfRule>
    <cfRule type="expression" dxfId="17364" priority="2596">
      <formula>AND(IF($Q91=3,1,IF($Q91=4,1,0)),IF($F91&lt;=85,1,0))</formula>
    </cfRule>
  </conditionalFormatting>
  <conditionalFormatting sqref="X91">
    <cfRule type="expression" dxfId="17363" priority="2589">
      <formula>AND(IF(OR($Q91=1,$Q91=2),1,0),IF($X91&lt;=20,1,0))</formula>
    </cfRule>
    <cfRule type="expression" dxfId="17362" priority="2590">
      <formula>AND(IF($Q91=2,1,0),IF($X91&lt;30,1,0))</formula>
    </cfRule>
    <cfRule type="expression" dxfId="17361" priority="2591">
      <formula>AND(IF($Q91=3,1,0),IF($X91&lt;30,1,0))</formula>
    </cfRule>
    <cfRule type="expression" dxfId="17360" priority="2592">
      <formula>AND(IF($Q91=3,1,IF($Q91=4,1,0)),IF($F91&lt;=85,1,0))</formula>
    </cfRule>
  </conditionalFormatting>
  <conditionalFormatting sqref="AI91">
    <cfRule type="expression" dxfId="17359" priority="2585">
      <formula>AND(IF(OR($Q91=1,$Q91=2),1,0),IF($X91&lt;=20,1,0))</formula>
    </cfRule>
    <cfRule type="expression" dxfId="17358" priority="2586">
      <formula>AND(IF($Q91=2,1,0),IF($X91&lt;30,1,0))</formula>
    </cfRule>
    <cfRule type="expression" dxfId="17357" priority="2587">
      <formula>AND(IF($Q91=3,1,0),IF($X91&lt;30,1,0))</formula>
    </cfRule>
    <cfRule type="expression" dxfId="17356" priority="2588">
      <formula>AND(IF($Q91=3,1,IF($Q91=4,1,0)),IF($F91&lt;=85,1,0))</formula>
    </cfRule>
  </conditionalFormatting>
  <conditionalFormatting sqref="AV92">
    <cfRule type="expression" dxfId="17355" priority="2583">
      <formula>AV92="X"</formula>
    </cfRule>
    <cfRule type="expression" dxfId="17354" priority="2584">
      <formula>AV92="후보"</formula>
    </cfRule>
  </conditionalFormatting>
  <conditionalFormatting sqref="AC92">
    <cfRule type="cellIs" dxfId="17353" priority="2580" operator="greaterThan">
      <formula>0.9</formula>
    </cfRule>
    <cfRule type="cellIs" dxfId="17352" priority="2581" operator="greaterThan">
      <formula>0.85</formula>
    </cfRule>
  </conditionalFormatting>
  <conditionalFormatting sqref="N92">
    <cfRule type="cellIs" dxfId="17351" priority="2578" operator="greaterThan">
      <formula>0.9</formula>
    </cfRule>
    <cfRule type="cellIs" dxfId="17350" priority="2579" operator="greaterThan">
      <formula>0.85</formula>
    </cfRule>
  </conditionalFormatting>
  <conditionalFormatting sqref="E92">
    <cfRule type="expression" dxfId="17349" priority="2574">
      <formula>AND(IF(OR($Q92=1,$Q92=2),1,0),IF($X92&lt;=20,1,0))</formula>
    </cfRule>
    <cfRule type="expression" dxfId="17348" priority="2575">
      <formula>AND(IF($Q92=2,1,0),IF($X92&lt;30,1,0))</formula>
    </cfRule>
    <cfRule type="expression" dxfId="17347" priority="2576">
      <formula>AND(IF($Q92=3,1,0),IF($X92&lt;30,1,0))</formula>
    </cfRule>
    <cfRule type="expression" dxfId="17346" priority="2577">
      <formula>AND(IF($Q92=3,1,IF($Q92=4,1,0)),IF($F92&lt;=85,1,0))</formula>
    </cfRule>
  </conditionalFormatting>
  <conditionalFormatting sqref="X92">
    <cfRule type="expression" dxfId="17345" priority="2570">
      <formula>AND(IF(OR($Q92=1,$Q92=2),1,0),IF($X92&lt;=20,1,0))</formula>
    </cfRule>
    <cfRule type="expression" dxfId="17344" priority="2571">
      <formula>AND(IF($Q92=2,1,0),IF($X92&lt;30,1,0))</formula>
    </cfRule>
    <cfRule type="expression" dxfId="17343" priority="2572">
      <formula>AND(IF($Q92=3,1,0),IF($X92&lt;30,1,0))</formula>
    </cfRule>
    <cfRule type="expression" dxfId="17342" priority="2573">
      <formula>AND(IF($Q92=3,1,IF($Q92=4,1,0)),IF($F92&lt;=85,1,0))</formula>
    </cfRule>
  </conditionalFormatting>
  <conditionalFormatting sqref="AI92">
    <cfRule type="expression" dxfId="17341" priority="2566">
      <formula>AND(IF(OR($Q92=1,$Q92=2),1,0),IF($X92&lt;=20,1,0))</formula>
    </cfRule>
    <cfRule type="expression" dxfId="17340" priority="2567">
      <formula>AND(IF($Q92=2,1,0),IF($X92&lt;30,1,0))</formula>
    </cfRule>
    <cfRule type="expression" dxfId="17339" priority="2568">
      <formula>AND(IF($Q92=3,1,0),IF($X92&lt;30,1,0))</formula>
    </cfRule>
    <cfRule type="expression" dxfId="17338" priority="2569">
      <formula>AND(IF($Q92=3,1,IF($Q92=4,1,0)),IF($F92&lt;=85,1,0))</formula>
    </cfRule>
  </conditionalFormatting>
  <conditionalFormatting sqref="AV93">
    <cfRule type="expression" dxfId="17337" priority="2564">
      <formula>AV93="X"</formula>
    </cfRule>
    <cfRule type="expression" dxfId="17336" priority="2565">
      <formula>AV93="후보"</formula>
    </cfRule>
  </conditionalFormatting>
  <conditionalFormatting sqref="AC93">
    <cfRule type="cellIs" dxfId="17335" priority="2561" operator="greaterThan">
      <formula>0.9</formula>
    </cfRule>
    <cfRule type="cellIs" dxfId="17334" priority="2562" operator="greaterThan">
      <formula>0.85</formula>
    </cfRule>
  </conditionalFormatting>
  <conditionalFormatting sqref="N93">
    <cfRule type="cellIs" dxfId="17333" priority="2559" operator="greaterThan">
      <formula>0.9</formula>
    </cfRule>
    <cfRule type="cellIs" dxfId="17332" priority="2560" operator="greaterThan">
      <formula>0.85</formula>
    </cfRule>
  </conditionalFormatting>
  <conditionalFormatting sqref="E93">
    <cfRule type="expression" dxfId="17331" priority="2555">
      <formula>AND(IF(OR($Q93=1,$Q93=2),1,0),IF($X93&lt;=20,1,0))</formula>
    </cfRule>
    <cfRule type="expression" dxfId="17330" priority="2556">
      <formula>AND(IF($Q93=2,1,0),IF($X93&lt;30,1,0))</formula>
    </cfRule>
    <cfRule type="expression" dxfId="17329" priority="2557">
      <formula>AND(IF($Q93=3,1,0),IF($X93&lt;30,1,0))</formula>
    </cfRule>
    <cfRule type="expression" dxfId="17328" priority="2558">
      <formula>AND(IF($Q93=3,1,IF($Q93=4,1,0)),IF($F93&lt;=85,1,0))</formula>
    </cfRule>
  </conditionalFormatting>
  <conditionalFormatting sqref="X93">
    <cfRule type="expression" dxfId="17327" priority="2551">
      <formula>AND(IF(OR($Q93=1,$Q93=2),1,0),IF($X93&lt;=20,1,0))</formula>
    </cfRule>
    <cfRule type="expression" dxfId="17326" priority="2552">
      <formula>AND(IF($Q93=2,1,0),IF($X93&lt;30,1,0))</formula>
    </cfRule>
    <cfRule type="expression" dxfId="17325" priority="2553">
      <formula>AND(IF($Q93=3,1,0),IF($X93&lt;30,1,0))</formula>
    </cfRule>
    <cfRule type="expression" dxfId="17324" priority="2554">
      <formula>AND(IF($Q93=3,1,IF($Q93=4,1,0)),IF($F93&lt;=85,1,0))</formula>
    </cfRule>
  </conditionalFormatting>
  <conditionalFormatting sqref="AI93">
    <cfRule type="expression" dxfId="17323" priority="2547">
      <formula>AND(IF(OR($Q93=1,$Q93=2),1,0),IF($X93&lt;=20,1,0))</formula>
    </cfRule>
    <cfRule type="expression" dxfId="17322" priority="2548">
      <formula>AND(IF($Q93=2,1,0),IF($X93&lt;30,1,0))</formula>
    </cfRule>
    <cfRule type="expression" dxfId="17321" priority="2549">
      <formula>AND(IF($Q93=3,1,0),IF($X93&lt;30,1,0))</formula>
    </cfRule>
    <cfRule type="expression" dxfId="17320" priority="2550">
      <formula>AND(IF($Q93=3,1,IF($Q93=4,1,0)),IF($F93&lt;=85,1,0))</formula>
    </cfRule>
  </conditionalFormatting>
  <conditionalFormatting sqref="AV94">
    <cfRule type="expression" dxfId="17319" priority="2545">
      <formula>AV94="X"</formula>
    </cfRule>
    <cfRule type="expression" dxfId="17318" priority="2546">
      <formula>AV94="후보"</formula>
    </cfRule>
  </conditionalFormatting>
  <conditionalFormatting sqref="AC94 N94">
    <cfRule type="cellIs" dxfId="17317" priority="2542" operator="greaterThan">
      <formula>0.9</formula>
    </cfRule>
    <cfRule type="cellIs" dxfId="17316" priority="2543" operator="greaterThan">
      <formula>0.85</formula>
    </cfRule>
  </conditionalFormatting>
  <conditionalFormatting sqref="AV95">
    <cfRule type="expression" dxfId="17315" priority="2540">
      <formula>AV95="X"</formula>
    </cfRule>
    <cfRule type="expression" dxfId="17314" priority="2541">
      <formula>AV95="후보"</formula>
    </cfRule>
  </conditionalFormatting>
  <conditionalFormatting sqref="AC95">
    <cfRule type="cellIs" dxfId="17313" priority="2537" operator="greaterThan">
      <formula>0.9</formula>
    </cfRule>
    <cfRule type="cellIs" dxfId="17312" priority="2538" operator="greaterThan">
      <formula>0.85</formula>
    </cfRule>
  </conditionalFormatting>
  <conditionalFormatting sqref="N95">
    <cfRule type="cellIs" dxfId="17311" priority="2535" operator="greaterThan">
      <formula>0.9</formula>
    </cfRule>
    <cfRule type="cellIs" dxfId="17310" priority="2536" operator="greaterThan">
      <formula>0.85</formula>
    </cfRule>
  </conditionalFormatting>
  <conditionalFormatting sqref="E95">
    <cfRule type="expression" dxfId="17309" priority="2531">
      <formula>AND(IF(OR($Q95=1,$Q95=2),1,0),IF($X95&lt;=20,1,0))</formula>
    </cfRule>
    <cfRule type="expression" dxfId="17308" priority="2532">
      <formula>AND(IF($Q95=2,1,0),IF($X95&lt;30,1,0))</formula>
    </cfRule>
    <cfRule type="expression" dxfId="17307" priority="2533">
      <formula>AND(IF($Q95=3,1,0),IF($X95&lt;30,1,0))</formula>
    </cfRule>
    <cfRule type="expression" dxfId="17306" priority="2534">
      <formula>AND(IF($Q95=3,1,IF($Q95=4,1,0)),IF($F95&lt;=85,1,0))</formula>
    </cfRule>
  </conditionalFormatting>
  <conditionalFormatting sqref="X95">
    <cfRule type="expression" dxfId="17305" priority="2527">
      <formula>AND(IF(OR($Q95=1,$Q95=2),1,0),IF($X95&lt;=20,1,0))</formula>
    </cfRule>
    <cfRule type="expression" dxfId="17304" priority="2528">
      <formula>AND(IF($Q95=2,1,0),IF($X95&lt;30,1,0))</formula>
    </cfRule>
    <cfRule type="expression" dxfId="17303" priority="2529">
      <formula>AND(IF($Q95=3,1,0),IF($X95&lt;30,1,0))</formula>
    </cfRule>
    <cfRule type="expression" dxfId="17302" priority="2530">
      <formula>AND(IF($Q95=3,1,IF($Q95=4,1,0)),IF($F95&lt;=85,1,0))</formula>
    </cfRule>
  </conditionalFormatting>
  <conditionalFormatting sqref="AI95">
    <cfRule type="expression" dxfId="17301" priority="2523">
      <formula>AND(IF(OR($Q95=1,$Q95=2),1,0),IF($X95&lt;=20,1,0))</formula>
    </cfRule>
    <cfRule type="expression" dxfId="17300" priority="2524">
      <formula>AND(IF($Q95=2,1,0),IF($X95&lt;30,1,0))</formula>
    </cfRule>
    <cfRule type="expression" dxfId="17299" priority="2525">
      <formula>AND(IF($Q95=3,1,0),IF($X95&lt;30,1,0))</formula>
    </cfRule>
    <cfRule type="expression" dxfId="17298" priority="2526">
      <formula>AND(IF($Q95=3,1,IF($Q95=4,1,0)),IF($F95&lt;=85,1,0))</formula>
    </cfRule>
  </conditionalFormatting>
  <conditionalFormatting sqref="AV96">
    <cfRule type="expression" dxfId="17297" priority="2521">
      <formula>AV96="X"</formula>
    </cfRule>
    <cfRule type="expression" dxfId="17296" priority="2522">
      <formula>AV96="후보"</formula>
    </cfRule>
  </conditionalFormatting>
  <conditionalFormatting sqref="AC96">
    <cfRule type="cellIs" dxfId="17295" priority="2518" operator="greaterThan">
      <formula>0.9</formula>
    </cfRule>
    <cfRule type="cellIs" dxfId="17294" priority="2519" operator="greaterThan">
      <formula>0.85</formula>
    </cfRule>
  </conditionalFormatting>
  <conditionalFormatting sqref="N96">
    <cfRule type="cellIs" dxfId="17293" priority="2516" operator="greaterThan">
      <formula>0.9</formula>
    </cfRule>
    <cfRule type="cellIs" dxfId="17292" priority="2517" operator="greaterThan">
      <formula>0.85</formula>
    </cfRule>
  </conditionalFormatting>
  <conditionalFormatting sqref="E96">
    <cfRule type="expression" dxfId="17291" priority="2512">
      <formula>AND(IF(OR($Q96=1,$Q96=2),1,0),IF($X96&lt;=20,1,0))</formula>
    </cfRule>
    <cfRule type="expression" dxfId="17290" priority="2513">
      <formula>AND(IF($Q96=2,1,0),IF($X96&lt;30,1,0))</formula>
    </cfRule>
    <cfRule type="expression" dxfId="17289" priority="2514">
      <formula>AND(IF($Q96=3,1,0),IF($X96&lt;30,1,0))</formula>
    </cfRule>
    <cfRule type="expression" dxfId="17288" priority="2515">
      <formula>AND(IF($Q96=3,1,IF($Q96=4,1,0)),IF($F96&lt;=85,1,0))</formula>
    </cfRule>
  </conditionalFormatting>
  <conditionalFormatting sqref="X96">
    <cfRule type="expression" dxfId="17287" priority="2508">
      <formula>AND(IF(OR($Q96=1,$Q96=2),1,0),IF($X96&lt;=20,1,0))</formula>
    </cfRule>
    <cfRule type="expression" dxfId="17286" priority="2509">
      <formula>AND(IF($Q96=2,1,0),IF($X96&lt;30,1,0))</formula>
    </cfRule>
    <cfRule type="expression" dxfId="17285" priority="2510">
      <formula>AND(IF($Q96=3,1,0),IF($X96&lt;30,1,0))</formula>
    </cfRule>
    <cfRule type="expression" dxfId="17284" priority="2511">
      <formula>AND(IF($Q96=3,1,IF($Q96=4,1,0)),IF($F96&lt;=85,1,0))</formula>
    </cfRule>
  </conditionalFormatting>
  <conditionalFormatting sqref="AI96">
    <cfRule type="expression" dxfId="17283" priority="2504">
      <formula>AND(IF(OR($Q96=1,$Q96=2),1,0),IF($X96&lt;=20,1,0))</formula>
    </cfRule>
    <cfRule type="expression" dxfId="17282" priority="2505">
      <formula>AND(IF($Q96=2,1,0),IF($X96&lt;30,1,0))</formula>
    </cfRule>
    <cfRule type="expression" dxfId="17281" priority="2506">
      <formula>AND(IF($Q96=3,1,0),IF($X96&lt;30,1,0))</formula>
    </cfRule>
    <cfRule type="expression" dxfId="17280" priority="2507">
      <formula>AND(IF($Q96=3,1,IF($Q96=4,1,0)),IF($F96&lt;=85,1,0))</formula>
    </cfRule>
  </conditionalFormatting>
  <conditionalFormatting sqref="AV97">
    <cfRule type="expression" dxfId="17279" priority="2502">
      <formula>AV97="X"</formula>
    </cfRule>
    <cfRule type="expression" dxfId="17278" priority="2503">
      <formula>AV97="후보"</formula>
    </cfRule>
  </conditionalFormatting>
  <conditionalFormatting sqref="AC97">
    <cfRule type="cellIs" dxfId="17277" priority="2499" operator="greaterThan">
      <formula>0.9</formula>
    </cfRule>
    <cfRule type="cellIs" dxfId="17276" priority="2500" operator="greaterThan">
      <formula>0.85</formula>
    </cfRule>
  </conditionalFormatting>
  <conditionalFormatting sqref="N97">
    <cfRule type="cellIs" dxfId="17275" priority="2497" operator="greaterThan">
      <formula>0.9</formula>
    </cfRule>
    <cfRule type="cellIs" dxfId="17274" priority="2498" operator="greaterThan">
      <formula>0.85</formula>
    </cfRule>
  </conditionalFormatting>
  <conditionalFormatting sqref="E97">
    <cfRule type="expression" dxfId="17273" priority="2493">
      <formula>AND(IF(OR($Q97=1,$Q97=2),1,0),IF($X97&lt;=20,1,0))</formula>
    </cfRule>
    <cfRule type="expression" dxfId="17272" priority="2494">
      <formula>AND(IF($Q97=2,1,0),IF($X97&lt;30,1,0))</formula>
    </cfRule>
    <cfRule type="expression" dxfId="17271" priority="2495">
      <formula>AND(IF($Q97=3,1,0),IF($X97&lt;30,1,0))</formula>
    </cfRule>
    <cfRule type="expression" dxfId="17270" priority="2496">
      <formula>AND(IF($Q97=3,1,IF($Q97=4,1,0)),IF($F97&lt;=85,1,0))</formula>
    </cfRule>
  </conditionalFormatting>
  <conditionalFormatting sqref="X97">
    <cfRule type="expression" dxfId="17269" priority="2489">
      <formula>AND(IF(OR($Q97=1,$Q97=2),1,0),IF($X97&lt;=20,1,0))</formula>
    </cfRule>
    <cfRule type="expression" dxfId="17268" priority="2490">
      <formula>AND(IF($Q97=2,1,0),IF($X97&lt;30,1,0))</formula>
    </cfRule>
    <cfRule type="expression" dxfId="17267" priority="2491">
      <formula>AND(IF($Q97=3,1,0),IF($X97&lt;30,1,0))</formula>
    </cfRule>
    <cfRule type="expression" dxfId="17266" priority="2492">
      <formula>AND(IF($Q97=3,1,IF($Q97=4,1,0)),IF($F97&lt;=85,1,0))</formula>
    </cfRule>
  </conditionalFormatting>
  <conditionalFormatting sqref="AI97">
    <cfRule type="expression" dxfId="17265" priority="2485">
      <formula>AND(IF(OR($Q97=1,$Q97=2),1,0),IF($X97&lt;=20,1,0))</formula>
    </cfRule>
    <cfRule type="expression" dxfId="17264" priority="2486">
      <formula>AND(IF($Q97=2,1,0),IF($X97&lt;30,1,0))</formula>
    </cfRule>
    <cfRule type="expression" dxfId="17263" priority="2487">
      <formula>AND(IF($Q97=3,1,0),IF($X97&lt;30,1,0))</formula>
    </cfRule>
    <cfRule type="expression" dxfId="17262" priority="2488">
      <formula>AND(IF($Q97=3,1,IF($Q97=4,1,0)),IF($F97&lt;=85,1,0))</formula>
    </cfRule>
  </conditionalFormatting>
  <conditionalFormatting sqref="AV98">
    <cfRule type="expression" dxfId="17261" priority="2483">
      <formula>AV98="X"</formula>
    </cfRule>
    <cfRule type="expression" dxfId="17260" priority="2484">
      <formula>AV98="후보"</formula>
    </cfRule>
  </conditionalFormatting>
  <conditionalFormatting sqref="AC98 N98">
    <cfRule type="cellIs" dxfId="17259" priority="2480" operator="greaterThan">
      <formula>0.9</formula>
    </cfRule>
    <cfRule type="cellIs" dxfId="17258" priority="2481" operator="greaterThan">
      <formula>0.85</formula>
    </cfRule>
  </conditionalFormatting>
  <conditionalFormatting sqref="AV99">
    <cfRule type="expression" dxfId="17257" priority="2478">
      <formula>AV99="X"</formula>
    </cfRule>
    <cfRule type="expression" dxfId="17256" priority="2479">
      <formula>AV99="후보"</formula>
    </cfRule>
  </conditionalFormatting>
  <conditionalFormatting sqref="AC99">
    <cfRule type="cellIs" dxfId="17255" priority="2475" operator="greaterThan">
      <formula>0.9</formula>
    </cfRule>
    <cfRule type="cellIs" dxfId="17254" priority="2476" operator="greaterThan">
      <formula>0.85</formula>
    </cfRule>
  </conditionalFormatting>
  <conditionalFormatting sqref="N99">
    <cfRule type="cellIs" dxfId="17253" priority="2473" operator="greaterThan">
      <formula>0.9</formula>
    </cfRule>
    <cfRule type="cellIs" dxfId="17252" priority="2474" operator="greaterThan">
      <formula>0.85</formula>
    </cfRule>
  </conditionalFormatting>
  <conditionalFormatting sqref="E99">
    <cfRule type="expression" dxfId="17251" priority="2469">
      <formula>AND(IF(OR($Q99=1,$Q99=2),1,0),IF($X99&lt;=20,1,0))</formula>
    </cfRule>
    <cfRule type="expression" dxfId="17250" priority="2470">
      <formula>AND(IF($Q99=2,1,0),IF($X99&lt;30,1,0))</formula>
    </cfRule>
    <cfRule type="expression" dxfId="17249" priority="2471">
      <formula>AND(IF($Q99=3,1,0),IF($X99&lt;30,1,0))</formula>
    </cfRule>
    <cfRule type="expression" dxfId="17248" priority="2472">
      <formula>AND(IF($Q99=3,1,IF($Q99=4,1,0)),IF($F99&lt;=85,1,0))</formula>
    </cfRule>
  </conditionalFormatting>
  <conditionalFormatting sqref="X99">
    <cfRule type="expression" dxfId="17247" priority="2465">
      <formula>AND(IF(OR($Q99=1,$Q99=2),1,0),IF($X99&lt;=20,1,0))</formula>
    </cfRule>
    <cfRule type="expression" dxfId="17246" priority="2466">
      <formula>AND(IF($Q99=2,1,0),IF($X99&lt;30,1,0))</formula>
    </cfRule>
    <cfRule type="expression" dxfId="17245" priority="2467">
      <formula>AND(IF($Q99=3,1,0),IF($X99&lt;30,1,0))</formula>
    </cfRule>
    <cfRule type="expression" dxfId="17244" priority="2468">
      <formula>AND(IF($Q99=3,1,IF($Q99=4,1,0)),IF($F99&lt;=85,1,0))</formula>
    </cfRule>
  </conditionalFormatting>
  <conditionalFormatting sqref="AI99">
    <cfRule type="expression" dxfId="17243" priority="2461">
      <formula>AND(IF(OR($Q99=1,$Q99=2),1,0),IF($X99&lt;=20,1,0))</formula>
    </cfRule>
    <cfRule type="expression" dxfId="17242" priority="2462">
      <formula>AND(IF($Q99=2,1,0),IF($X99&lt;30,1,0))</formula>
    </cfRule>
    <cfRule type="expression" dxfId="17241" priority="2463">
      <formula>AND(IF($Q99=3,1,0),IF($X99&lt;30,1,0))</formula>
    </cfRule>
    <cfRule type="expression" dxfId="17240" priority="2464">
      <formula>AND(IF($Q99=3,1,IF($Q99=4,1,0)),IF($F99&lt;=85,1,0))</formula>
    </cfRule>
  </conditionalFormatting>
  <conditionalFormatting sqref="AV100">
    <cfRule type="expression" dxfId="17239" priority="2459">
      <formula>AV100="X"</formula>
    </cfRule>
    <cfRule type="expression" dxfId="17238" priority="2460">
      <formula>AV100="후보"</formula>
    </cfRule>
  </conditionalFormatting>
  <conditionalFormatting sqref="AC100">
    <cfRule type="cellIs" dxfId="17237" priority="2456" operator="greaterThan">
      <formula>0.9</formula>
    </cfRule>
    <cfRule type="cellIs" dxfId="17236" priority="2457" operator="greaterThan">
      <formula>0.85</formula>
    </cfRule>
  </conditionalFormatting>
  <conditionalFormatting sqref="N100">
    <cfRule type="cellIs" dxfId="17235" priority="2454" operator="greaterThan">
      <formula>0.9</formula>
    </cfRule>
    <cfRule type="cellIs" dxfId="17234" priority="2455" operator="greaterThan">
      <formula>0.85</formula>
    </cfRule>
  </conditionalFormatting>
  <conditionalFormatting sqref="E100">
    <cfRule type="expression" dxfId="17233" priority="2450">
      <formula>AND(IF(OR($Q100=1,$Q100=2),1,0),IF($X100&lt;=20,1,0))</formula>
    </cfRule>
    <cfRule type="expression" dxfId="17232" priority="2451">
      <formula>AND(IF($Q100=2,1,0),IF($X100&lt;30,1,0))</formula>
    </cfRule>
    <cfRule type="expression" dxfId="17231" priority="2452">
      <formula>AND(IF($Q100=3,1,0),IF($X100&lt;30,1,0))</formula>
    </cfRule>
    <cfRule type="expression" dxfId="17230" priority="2453">
      <formula>AND(IF($Q100=3,1,IF($Q100=4,1,0)),IF($F100&lt;=85,1,0))</formula>
    </cfRule>
  </conditionalFormatting>
  <conditionalFormatting sqref="X100">
    <cfRule type="expression" dxfId="17229" priority="2446">
      <formula>AND(IF(OR($Q100=1,$Q100=2),1,0),IF($X100&lt;=20,1,0))</formula>
    </cfRule>
    <cfRule type="expression" dxfId="17228" priority="2447">
      <formula>AND(IF($Q100=2,1,0),IF($X100&lt;30,1,0))</formula>
    </cfRule>
    <cfRule type="expression" dxfId="17227" priority="2448">
      <formula>AND(IF($Q100=3,1,0),IF($X100&lt;30,1,0))</formula>
    </cfRule>
    <cfRule type="expression" dxfId="17226" priority="2449">
      <formula>AND(IF($Q100=3,1,IF($Q100=4,1,0)),IF($F100&lt;=85,1,0))</formula>
    </cfRule>
  </conditionalFormatting>
  <conditionalFormatting sqref="AI100">
    <cfRule type="expression" dxfId="17225" priority="2442">
      <formula>AND(IF(OR($Q100=1,$Q100=2),1,0),IF($X100&lt;=20,1,0))</formula>
    </cfRule>
    <cfRule type="expression" dxfId="17224" priority="2443">
      <formula>AND(IF($Q100=2,1,0),IF($X100&lt;30,1,0))</formula>
    </cfRule>
    <cfRule type="expression" dxfId="17223" priority="2444">
      <formula>AND(IF($Q100=3,1,0),IF($X100&lt;30,1,0))</formula>
    </cfRule>
    <cfRule type="expression" dxfId="17222" priority="2445">
      <formula>AND(IF($Q100=3,1,IF($Q100=4,1,0)),IF($F100&lt;=85,1,0))</formula>
    </cfRule>
  </conditionalFormatting>
  <conditionalFormatting sqref="AV101">
    <cfRule type="expression" dxfId="17221" priority="2440">
      <formula>AV101="X"</formula>
    </cfRule>
    <cfRule type="expression" dxfId="17220" priority="2441">
      <formula>AV101="후보"</formula>
    </cfRule>
  </conditionalFormatting>
  <conditionalFormatting sqref="AC101 N101">
    <cfRule type="cellIs" dxfId="17219" priority="2437" operator="greaterThan">
      <formula>0.9</formula>
    </cfRule>
    <cfRule type="cellIs" dxfId="17218" priority="2438" operator="greaterThan">
      <formula>0.85</formula>
    </cfRule>
  </conditionalFormatting>
  <conditionalFormatting sqref="AV102">
    <cfRule type="expression" dxfId="17217" priority="2435">
      <formula>AV102="X"</formula>
    </cfRule>
    <cfRule type="expression" dxfId="17216" priority="2436">
      <formula>AV102="후보"</formula>
    </cfRule>
  </conditionalFormatting>
  <conditionalFormatting sqref="AC102">
    <cfRule type="cellIs" dxfId="17215" priority="2432" operator="greaterThan">
      <formula>0.9</formula>
    </cfRule>
    <cfRule type="cellIs" dxfId="17214" priority="2433" operator="greaterThan">
      <formula>0.85</formula>
    </cfRule>
  </conditionalFormatting>
  <conditionalFormatting sqref="N102">
    <cfRule type="cellIs" dxfId="17213" priority="2430" operator="greaterThan">
      <formula>0.9</formula>
    </cfRule>
    <cfRule type="cellIs" dxfId="17212" priority="2431" operator="greaterThan">
      <formula>0.85</formula>
    </cfRule>
  </conditionalFormatting>
  <conditionalFormatting sqref="E102">
    <cfRule type="expression" dxfId="17211" priority="2426">
      <formula>AND(IF(OR($Q102=1,$Q102=2),1,0),IF($X102&lt;=20,1,0))</formula>
    </cfRule>
    <cfRule type="expression" dxfId="17210" priority="2427">
      <formula>AND(IF($Q102=2,1,0),IF($X102&lt;30,1,0))</formula>
    </cfRule>
    <cfRule type="expression" dxfId="17209" priority="2428">
      <formula>AND(IF($Q102=3,1,0),IF($X102&lt;30,1,0))</formula>
    </cfRule>
    <cfRule type="expression" dxfId="17208" priority="2429">
      <formula>AND(IF($Q102=3,1,IF($Q102=4,1,0)),IF($F102&lt;=85,1,0))</formula>
    </cfRule>
  </conditionalFormatting>
  <conditionalFormatting sqref="X102">
    <cfRule type="expression" dxfId="17207" priority="2422">
      <formula>AND(IF(OR($Q102=1,$Q102=2),1,0),IF($X102&lt;=20,1,0))</formula>
    </cfRule>
    <cfRule type="expression" dxfId="17206" priority="2423">
      <formula>AND(IF($Q102=2,1,0),IF($X102&lt;30,1,0))</formula>
    </cfRule>
    <cfRule type="expression" dxfId="17205" priority="2424">
      <formula>AND(IF($Q102=3,1,0),IF($X102&lt;30,1,0))</formula>
    </cfRule>
    <cfRule type="expression" dxfId="17204" priority="2425">
      <formula>AND(IF($Q102=3,1,IF($Q102=4,1,0)),IF($F102&lt;=85,1,0))</formula>
    </cfRule>
  </conditionalFormatting>
  <conditionalFormatting sqref="AI102">
    <cfRule type="expression" dxfId="17203" priority="2418">
      <formula>AND(IF(OR($Q102=1,$Q102=2),1,0),IF($X102&lt;=20,1,0))</formula>
    </cfRule>
    <cfRule type="expression" dxfId="17202" priority="2419">
      <formula>AND(IF($Q102=2,1,0),IF($X102&lt;30,1,0))</formula>
    </cfRule>
    <cfRule type="expression" dxfId="17201" priority="2420">
      <formula>AND(IF($Q102=3,1,0),IF($X102&lt;30,1,0))</formula>
    </cfRule>
    <cfRule type="expression" dxfId="17200" priority="2421">
      <formula>AND(IF($Q102=3,1,IF($Q102=4,1,0)),IF($F102&lt;=85,1,0))</formula>
    </cfRule>
  </conditionalFormatting>
  <conditionalFormatting sqref="AV103">
    <cfRule type="expression" dxfId="17199" priority="2416">
      <formula>AV103="X"</formula>
    </cfRule>
    <cfRule type="expression" dxfId="17198" priority="2417">
      <formula>AV103="후보"</formula>
    </cfRule>
  </conditionalFormatting>
  <conditionalFormatting sqref="AC103">
    <cfRule type="cellIs" dxfId="17197" priority="2413" operator="greaterThan">
      <formula>0.9</formula>
    </cfRule>
    <cfRule type="cellIs" dxfId="17196" priority="2414" operator="greaterThan">
      <formula>0.85</formula>
    </cfRule>
  </conditionalFormatting>
  <conditionalFormatting sqref="N103">
    <cfRule type="cellIs" dxfId="17195" priority="2411" operator="greaterThan">
      <formula>0.9</formula>
    </cfRule>
    <cfRule type="cellIs" dxfId="17194" priority="2412" operator="greaterThan">
      <formula>0.85</formula>
    </cfRule>
  </conditionalFormatting>
  <conditionalFormatting sqref="E103">
    <cfRule type="expression" dxfId="17193" priority="2407">
      <formula>AND(IF(OR($Q103=1,$Q103=2),1,0),IF($X103&lt;=20,1,0))</formula>
    </cfRule>
    <cfRule type="expression" dxfId="17192" priority="2408">
      <formula>AND(IF($Q103=2,1,0),IF($X103&lt;30,1,0))</formula>
    </cfRule>
    <cfRule type="expression" dxfId="17191" priority="2409">
      <formula>AND(IF($Q103=3,1,0),IF($X103&lt;30,1,0))</formula>
    </cfRule>
    <cfRule type="expression" dxfId="17190" priority="2410">
      <formula>AND(IF($Q103=3,1,IF($Q103=4,1,0)),IF($F103&lt;=85,1,0))</formula>
    </cfRule>
  </conditionalFormatting>
  <conditionalFormatting sqref="X103">
    <cfRule type="expression" dxfId="17189" priority="2403">
      <formula>AND(IF(OR($Q103=1,$Q103=2),1,0),IF($X103&lt;=20,1,0))</formula>
    </cfRule>
    <cfRule type="expression" dxfId="17188" priority="2404">
      <formula>AND(IF($Q103=2,1,0),IF($X103&lt;30,1,0))</formula>
    </cfRule>
    <cfRule type="expression" dxfId="17187" priority="2405">
      <formula>AND(IF($Q103=3,1,0),IF($X103&lt;30,1,0))</formula>
    </cfRule>
    <cfRule type="expression" dxfId="17186" priority="2406">
      <formula>AND(IF($Q103=3,1,IF($Q103=4,1,0)),IF($F103&lt;=85,1,0))</formula>
    </cfRule>
  </conditionalFormatting>
  <conditionalFormatting sqref="AI103">
    <cfRule type="expression" dxfId="17185" priority="2399">
      <formula>AND(IF(OR($Q103=1,$Q103=2),1,0),IF($X103&lt;=20,1,0))</formula>
    </cfRule>
    <cfRule type="expression" dxfId="17184" priority="2400">
      <formula>AND(IF($Q103=2,1,0),IF($X103&lt;30,1,0))</formula>
    </cfRule>
    <cfRule type="expression" dxfId="17183" priority="2401">
      <formula>AND(IF($Q103=3,1,0),IF($X103&lt;30,1,0))</formula>
    </cfRule>
    <cfRule type="expression" dxfId="17182" priority="2402">
      <formula>AND(IF($Q103=3,1,IF($Q103=4,1,0)),IF($F103&lt;=85,1,0))</formula>
    </cfRule>
  </conditionalFormatting>
  <conditionalFormatting sqref="AV104">
    <cfRule type="expression" dxfId="17181" priority="2397">
      <formula>AV104="X"</formula>
    </cfRule>
    <cfRule type="expression" dxfId="17180" priority="2398">
      <formula>AV104="후보"</formula>
    </cfRule>
  </conditionalFormatting>
  <conditionalFormatting sqref="AC104 N104">
    <cfRule type="cellIs" dxfId="17179" priority="2394" operator="greaterThan">
      <formula>0.9</formula>
    </cfRule>
    <cfRule type="cellIs" dxfId="17178" priority="2395" operator="greaterThan">
      <formula>0.85</formula>
    </cfRule>
  </conditionalFormatting>
  <conditionalFormatting sqref="AV105">
    <cfRule type="expression" dxfId="17177" priority="2392">
      <formula>AV105="X"</formula>
    </cfRule>
    <cfRule type="expression" dxfId="17176" priority="2393">
      <formula>AV105="후보"</formula>
    </cfRule>
  </conditionalFormatting>
  <conditionalFormatting sqref="AC105">
    <cfRule type="cellIs" dxfId="17175" priority="2389" operator="greaterThan">
      <formula>0.9</formula>
    </cfRule>
    <cfRule type="cellIs" dxfId="17174" priority="2390" operator="greaterThan">
      <formula>0.85</formula>
    </cfRule>
  </conditionalFormatting>
  <conditionalFormatting sqref="N105">
    <cfRule type="cellIs" dxfId="17173" priority="2387" operator="greaterThan">
      <formula>0.9</formula>
    </cfRule>
    <cfRule type="cellIs" dxfId="17172" priority="2388" operator="greaterThan">
      <formula>0.85</formula>
    </cfRule>
  </conditionalFormatting>
  <conditionalFormatting sqref="E105">
    <cfRule type="expression" dxfId="17171" priority="2383">
      <formula>AND(IF(OR($Q105=1,$Q105=2),1,0),IF($X105&lt;=20,1,0))</formula>
    </cfRule>
    <cfRule type="expression" dxfId="17170" priority="2384">
      <formula>AND(IF($Q105=2,1,0),IF($X105&lt;30,1,0))</formula>
    </cfRule>
    <cfRule type="expression" dxfId="17169" priority="2385">
      <formula>AND(IF($Q105=3,1,0),IF($X105&lt;30,1,0))</formula>
    </cfRule>
    <cfRule type="expression" dxfId="17168" priority="2386">
      <formula>AND(IF($Q105=3,1,IF($Q105=4,1,0)),IF($F105&lt;=85,1,0))</formula>
    </cfRule>
  </conditionalFormatting>
  <conditionalFormatting sqref="X105">
    <cfRule type="expression" dxfId="17167" priority="2379">
      <formula>AND(IF(OR($Q105=1,$Q105=2),1,0),IF($X105&lt;=20,1,0))</formula>
    </cfRule>
    <cfRule type="expression" dxfId="17166" priority="2380">
      <formula>AND(IF($Q105=2,1,0),IF($X105&lt;30,1,0))</formula>
    </cfRule>
    <cfRule type="expression" dxfId="17165" priority="2381">
      <formula>AND(IF($Q105=3,1,0),IF($X105&lt;30,1,0))</formula>
    </cfRule>
    <cfRule type="expression" dxfId="17164" priority="2382">
      <formula>AND(IF($Q105=3,1,IF($Q105=4,1,0)),IF($F105&lt;=85,1,0))</formula>
    </cfRule>
  </conditionalFormatting>
  <conditionalFormatting sqref="AI105">
    <cfRule type="expression" dxfId="17163" priority="2375">
      <formula>AND(IF(OR($Q105=1,$Q105=2),1,0),IF($X105&lt;=20,1,0))</formula>
    </cfRule>
    <cfRule type="expression" dxfId="17162" priority="2376">
      <formula>AND(IF($Q105=2,1,0),IF($X105&lt;30,1,0))</formula>
    </cfRule>
    <cfRule type="expression" dxfId="17161" priority="2377">
      <formula>AND(IF($Q105=3,1,0),IF($X105&lt;30,1,0))</formula>
    </cfRule>
    <cfRule type="expression" dxfId="17160" priority="2378">
      <formula>AND(IF($Q105=3,1,IF($Q105=4,1,0)),IF($F105&lt;=85,1,0))</formula>
    </cfRule>
  </conditionalFormatting>
  <conditionalFormatting sqref="AV106">
    <cfRule type="expression" dxfId="17159" priority="2373">
      <formula>AV106="X"</formula>
    </cfRule>
    <cfRule type="expression" dxfId="17158" priority="2374">
      <formula>AV106="후보"</formula>
    </cfRule>
  </conditionalFormatting>
  <conditionalFormatting sqref="AC106">
    <cfRule type="cellIs" dxfId="17157" priority="2370" operator="greaterThan">
      <formula>0.9</formula>
    </cfRule>
    <cfRule type="cellIs" dxfId="17156" priority="2371" operator="greaterThan">
      <formula>0.85</formula>
    </cfRule>
  </conditionalFormatting>
  <conditionalFormatting sqref="N106">
    <cfRule type="cellIs" dxfId="17155" priority="2368" operator="greaterThan">
      <formula>0.9</formula>
    </cfRule>
    <cfRule type="cellIs" dxfId="17154" priority="2369" operator="greaterThan">
      <formula>0.85</formula>
    </cfRule>
  </conditionalFormatting>
  <conditionalFormatting sqref="E106">
    <cfRule type="expression" dxfId="17153" priority="2364">
      <formula>AND(IF(OR($Q106=1,$Q106=2),1,0),IF($X106&lt;=20,1,0))</formula>
    </cfRule>
    <cfRule type="expression" dxfId="17152" priority="2365">
      <formula>AND(IF($Q106=2,1,0),IF($X106&lt;30,1,0))</formula>
    </cfRule>
    <cfRule type="expression" dxfId="17151" priority="2366">
      <formula>AND(IF($Q106=3,1,0),IF($X106&lt;30,1,0))</formula>
    </cfRule>
    <cfRule type="expression" dxfId="17150" priority="2367">
      <formula>AND(IF($Q106=3,1,IF($Q106=4,1,0)),IF($F106&lt;=85,1,0))</formula>
    </cfRule>
  </conditionalFormatting>
  <conditionalFormatting sqref="X106">
    <cfRule type="expression" dxfId="17149" priority="2360">
      <formula>AND(IF(OR($Q106=1,$Q106=2),1,0),IF($X106&lt;=20,1,0))</formula>
    </cfRule>
    <cfRule type="expression" dxfId="17148" priority="2361">
      <formula>AND(IF($Q106=2,1,0),IF($X106&lt;30,1,0))</formula>
    </cfRule>
    <cfRule type="expression" dxfId="17147" priority="2362">
      <formula>AND(IF($Q106=3,1,0),IF($X106&lt;30,1,0))</formula>
    </cfRule>
    <cfRule type="expression" dxfId="17146" priority="2363">
      <formula>AND(IF($Q106=3,1,IF($Q106=4,1,0)),IF($F106&lt;=85,1,0))</formula>
    </cfRule>
  </conditionalFormatting>
  <conditionalFormatting sqref="AI106">
    <cfRule type="expression" dxfId="17145" priority="2356">
      <formula>AND(IF(OR($Q106=1,$Q106=2),1,0),IF($X106&lt;=20,1,0))</formula>
    </cfRule>
    <cfRule type="expression" dxfId="17144" priority="2357">
      <formula>AND(IF($Q106=2,1,0),IF($X106&lt;30,1,0))</formula>
    </cfRule>
    <cfRule type="expression" dxfId="17143" priority="2358">
      <formula>AND(IF($Q106=3,1,0),IF($X106&lt;30,1,0))</formula>
    </cfRule>
    <cfRule type="expression" dxfId="17142" priority="2359">
      <formula>AND(IF($Q106=3,1,IF($Q106=4,1,0)),IF($F106&lt;=85,1,0))</formula>
    </cfRule>
  </conditionalFormatting>
  <conditionalFormatting sqref="AV107">
    <cfRule type="expression" dxfId="17141" priority="2354">
      <formula>AV107="X"</formula>
    </cfRule>
    <cfRule type="expression" dxfId="17140" priority="2355">
      <formula>AV107="후보"</formula>
    </cfRule>
  </conditionalFormatting>
  <conditionalFormatting sqref="AC107">
    <cfRule type="cellIs" dxfId="17139" priority="2351" operator="greaterThan">
      <formula>0.9</formula>
    </cfRule>
    <cfRule type="cellIs" dxfId="17138" priority="2352" operator="greaterThan">
      <formula>0.85</formula>
    </cfRule>
  </conditionalFormatting>
  <conditionalFormatting sqref="N107">
    <cfRule type="cellIs" dxfId="17137" priority="2349" operator="greaterThan">
      <formula>0.9</formula>
    </cfRule>
    <cfRule type="cellIs" dxfId="17136" priority="2350" operator="greaterThan">
      <formula>0.85</formula>
    </cfRule>
  </conditionalFormatting>
  <conditionalFormatting sqref="E107">
    <cfRule type="expression" dxfId="17135" priority="2345">
      <formula>AND(IF(OR($Q107=1,$Q107=2),1,0),IF($X107&lt;=20,1,0))</formula>
    </cfRule>
    <cfRule type="expression" dxfId="17134" priority="2346">
      <formula>AND(IF($Q107=2,1,0),IF($X107&lt;30,1,0))</formula>
    </cfRule>
    <cfRule type="expression" dxfId="17133" priority="2347">
      <formula>AND(IF($Q107=3,1,0),IF($X107&lt;30,1,0))</formula>
    </cfRule>
    <cfRule type="expression" dxfId="17132" priority="2348">
      <formula>AND(IF($Q107=3,1,IF($Q107=4,1,0)),IF($F107&lt;=85,1,0))</formula>
    </cfRule>
  </conditionalFormatting>
  <conditionalFormatting sqref="X107">
    <cfRule type="expression" dxfId="17131" priority="2341">
      <formula>AND(IF(OR($Q107=1,$Q107=2),1,0),IF($X107&lt;=20,1,0))</formula>
    </cfRule>
    <cfRule type="expression" dxfId="17130" priority="2342">
      <formula>AND(IF($Q107=2,1,0),IF($X107&lt;30,1,0))</formula>
    </cfRule>
    <cfRule type="expression" dxfId="17129" priority="2343">
      <formula>AND(IF($Q107=3,1,0),IF($X107&lt;30,1,0))</formula>
    </cfRule>
    <cfRule type="expression" dxfId="17128" priority="2344">
      <formula>AND(IF($Q107=3,1,IF($Q107=4,1,0)),IF($F107&lt;=85,1,0))</formula>
    </cfRule>
  </conditionalFormatting>
  <conditionalFormatting sqref="AI107">
    <cfRule type="expression" dxfId="17127" priority="2337">
      <formula>AND(IF(OR($Q107=1,$Q107=2),1,0),IF($X107&lt;=20,1,0))</formula>
    </cfRule>
    <cfRule type="expression" dxfId="17126" priority="2338">
      <formula>AND(IF($Q107=2,1,0),IF($X107&lt;30,1,0))</formula>
    </cfRule>
    <cfRule type="expression" dxfId="17125" priority="2339">
      <formula>AND(IF($Q107=3,1,0),IF($X107&lt;30,1,0))</formula>
    </cfRule>
    <cfRule type="expression" dxfId="17124" priority="2340">
      <formula>AND(IF($Q107=3,1,IF($Q107=4,1,0)),IF($F107&lt;=85,1,0))</formula>
    </cfRule>
  </conditionalFormatting>
  <conditionalFormatting sqref="AV108">
    <cfRule type="expression" dxfId="17123" priority="2335">
      <formula>AV108="X"</formula>
    </cfRule>
    <cfRule type="expression" dxfId="17122" priority="2336">
      <formula>AV108="후보"</formula>
    </cfRule>
  </conditionalFormatting>
  <conditionalFormatting sqref="AC108">
    <cfRule type="cellIs" dxfId="17121" priority="2332" operator="greaterThan">
      <formula>0.9</formula>
    </cfRule>
    <cfRule type="cellIs" dxfId="17120" priority="2333" operator="greaterThan">
      <formula>0.85</formula>
    </cfRule>
  </conditionalFormatting>
  <conditionalFormatting sqref="N108">
    <cfRule type="cellIs" dxfId="17119" priority="2330" operator="greaterThan">
      <formula>0.9</formula>
    </cfRule>
    <cfRule type="cellIs" dxfId="17118" priority="2331" operator="greaterThan">
      <formula>0.85</formula>
    </cfRule>
  </conditionalFormatting>
  <conditionalFormatting sqref="E108">
    <cfRule type="expression" dxfId="17117" priority="2326">
      <formula>AND(IF(OR($Q108=1,$Q108=2),1,0),IF($X108&lt;=20,1,0))</formula>
    </cfRule>
    <cfRule type="expression" dxfId="17116" priority="2327">
      <formula>AND(IF($Q108=2,1,0),IF($X108&lt;30,1,0))</formula>
    </cfRule>
    <cfRule type="expression" dxfId="17115" priority="2328">
      <formula>AND(IF($Q108=3,1,0),IF($X108&lt;30,1,0))</formula>
    </cfRule>
    <cfRule type="expression" dxfId="17114" priority="2329">
      <formula>AND(IF($Q108=3,1,IF($Q108=4,1,0)),IF($F108&lt;=85,1,0))</formula>
    </cfRule>
  </conditionalFormatting>
  <conditionalFormatting sqref="X108">
    <cfRule type="expression" dxfId="17113" priority="2322">
      <formula>AND(IF(OR($Q108=1,$Q108=2),1,0),IF($X108&lt;=20,1,0))</formula>
    </cfRule>
    <cfRule type="expression" dxfId="17112" priority="2323">
      <formula>AND(IF($Q108=2,1,0),IF($X108&lt;30,1,0))</formula>
    </cfRule>
    <cfRule type="expression" dxfId="17111" priority="2324">
      <formula>AND(IF($Q108=3,1,0),IF($X108&lt;30,1,0))</formula>
    </cfRule>
    <cfRule type="expression" dxfId="17110" priority="2325">
      <formula>AND(IF($Q108=3,1,IF($Q108=4,1,0)),IF($F108&lt;=85,1,0))</formula>
    </cfRule>
  </conditionalFormatting>
  <conditionalFormatting sqref="AI108">
    <cfRule type="expression" dxfId="17109" priority="2318">
      <formula>AND(IF(OR($Q108=1,$Q108=2),1,0),IF($X108&lt;=20,1,0))</formula>
    </cfRule>
    <cfRule type="expression" dxfId="17108" priority="2319">
      <formula>AND(IF($Q108=2,1,0),IF($X108&lt;30,1,0))</formula>
    </cfRule>
    <cfRule type="expression" dxfId="17107" priority="2320">
      <formula>AND(IF($Q108=3,1,0),IF($X108&lt;30,1,0))</formula>
    </cfRule>
    <cfRule type="expression" dxfId="17106" priority="2321">
      <formula>AND(IF($Q108=3,1,IF($Q108=4,1,0)),IF($F108&lt;=85,1,0))</formula>
    </cfRule>
  </conditionalFormatting>
  <conditionalFormatting sqref="AV109">
    <cfRule type="expression" dxfId="17105" priority="2316">
      <formula>AV109="X"</formula>
    </cfRule>
    <cfRule type="expression" dxfId="17104" priority="2317">
      <formula>AV109="후보"</formula>
    </cfRule>
  </conditionalFormatting>
  <conditionalFormatting sqref="AC109 N109">
    <cfRule type="cellIs" dxfId="17103" priority="2313" operator="greaterThan">
      <formula>0.9</formula>
    </cfRule>
    <cfRule type="cellIs" dxfId="17102" priority="2314" operator="greaterThan">
      <formula>0.85</formula>
    </cfRule>
  </conditionalFormatting>
  <conditionalFormatting sqref="AV110">
    <cfRule type="expression" dxfId="17101" priority="2311">
      <formula>AV110="X"</formula>
    </cfRule>
    <cfRule type="expression" dxfId="17100" priority="2312">
      <formula>AV110="후보"</formula>
    </cfRule>
  </conditionalFormatting>
  <conditionalFormatting sqref="AC110">
    <cfRule type="cellIs" dxfId="17099" priority="2308" operator="greaterThan">
      <formula>0.9</formula>
    </cfRule>
    <cfRule type="cellIs" dxfId="17098" priority="2309" operator="greaterThan">
      <formula>0.85</formula>
    </cfRule>
  </conditionalFormatting>
  <conditionalFormatting sqref="N110">
    <cfRule type="cellIs" dxfId="17097" priority="2306" operator="greaterThan">
      <formula>0.9</formula>
    </cfRule>
    <cfRule type="cellIs" dxfId="17096" priority="2307" operator="greaterThan">
      <formula>0.85</formula>
    </cfRule>
  </conditionalFormatting>
  <conditionalFormatting sqref="E110">
    <cfRule type="expression" dxfId="17095" priority="2302">
      <formula>AND(IF(OR($Q110=1,$Q110=2),1,0),IF($X110&lt;=20,1,0))</formula>
    </cfRule>
    <cfRule type="expression" dxfId="17094" priority="2303">
      <formula>AND(IF($Q110=2,1,0),IF($X110&lt;30,1,0))</formula>
    </cfRule>
    <cfRule type="expression" dxfId="17093" priority="2304">
      <formula>AND(IF($Q110=3,1,0),IF($X110&lt;30,1,0))</formula>
    </cfRule>
    <cfRule type="expression" dxfId="17092" priority="2305">
      <formula>AND(IF($Q110=3,1,IF($Q110=4,1,0)),IF($F110&lt;=85,1,0))</formula>
    </cfRule>
  </conditionalFormatting>
  <conditionalFormatting sqref="X110">
    <cfRule type="expression" dxfId="17091" priority="2298">
      <formula>AND(IF(OR($Q110=1,$Q110=2),1,0),IF($X110&lt;=20,1,0))</formula>
    </cfRule>
    <cfRule type="expression" dxfId="17090" priority="2299">
      <formula>AND(IF($Q110=2,1,0),IF($X110&lt;30,1,0))</formula>
    </cfRule>
    <cfRule type="expression" dxfId="17089" priority="2300">
      <formula>AND(IF($Q110=3,1,0),IF($X110&lt;30,1,0))</formula>
    </cfRule>
    <cfRule type="expression" dxfId="17088" priority="2301">
      <formula>AND(IF($Q110=3,1,IF($Q110=4,1,0)),IF($F110&lt;=85,1,0))</formula>
    </cfRule>
  </conditionalFormatting>
  <conditionalFormatting sqref="AI110">
    <cfRule type="expression" dxfId="17087" priority="2294">
      <formula>AND(IF(OR($Q110=1,$Q110=2),1,0),IF($X110&lt;=20,1,0))</formula>
    </cfRule>
    <cfRule type="expression" dxfId="17086" priority="2295">
      <formula>AND(IF($Q110=2,1,0),IF($X110&lt;30,1,0))</formula>
    </cfRule>
    <cfRule type="expression" dxfId="17085" priority="2296">
      <formula>AND(IF($Q110=3,1,0),IF($X110&lt;30,1,0))</formula>
    </cfRule>
    <cfRule type="expression" dxfId="17084" priority="2297">
      <formula>AND(IF($Q110=3,1,IF($Q110=4,1,0)),IF($F110&lt;=85,1,0))</formula>
    </cfRule>
  </conditionalFormatting>
  <conditionalFormatting sqref="AV111">
    <cfRule type="expression" dxfId="17083" priority="2292">
      <formula>AV111="X"</formula>
    </cfRule>
    <cfRule type="expression" dxfId="17082" priority="2293">
      <formula>AV111="후보"</formula>
    </cfRule>
  </conditionalFormatting>
  <conditionalFormatting sqref="AC111">
    <cfRule type="cellIs" dxfId="17081" priority="2289" operator="greaterThan">
      <formula>0.9</formula>
    </cfRule>
    <cfRule type="cellIs" dxfId="17080" priority="2290" operator="greaterThan">
      <formula>0.85</formula>
    </cfRule>
  </conditionalFormatting>
  <conditionalFormatting sqref="N111">
    <cfRule type="cellIs" dxfId="17079" priority="2287" operator="greaterThan">
      <formula>0.9</formula>
    </cfRule>
    <cfRule type="cellIs" dxfId="17078" priority="2288" operator="greaterThan">
      <formula>0.85</formula>
    </cfRule>
  </conditionalFormatting>
  <conditionalFormatting sqref="E111">
    <cfRule type="expression" dxfId="17077" priority="2283">
      <formula>AND(IF(OR($Q111=1,$Q111=2),1,0),IF($X111&lt;=20,1,0))</formula>
    </cfRule>
    <cfRule type="expression" dxfId="17076" priority="2284">
      <formula>AND(IF($Q111=2,1,0),IF($X111&lt;30,1,0))</formula>
    </cfRule>
    <cfRule type="expression" dxfId="17075" priority="2285">
      <formula>AND(IF($Q111=3,1,0),IF($X111&lt;30,1,0))</formula>
    </cfRule>
    <cfRule type="expression" dxfId="17074" priority="2286">
      <formula>AND(IF($Q111=3,1,IF($Q111=4,1,0)),IF($F111&lt;=85,1,0))</formula>
    </cfRule>
  </conditionalFormatting>
  <conditionalFormatting sqref="X111">
    <cfRule type="expression" dxfId="17073" priority="2279">
      <formula>AND(IF(OR($Q111=1,$Q111=2),1,0),IF($X111&lt;=20,1,0))</formula>
    </cfRule>
    <cfRule type="expression" dxfId="17072" priority="2280">
      <formula>AND(IF($Q111=2,1,0),IF($X111&lt;30,1,0))</formula>
    </cfRule>
    <cfRule type="expression" dxfId="17071" priority="2281">
      <formula>AND(IF($Q111=3,1,0),IF($X111&lt;30,1,0))</formula>
    </cfRule>
    <cfRule type="expression" dxfId="17070" priority="2282">
      <formula>AND(IF($Q111=3,1,IF($Q111=4,1,0)),IF($F111&lt;=85,1,0))</formula>
    </cfRule>
  </conditionalFormatting>
  <conditionalFormatting sqref="AI111">
    <cfRule type="expression" dxfId="17069" priority="2275">
      <formula>AND(IF(OR($Q111=1,$Q111=2),1,0),IF($X111&lt;=20,1,0))</formula>
    </cfRule>
    <cfRule type="expression" dxfId="17068" priority="2276">
      <formula>AND(IF($Q111=2,1,0),IF($X111&lt;30,1,0))</formula>
    </cfRule>
    <cfRule type="expression" dxfId="17067" priority="2277">
      <formula>AND(IF($Q111=3,1,0),IF($X111&lt;30,1,0))</formula>
    </cfRule>
    <cfRule type="expression" dxfId="17066" priority="2278">
      <formula>AND(IF($Q111=3,1,IF($Q111=4,1,0)),IF($F111&lt;=85,1,0))</formula>
    </cfRule>
  </conditionalFormatting>
  <conditionalFormatting sqref="AV112">
    <cfRule type="expression" dxfId="17065" priority="2273">
      <formula>AV112="X"</formula>
    </cfRule>
    <cfRule type="expression" dxfId="17064" priority="2274">
      <formula>AV112="후보"</formula>
    </cfRule>
  </conditionalFormatting>
  <conditionalFormatting sqref="AC112">
    <cfRule type="cellIs" dxfId="17063" priority="2270" operator="greaterThan">
      <formula>0.9</formula>
    </cfRule>
    <cfRule type="cellIs" dxfId="17062" priority="2271" operator="greaterThan">
      <formula>0.85</formula>
    </cfRule>
  </conditionalFormatting>
  <conditionalFormatting sqref="N112">
    <cfRule type="cellIs" dxfId="17061" priority="2268" operator="greaterThan">
      <formula>0.9</formula>
    </cfRule>
    <cfRule type="cellIs" dxfId="17060" priority="2269" operator="greaterThan">
      <formula>0.85</formula>
    </cfRule>
  </conditionalFormatting>
  <conditionalFormatting sqref="E112">
    <cfRule type="expression" dxfId="17059" priority="2264">
      <formula>AND(IF(OR($Q112=1,$Q112=2),1,0),IF($X112&lt;=20,1,0))</formula>
    </cfRule>
    <cfRule type="expression" dxfId="17058" priority="2265">
      <formula>AND(IF($Q112=2,1,0),IF($X112&lt;30,1,0))</formula>
    </cfRule>
    <cfRule type="expression" dxfId="17057" priority="2266">
      <formula>AND(IF($Q112=3,1,0),IF($X112&lt;30,1,0))</formula>
    </cfRule>
    <cfRule type="expression" dxfId="17056" priority="2267">
      <formula>AND(IF($Q112=3,1,IF($Q112=4,1,0)),IF($F112&lt;=85,1,0))</formula>
    </cfRule>
  </conditionalFormatting>
  <conditionalFormatting sqref="X112">
    <cfRule type="expression" dxfId="17055" priority="2260">
      <formula>AND(IF(OR($Q112=1,$Q112=2),1,0),IF($X112&lt;=20,1,0))</formula>
    </cfRule>
    <cfRule type="expression" dxfId="17054" priority="2261">
      <formula>AND(IF($Q112=2,1,0),IF($X112&lt;30,1,0))</formula>
    </cfRule>
    <cfRule type="expression" dxfId="17053" priority="2262">
      <formula>AND(IF($Q112=3,1,0),IF($X112&lt;30,1,0))</formula>
    </cfRule>
    <cfRule type="expression" dxfId="17052" priority="2263">
      <formula>AND(IF($Q112=3,1,IF($Q112=4,1,0)),IF($F112&lt;=85,1,0))</formula>
    </cfRule>
  </conditionalFormatting>
  <conditionalFormatting sqref="AI112">
    <cfRule type="expression" dxfId="17051" priority="2256">
      <formula>AND(IF(OR($Q112=1,$Q112=2),1,0),IF($X112&lt;=20,1,0))</formula>
    </cfRule>
    <cfRule type="expression" dxfId="17050" priority="2257">
      <formula>AND(IF($Q112=2,1,0),IF($X112&lt;30,1,0))</formula>
    </cfRule>
    <cfRule type="expression" dxfId="17049" priority="2258">
      <formula>AND(IF($Q112=3,1,0),IF($X112&lt;30,1,0))</formula>
    </cfRule>
    <cfRule type="expression" dxfId="17048" priority="2259">
      <formula>AND(IF($Q112=3,1,IF($Q112=4,1,0)),IF($F112&lt;=85,1,0))</formula>
    </cfRule>
  </conditionalFormatting>
  <conditionalFormatting sqref="AV113">
    <cfRule type="expression" dxfId="17047" priority="2254">
      <formula>AV113="X"</formula>
    </cfRule>
    <cfRule type="expression" dxfId="17046" priority="2255">
      <formula>AV113="후보"</formula>
    </cfRule>
  </conditionalFormatting>
  <conditionalFormatting sqref="AC113">
    <cfRule type="cellIs" dxfId="17045" priority="2251" operator="greaterThan">
      <formula>0.9</formula>
    </cfRule>
    <cfRule type="cellIs" dxfId="17044" priority="2252" operator="greaterThan">
      <formula>0.85</formula>
    </cfRule>
  </conditionalFormatting>
  <conditionalFormatting sqref="N113">
    <cfRule type="cellIs" dxfId="17043" priority="2249" operator="greaterThan">
      <formula>0.9</formula>
    </cfRule>
    <cfRule type="cellIs" dxfId="17042" priority="2250" operator="greaterThan">
      <formula>0.85</formula>
    </cfRule>
  </conditionalFormatting>
  <conditionalFormatting sqref="E113">
    <cfRule type="expression" dxfId="17041" priority="2245">
      <formula>AND(IF(OR($Q113=1,$Q113=2),1,0),IF($X113&lt;=20,1,0))</formula>
    </cfRule>
    <cfRule type="expression" dxfId="17040" priority="2246">
      <formula>AND(IF($Q113=2,1,0),IF($X113&lt;30,1,0))</formula>
    </cfRule>
    <cfRule type="expression" dxfId="17039" priority="2247">
      <formula>AND(IF($Q113=3,1,0),IF($X113&lt;30,1,0))</formula>
    </cfRule>
    <cfRule type="expression" dxfId="17038" priority="2248">
      <formula>AND(IF($Q113=3,1,IF($Q113=4,1,0)),IF($F113&lt;=85,1,0))</formula>
    </cfRule>
  </conditionalFormatting>
  <conditionalFormatting sqref="X113">
    <cfRule type="expression" dxfId="17037" priority="2241">
      <formula>AND(IF(OR($Q113=1,$Q113=2),1,0),IF($X113&lt;=20,1,0))</formula>
    </cfRule>
    <cfRule type="expression" dxfId="17036" priority="2242">
      <formula>AND(IF($Q113=2,1,0),IF($X113&lt;30,1,0))</formula>
    </cfRule>
    <cfRule type="expression" dxfId="17035" priority="2243">
      <formula>AND(IF($Q113=3,1,0),IF($X113&lt;30,1,0))</formula>
    </cfRule>
    <cfRule type="expression" dxfId="17034" priority="2244">
      <formula>AND(IF($Q113=3,1,IF($Q113=4,1,0)),IF($F113&lt;=85,1,0))</formula>
    </cfRule>
  </conditionalFormatting>
  <conditionalFormatting sqref="AI113">
    <cfRule type="expression" dxfId="17033" priority="2237">
      <formula>AND(IF(OR($Q113=1,$Q113=2),1,0),IF($X113&lt;=20,1,0))</formula>
    </cfRule>
    <cfRule type="expression" dxfId="17032" priority="2238">
      <formula>AND(IF($Q113=2,1,0),IF($X113&lt;30,1,0))</formula>
    </cfRule>
    <cfRule type="expression" dxfId="17031" priority="2239">
      <formula>AND(IF($Q113=3,1,0),IF($X113&lt;30,1,0))</formula>
    </cfRule>
    <cfRule type="expression" dxfId="17030" priority="2240">
      <formula>AND(IF($Q113=3,1,IF($Q113=4,1,0)),IF($F113&lt;=85,1,0))</formula>
    </cfRule>
  </conditionalFormatting>
  <conditionalFormatting sqref="AV114">
    <cfRule type="expression" dxfId="17029" priority="2235">
      <formula>AV114="X"</formula>
    </cfRule>
    <cfRule type="expression" dxfId="17028" priority="2236">
      <formula>AV114="후보"</formula>
    </cfRule>
  </conditionalFormatting>
  <conditionalFormatting sqref="AC114">
    <cfRule type="cellIs" dxfId="17027" priority="2232" operator="greaterThan">
      <formula>0.9</formula>
    </cfRule>
    <cfRule type="cellIs" dxfId="17026" priority="2233" operator="greaterThan">
      <formula>0.85</formula>
    </cfRule>
  </conditionalFormatting>
  <conditionalFormatting sqref="N114">
    <cfRule type="cellIs" dxfId="17025" priority="2230" operator="greaterThan">
      <formula>0.9</formula>
    </cfRule>
    <cfRule type="cellIs" dxfId="17024" priority="2231" operator="greaterThan">
      <formula>0.85</formula>
    </cfRule>
  </conditionalFormatting>
  <conditionalFormatting sqref="E114">
    <cfRule type="expression" dxfId="17023" priority="2226">
      <formula>AND(IF(OR($Q114=1,$Q114=2),1,0),IF($X114&lt;=20,1,0))</formula>
    </cfRule>
    <cfRule type="expression" dxfId="17022" priority="2227">
      <formula>AND(IF($Q114=2,1,0),IF($X114&lt;30,1,0))</formula>
    </cfRule>
    <cfRule type="expression" dxfId="17021" priority="2228">
      <formula>AND(IF($Q114=3,1,0),IF($X114&lt;30,1,0))</formula>
    </cfRule>
    <cfRule type="expression" dxfId="17020" priority="2229">
      <formula>AND(IF($Q114=3,1,IF($Q114=4,1,0)),IF($F114&lt;=85,1,0))</formula>
    </cfRule>
  </conditionalFormatting>
  <conditionalFormatting sqref="X114">
    <cfRule type="expression" dxfId="17019" priority="2222">
      <formula>AND(IF(OR($Q114=1,$Q114=2),1,0),IF($X114&lt;=20,1,0))</formula>
    </cfRule>
    <cfRule type="expression" dxfId="17018" priority="2223">
      <formula>AND(IF($Q114=2,1,0),IF($X114&lt;30,1,0))</formula>
    </cfRule>
    <cfRule type="expression" dxfId="17017" priority="2224">
      <formula>AND(IF($Q114=3,1,0),IF($X114&lt;30,1,0))</formula>
    </cfRule>
    <cfRule type="expression" dxfId="17016" priority="2225">
      <formula>AND(IF($Q114=3,1,IF($Q114=4,1,0)),IF($F114&lt;=85,1,0))</formula>
    </cfRule>
  </conditionalFormatting>
  <conditionalFormatting sqref="AI114">
    <cfRule type="expression" dxfId="17015" priority="2218">
      <formula>AND(IF(OR($Q114=1,$Q114=2),1,0),IF($X114&lt;=20,1,0))</formula>
    </cfRule>
    <cfRule type="expression" dxfId="17014" priority="2219">
      <formula>AND(IF($Q114=2,1,0),IF($X114&lt;30,1,0))</formula>
    </cfRule>
    <cfRule type="expression" dxfId="17013" priority="2220">
      <formula>AND(IF($Q114=3,1,0),IF($X114&lt;30,1,0))</formula>
    </cfRule>
    <cfRule type="expression" dxfId="17012" priority="2221">
      <formula>AND(IF($Q114=3,1,IF($Q114=4,1,0)),IF($F114&lt;=85,1,0))</formula>
    </cfRule>
  </conditionalFormatting>
  <conditionalFormatting sqref="AV115">
    <cfRule type="expression" dxfId="17011" priority="2216">
      <formula>AV115="X"</formula>
    </cfRule>
    <cfRule type="expression" dxfId="17010" priority="2217">
      <formula>AV115="후보"</formula>
    </cfRule>
  </conditionalFormatting>
  <conditionalFormatting sqref="AC115 N115">
    <cfRule type="cellIs" dxfId="17009" priority="2213" operator="greaterThan">
      <formula>0.9</formula>
    </cfRule>
    <cfRule type="cellIs" dxfId="17008" priority="2214" operator="greaterThan">
      <formula>0.85</formula>
    </cfRule>
  </conditionalFormatting>
  <conditionalFormatting sqref="AV116">
    <cfRule type="expression" dxfId="17007" priority="2211">
      <formula>AV116="X"</formula>
    </cfRule>
    <cfRule type="expression" dxfId="17006" priority="2212">
      <formula>AV116="후보"</formula>
    </cfRule>
  </conditionalFormatting>
  <conditionalFormatting sqref="AC116">
    <cfRule type="cellIs" dxfId="17005" priority="2208" operator="greaterThan">
      <formula>0.9</formula>
    </cfRule>
    <cfRule type="cellIs" dxfId="17004" priority="2209" operator="greaterThan">
      <formula>0.85</formula>
    </cfRule>
  </conditionalFormatting>
  <conditionalFormatting sqref="N116">
    <cfRule type="cellIs" dxfId="17003" priority="2206" operator="greaterThan">
      <formula>0.9</formula>
    </cfRule>
    <cfRule type="cellIs" dxfId="17002" priority="2207" operator="greaterThan">
      <formula>0.85</formula>
    </cfRule>
  </conditionalFormatting>
  <conditionalFormatting sqref="E116">
    <cfRule type="expression" dxfId="17001" priority="2202">
      <formula>AND(IF(OR($Q116=1,$Q116=2),1,0),IF($X116&lt;=20,1,0))</formula>
    </cfRule>
    <cfRule type="expression" dxfId="17000" priority="2203">
      <formula>AND(IF($Q116=2,1,0),IF($X116&lt;30,1,0))</formula>
    </cfRule>
    <cfRule type="expression" dxfId="16999" priority="2204">
      <formula>AND(IF($Q116=3,1,0),IF($X116&lt;30,1,0))</formula>
    </cfRule>
    <cfRule type="expression" dxfId="16998" priority="2205">
      <formula>AND(IF($Q116=3,1,IF($Q116=4,1,0)),IF($F116&lt;=85,1,0))</formula>
    </cfRule>
  </conditionalFormatting>
  <conditionalFormatting sqref="X116">
    <cfRule type="expression" dxfId="16997" priority="2198">
      <formula>AND(IF(OR($Q116=1,$Q116=2),1,0),IF($X116&lt;=20,1,0))</formula>
    </cfRule>
    <cfRule type="expression" dxfId="16996" priority="2199">
      <formula>AND(IF($Q116=2,1,0),IF($X116&lt;30,1,0))</formula>
    </cfRule>
    <cfRule type="expression" dxfId="16995" priority="2200">
      <formula>AND(IF($Q116=3,1,0),IF($X116&lt;30,1,0))</formula>
    </cfRule>
    <cfRule type="expression" dxfId="16994" priority="2201">
      <formula>AND(IF($Q116=3,1,IF($Q116=4,1,0)),IF($F116&lt;=85,1,0))</formula>
    </cfRule>
  </conditionalFormatting>
  <conditionalFormatting sqref="AI116">
    <cfRule type="expression" dxfId="16993" priority="2194">
      <formula>AND(IF(OR($Q116=1,$Q116=2),1,0),IF($X116&lt;=20,1,0))</formula>
    </cfRule>
    <cfRule type="expression" dxfId="16992" priority="2195">
      <formula>AND(IF($Q116=2,1,0),IF($X116&lt;30,1,0))</formula>
    </cfRule>
    <cfRule type="expression" dxfId="16991" priority="2196">
      <formula>AND(IF($Q116=3,1,0),IF($X116&lt;30,1,0))</formula>
    </cfRule>
    <cfRule type="expression" dxfId="16990" priority="2197">
      <formula>AND(IF($Q116=3,1,IF($Q116=4,1,0)),IF($F116&lt;=85,1,0))</formula>
    </cfRule>
  </conditionalFormatting>
  <conditionalFormatting sqref="AV117">
    <cfRule type="expression" dxfId="16989" priority="2192">
      <formula>AV117="X"</formula>
    </cfRule>
    <cfRule type="expression" dxfId="16988" priority="2193">
      <formula>AV117="후보"</formula>
    </cfRule>
  </conditionalFormatting>
  <conditionalFormatting sqref="AC117">
    <cfRule type="cellIs" dxfId="16987" priority="2189" operator="greaterThan">
      <formula>0.9</formula>
    </cfRule>
    <cfRule type="cellIs" dxfId="16986" priority="2190" operator="greaterThan">
      <formula>0.85</formula>
    </cfRule>
  </conditionalFormatting>
  <conditionalFormatting sqref="N117">
    <cfRule type="cellIs" dxfId="16985" priority="2187" operator="greaterThan">
      <formula>0.9</formula>
    </cfRule>
    <cfRule type="cellIs" dxfId="16984" priority="2188" operator="greaterThan">
      <formula>0.85</formula>
    </cfRule>
  </conditionalFormatting>
  <conditionalFormatting sqref="E117">
    <cfRule type="expression" dxfId="16983" priority="2183">
      <formula>AND(IF(OR($Q117=1,$Q117=2),1,0),IF($X117&lt;=20,1,0))</formula>
    </cfRule>
    <cfRule type="expression" dxfId="16982" priority="2184">
      <formula>AND(IF($Q117=2,1,0),IF($X117&lt;30,1,0))</formula>
    </cfRule>
    <cfRule type="expression" dxfId="16981" priority="2185">
      <formula>AND(IF($Q117=3,1,0),IF($X117&lt;30,1,0))</formula>
    </cfRule>
    <cfRule type="expression" dxfId="16980" priority="2186">
      <formula>AND(IF($Q117=3,1,IF($Q117=4,1,0)),IF($F117&lt;=85,1,0))</formula>
    </cfRule>
  </conditionalFormatting>
  <conditionalFormatting sqref="X117">
    <cfRule type="expression" dxfId="16979" priority="2179">
      <formula>AND(IF(OR($Q117=1,$Q117=2),1,0),IF($X117&lt;=20,1,0))</formula>
    </cfRule>
    <cfRule type="expression" dxfId="16978" priority="2180">
      <formula>AND(IF($Q117=2,1,0),IF($X117&lt;30,1,0))</formula>
    </cfRule>
    <cfRule type="expression" dxfId="16977" priority="2181">
      <formula>AND(IF($Q117=3,1,0),IF($X117&lt;30,1,0))</formula>
    </cfRule>
    <cfRule type="expression" dxfId="16976" priority="2182">
      <formula>AND(IF($Q117=3,1,IF($Q117=4,1,0)),IF($F117&lt;=85,1,0))</formula>
    </cfRule>
  </conditionalFormatting>
  <conditionalFormatting sqref="AI117">
    <cfRule type="expression" dxfId="16975" priority="2175">
      <formula>AND(IF(OR($Q117=1,$Q117=2),1,0),IF($X117&lt;=20,1,0))</formula>
    </cfRule>
    <cfRule type="expression" dxfId="16974" priority="2176">
      <formula>AND(IF($Q117=2,1,0),IF($X117&lt;30,1,0))</formula>
    </cfRule>
    <cfRule type="expression" dxfId="16973" priority="2177">
      <formula>AND(IF($Q117=3,1,0),IF($X117&lt;30,1,0))</formula>
    </cfRule>
    <cfRule type="expression" dxfId="16972" priority="2178">
      <formula>AND(IF($Q117=3,1,IF($Q117=4,1,0)),IF($F117&lt;=85,1,0))</formula>
    </cfRule>
  </conditionalFormatting>
  <conditionalFormatting sqref="AV118">
    <cfRule type="expression" dxfId="16971" priority="2173">
      <formula>AV118="X"</formula>
    </cfRule>
    <cfRule type="expression" dxfId="16970" priority="2174">
      <formula>AV118="후보"</formula>
    </cfRule>
  </conditionalFormatting>
  <conditionalFormatting sqref="AC118">
    <cfRule type="cellIs" dxfId="16969" priority="2170" operator="greaterThan">
      <formula>0.9</formula>
    </cfRule>
    <cfRule type="cellIs" dxfId="16968" priority="2171" operator="greaterThan">
      <formula>0.85</formula>
    </cfRule>
  </conditionalFormatting>
  <conditionalFormatting sqref="N118">
    <cfRule type="cellIs" dxfId="16967" priority="2168" operator="greaterThan">
      <formula>0.9</formula>
    </cfRule>
    <cfRule type="cellIs" dxfId="16966" priority="2169" operator="greaterThan">
      <formula>0.85</formula>
    </cfRule>
  </conditionalFormatting>
  <conditionalFormatting sqref="E118">
    <cfRule type="expression" dxfId="16965" priority="2164">
      <formula>AND(IF(OR($Q118=1,$Q118=2),1,0),IF($X118&lt;=20,1,0))</formula>
    </cfRule>
    <cfRule type="expression" dxfId="16964" priority="2165">
      <formula>AND(IF($Q118=2,1,0),IF($X118&lt;30,1,0))</formula>
    </cfRule>
    <cfRule type="expression" dxfId="16963" priority="2166">
      <formula>AND(IF($Q118=3,1,0),IF($X118&lt;30,1,0))</formula>
    </cfRule>
    <cfRule type="expression" dxfId="16962" priority="2167">
      <formula>AND(IF($Q118=3,1,IF($Q118=4,1,0)),IF($F118&lt;=85,1,0))</formula>
    </cfRule>
  </conditionalFormatting>
  <conditionalFormatting sqref="X118">
    <cfRule type="expression" dxfId="16961" priority="2160">
      <formula>AND(IF(OR($Q118=1,$Q118=2),1,0),IF($X118&lt;=20,1,0))</formula>
    </cfRule>
    <cfRule type="expression" dxfId="16960" priority="2161">
      <formula>AND(IF($Q118=2,1,0),IF($X118&lt;30,1,0))</formula>
    </cfRule>
    <cfRule type="expression" dxfId="16959" priority="2162">
      <formula>AND(IF($Q118=3,1,0),IF($X118&lt;30,1,0))</formula>
    </cfRule>
    <cfRule type="expression" dxfId="16958" priority="2163">
      <formula>AND(IF($Q118=3,1,IF($Q118=4,1,0)),IF($F118&lt;=85,1,0))</formula>
    </cfRule>
  </conditionalFormatting>
  <conditionalFormatting sqref="AI118">
    <cfRule type="expression" dxfId="16957" priority="2156">
      <formula>AND(IF(OR($Q118=1,$Q118=2),1,0),IF($X118&lt;=20,1,0))</formula>
    </cfRule>
    <cfRule type="expression" dxfId="16956" priority="2157">
      <formula>AND(IF($Q118=2,1,0),IF($X118&lt;30,1,0))</formula>
    </cfRule>
    <cfRule type="expression" dxfId="16955" priority="2158">
      <formula>AND(IF($Q118=3,1,0),IF($X118&lt;30,1,0))</formula>
    </cfRule>
    <cfRule type="expression" dxfId="16954" priority="2159">
      <formula>AND(IF($Q118=3,1,IF($Q118=4,1,0)),IF($F118&lt;=85,1,0))</formula>
    </cfRule>
  </conditionalFormatting>
  <conditionalFormatting sqref="AV119">
    <cfRule type="expression" dxfId="16953" priority="2154">
      <formula>AV119="X"</formula>
    </cfRule>
    <cfRule type="expression" dxfId="16952" priority="2155">
      <formula>AV119="후보"</formula>
    </cfRule>
  </conditionalFormatting>
  <conditionalFormatting sqref="AC119">
    <cfRule type="cellIs" dxfId="16951" priority="2151" operator="greaterThan">
      <formula>0.9</formula>
    </cfRule>
    <cfRule type="cellIs" dxfId="16950" priority="2152" operator="greaterThan">
      <formula>0.85</formula>
    </cfRule>
  </conditionalFormatting>
  <conditionalFormatting sqref="N119">
    <cfRule type="cellIs" dxfId="16949" priority="2149" operator="greaterThan">
      <formula>0.9</formula>
    </cfRule>
    <cfRule type="cellIs" dxfId="16948" priority="2150" operator="greaterThan">
      <formula>0.85</formula>
    </cfRule>
  </conditionalFormatting>
  <conditionalFormatting sqref="E119">
    <cfRule type="expression" dxfId="16947" priority="2145">
      <formula>AND(IF(OR($Q119=1,$Q119=2),1,0),IF($X119&lt;=20,1,0))</formula>
    </cfRule>
    <cfRule type="expression" dxfId="16946" priority="2146">
      <formula>AND(IF($Q119=2,1,0),IF($X119&lt;30,1,0))</formula>
    </cfRule>
    <cfRule type="expression" dxfId="16945" priority="2147">
      <formula>AND(IF($Q119=3,1,0),IF($X119&lt;30,1,0))</formula>
    </cfRule>
    <cfRule type="expression" dxfId="16944" priority="2148">
      <formula>AND(IF($Q119=3,1,IF($Q119=4,1,0)),IF($F119&lt;=85,1,0))</formula>
    </cfRule>
  </conditionalFormatting>
  <conditionalFormatting sqref="X119">
    <cfRule type="expression" dxfId="16943" priority="2141">
      <formula>AND(IF(OR($Q119=1,$Q119=2),1,0),IF($X119&lt;=20,1,0))</formula>
    </cfRule>
    <cfRule type="expression" dxfId="16942" priority="2142">
      <formula>AND(IF($Q119=2,1,0),IF($X119&lt;30,1,0))</formula>
    </cfRule>
    <cfRule type="expression" dxfId="16941" priority="2143">
      <formula>AND(IF($Q119=3,1,0),IF($X119&lt;30,1,0))</formula>
    </cfRule>
    <cfRule type="expression" dxfId="16940" priority="2144">
      <formula>AND(IF($Q119=3,1,IF($Q119=4,1,0)),IF($F119&lt;=85,1,0))</formula>
    </cfRule>
  </conditionalFormatting>
  <conditionalFormatting sqref="AI119">
    <cfRule type="expression" dxfId="16939" priority="2137">
      <formula>AND(IF(OR($Q119=1,$Q119=2),1,0),IF($X119&lt;=20,1,0))</formula>
    </cfRule>
    <cfRule type="expression" dxfId="16938" priority="2138">
      <formula>AND(IF($Q119=2,1,0),IF($X119&lt;30,1,0))</formula>
    </cfRule>
    <cfRule type="expression" dxfId="16937" priority="2139">
      <formula>AND(IF($Q119=3,1,0),IF($X119&lt;30,1,0))</formula>
    </cfRule>
    <cfRule type="expression" dxfId="16936" priority="2140">
      <formula>AND(IF($Q119=3,1,IF($Q119=4,1,0)),IF($F119&lt;=85,1,0))</formula>
    </cfRule>
  </conditionalFormatting>
  <conditionalFormatting sqref="AV120">
    <cfRule type="expression" dxfId="16935" priority="2135">
      <formula>AV120="X"</formula>
    </cfRule>
    <cfRule type="expression" dxfId="16934" priority="2136">
      <formula>AV120="후보"</formula>
    </cfRule>
  </conditionalFormatting>
  <conditionalFormatting sqref="AC120">
    <cfRule type="cellIs" dxfId="16933" priority="2132" operator="greaterThan">
      <formula>0.9</formula>
    </cfRule>
    <cfRule type="cellIs" dxfId="16932" priority="2133" operator="greaterThan">
      <formula>0.85</formula>
    </cfRule>
  </conditionalFormatting>
  <conditionalFormatting sqref="N120">
    <cfRule type="cellIs" dxfId="16931" priority="2130" operator="greaterThan">
      <formula>0.9</formula>
    </cfRule>
    <cfRule type="cellIs" dxfId="16930" priority="2131" operator="greaterThan">
      <formula>0.85</formula>
    </cfRule>
  </conditionalFormatting>
  <conditionalFormatting sqref="E120">
    <cfRule type="expression" dxfId="16929" priority="2126">
      <formula>AND(IF(OR($Q120=1,$Q120=2),1,0),IF($X120&lt;=20,1,0))</formula>
    </cfRule>
    <cfRule type="expression" dxfId="16928" priority="2127">
      <formula>AND(IF($Q120=2,1,0),IF($X120&lt;30,1,0))</formula>
    </cfRule>
    <cfRule type="expression" dxfId="16927" priority="2128">
      <formula>AND(IF($Q120=3,1,0),IF($X120&lt;30,1,0))</formula>
    </cfRule>
    <cfRule type="expression" dxfId="16926" priority="2129">
      <formula>AND(IF($Q120=3,1,IF($Q120=4,1,0)),IF($F120&lt;=85,1,0))</formula>
    </cfRule>
  </conditionalFormatting>
  <conditionalFormatting sqref="X120">
    <cfRule type="expression" dxfId="16925" priority="2122">
      <formula>AND(IF(OR($Q120=1,$Q120=2),1,0),IF($X120&lt;=20,1,0))</formula>
    </cfRule>
    <cfRule type="expression" dxfId="16924" priority="2123">
      <formula>AND(IF($Q120=2,1,0),IF($X120&lt;30,1,0))</formula>
    </cfRule>
    <cfRule type="expression" dxfId="16923" priority="2124">
      <formula>AND(IF($Q120=3,1,0),IF($X120&lt;30,1,0))</formula>
    </cfRule>
    <cfRule type="expression" dxfId="16922" priority="2125">
      <formula>AND(IF($Q120=3,1,IF($Q120=4,1,0)),IF($F120&lt;=85,1,0))</formula>
    </cfRule>
  </conditionalFormatting>
  <conditionalFormatting sqref="AI120">
    <cfRule type="expression" dxfId="16921" priority="2118">
      <formula>AND(IF(OR($Q120=1,$Q120=2),1,0),IF($X120&lt;=20,1,0))</formula>
    </cfRule>
    <cfRule type="expression" dxfId="16920" priority="2119">
      <formula>AND(IF($Q120=2,1,0),IF($X120&lt;30,1,0))</formula>
    </cfRule>
    <cfRule type="expression" dxfId="16919" priority="2120">
      <formula>AND(IF($Q120=3,1,0),IF($X120&lt;30,1,0))</formula>
    </cfRule>
    <cfRule type="expression" dxfId="16918" priority="2121">
      <formula>AND(IF($Q120=3,1,IF($Q120=4,1,0)),IF($F120&lt;=85,1,0))</formula>
    </cfRule>
  </conditionalFormatting>
  <conditionalFormatting sqref="AV121">
    <cfRule type="expression" dxfId="16917" priority="2116">
      <formula>AV121="X"</formula>
    </cfRule>
    <cfRule type="expression" dxfId="16916" priority="2117">
      <formula>AV121="후보"</formula>
    </cfRule>
  </conditionalFormatting>
  <conditionalFormatting sqref="AC121 N121">
    <cfRule type="cellIs" dxfId="16915" priority="2113" operator="greaterThan">
      <formula>0.9</formula>
    </cfRule>
    <cfRule type="cellIs" dxfId="16914" priority="2114" operator="greaterThan">
      <formula>0.85</formula>
    </cfRule>
  </conditionalFormatting>
  <conditionalFormatting sqref="AV122">
    <cfRule type="expression" dxfId="16913" priority="2111">
      <formula>AV122="X"</formula>
    </cfRule>
    <cfRule type="expression" dxfId="16912" priority="2112">
      <formula>AV122="후보"</formula>
    </cfRule>
  </conditionalFormatting>
  <conditionalFormatting sqref="AC122">
    <cfRule type="cellIs" dxfId="16911" priority="2108" operator="greaterThan">
      <formula>0.9</formula>
    </cfRule>
    <cfRule type="cellIs" dxfId="16910" priority="2109" operator="greaterThan">
      <formula>0.85</formula>
    </cfRule>
  </conditionalFormatting>
  <conditionalFormatting sqref="N122">
    <cfRule type="cellIs" dxfId="16909" priority="2106" operator="greaterThan">
      <formula>0.9</formula>
    </cfRule>
    <cfRule type="cellIs" dxfId="16908" priority="2107" operator="greaterThan">
      <formula>0.85</formula>
    </cfRule>
  </conditionalFormatting>
  <conditionalFormatting sqref="E122">
    <cfRule type="expression" dxfId="16907" priority="2102">
      <formula>AND(IF(OR($Q122=1,$Q122=2),1,0),IF($X122&lt;=20,1,0))</formula>
    </cfRule>
    <cfRule type="expression" dxfId="16906" priority="2103">
      <formula>AND(IF($Q122=2,1,0),IF($X122&lt;30,1,0))</formula>
    </cfRule>
    <cfRule type="expression" dxfId="16905" priority="2104">
      <formula>AND(IF($Q122=3,1,0),IF($X122&lt;30,1,0))</formula>
    </cfRule>
    <cfRule type="expression" dxfId="16904" priority="2105">
      <formula>AND(IF($Q122=3,1,IF($Q122=4,1,0)),IF($F122&lt;=85,1,0))</formula>
    </cfRule>
  </conditionalFormatting>
  <conditionalFormatting sqref="X122">
    <cfRule type="expression" dxfId="16903" priority="2098">
      <formula>AND(IF(OR($Q122=1,$Q122=2),1,0),IF($X122&lt;=20,1,0))</formula>
    </cfRule>
    <cfRule type="expression" dxfId="16902" priority="2099">
      <formula>AND(IF($Q122=2,1,0),IF($X122&lt;30,1,0))</formula>
    </cfRule>
    <cfRule type="expression" dxfId="16901" priority="2100">
      <formula>AND(IF($Q122=3,1,0),IF($X122&lt;30,1,0))</formula>
    </cfRule>
    <cfRule type="expression" dxfId="16900" priority="2101">
      <formula>AND(IF($Q122=3,1,IF($Q122=4,1,0)),IF($F122&lt;=85,1,0))</formula>
    </cfRule>
  </conditionalFormatting>
  <conditionalFormatting sqref="AI122">
    <cfRule type="expression" dxfId="16899" priority="2094">
      <formula>AND(IF(OR($Q122=1,$Q122=2),1,0),IF($X122&lt;=20,1,0))</formula>
    </cfRule>
    <cfRule type="expression" dxfId="16898" priority="2095">
      <formula>AND(IF($Q122=2,1,0),IF($X122&lt;30,1,0))</formula>
    </cfRule>
    <cfRule type="expression" dxfId="16897" priority="2096">
      <formula>AND(IF($Q122=3,1,0),IF($X122&lt;30,1,0))</formula>
    </cfRule>
    <cfRule type="expression" dxfId="16896" priority="2097">
      <formula>AND(IF($Q122=3,1,IF($Q122=4,1,0)),IF($F122&lt;=85,1,0))</formula>
    </cfRule>
  </conditionalFormatting>
  <conditionalFormatting sqref="AV123">
    <cfRule type="expression" dxfId="16895" priority="2092">
      <formula>AV123="X"</formula>
    </cfRule>
    <cfRule type="expression" dxfId="16894" priority="2093">
      <formula>AV123="후보"</formula>
    </cfRule>
  </conditionalFormatting>
  <conditionalFormatting sqref="AC123">
    <cfRule type="cellIs" dxfId="16893" priority="2089" operator="greaterThan">
      <formula>0.9</formula>
    </cfRule>
    <cfRule type="cellIs" dxfId="16892" priority="2090" operator="greaterThan">
      <formula>0.85</formula>
    </cfRule>
  </conditionalFormatting>
  <conditionalFormatting sqref="N123">
    <cfRule type="cellIs" dxfId="16891" priority="2087" operator="greaterThan">
      <formula>0.9</formula>
    </cfRule>
    <cfRule type="cellIs" dxfId="16890" priority="2088" operator="greaterThan">
      <formula>0.85</formula>
    </cfRule>
  </conditionalFormatting>
  <conditionalFormatting sqref="E123">
    <cfRule type="expression" dxfId="16889" priority="2083">
      <formula>AND(IF(OR($Q123=1,$Q123=2),1,0),IF($X123&lt;=20,1,0))</formula>
    </cfRule>
    <cfRule type="expression" dxfId="16888" priority="2084">
      <formula>AND(IF($Q123=2,1,0),IF($X123&lt;30,1,0))</formula>
    </cfRule>
    <cfRule type="expression" dxfId="16887" priority="2085">
      <formula>AND(IF($Q123=3,1,0),IF($X123&lt;30,1,0))</formula>
    </cfRule>
    <cfRule type="expression" dxfId="16886" priority="2086">
      <formula>AND(IF($Q123=3,1,IF($Q123=4,1,0)),IF($F123&lt;=85,1,0))</formula>
    </cfRule>
  </conditionalFormatting>
  <conditionalFormatting sqref="X123">
    <cfRule type="expression" dxfId="16885" priority="2079">
      <formula>AND(IF(OR($Q123=1,$Q123=2),1,0),IF($X123&lt;=20,1,0))</formula>
    </cfRule>
    <cfRule type="expression" dxfId="16884" priority="2080">
      <formula>AND(IF($Q123=2,1,0),IF($X123&lt;30,1,0))</formula>
    </cfRule>
    <cfRule type="expression" dxfId="16883" priority="2081">
      <formula>AND(IF($Q123=3,1,0),IF($X123&lt;30,1,0))</formula>
    </cfRule>
    <cfRule type="expression" dxfId="16882" priority="2082">
      <formula>AND(IF($Q123=3,1,IF($Q123=4,1,0)),IF($F123&lt;=85,1,0))</formula>
    </cfRule>
  </conditionalFormatting>
  <conditionalFormatting sqref="AI123">
    <cfRule type="expression" dxfId="16881" priority="2075">
      <formula>AND(IF(OR($Q123=1,$Q123=2),1,0),IF($X123&lt;=20,1,0))</formula>
    </cfRule>
    <cfRule type="expression" dxfId="16880" priority="2076">
      <formula>AND(IF($Q123=2,1,0),IF($X123&lt;30,1,0))</formula>
    </cfRule>
    <cfRule type="expression" dxfId="16879" priority="2077">
      <formula>AND(IF($Q123=3,1,0),IF($X123&lt;30,1,0))</formula>
    </cfRule>
    <cfRule type="expression" dxfId="16878" priority="2078">
      <formula>AND(IF($Q123=3,1,IF($Q123=4,1,0)),IF($F123&lt;=85,1,0))</formula>
    </cfRule>
  </conditionalFormatting>
  <conditionalFormatting sqref="AV124">
    <cfRule type="expression" dxfId="16877" priority="2073">
      <formula>AV124="X"</formula>
    </cfRule>
    <cfRule type="expression" dxfId="16876" priority="2074">
      <formula>AV124="후보"</formula>
    </cfRule>
  </conditionalFormatting>
  <conditionalFormatting sqref="AC124">
    <cfRule type="cellIs" dxfId="16875" priority="2070" operator="greaterThan">
      <formula>0.9</formula>
    </cfRule>
    <cfRule type="cellIs" dxfId="16874" priority="2071" operator="greaterThan">
      <formula>0.85</formula>
    </cfRule>
  </conditionalFormatting>
  <conditionalFormatting sqref="N124">
    <cfRule type="cellIs" dxfId="16873" priority="2068" operator="greaterThan">
      <formula>0.9</formula>
    </cfRule>
    <cfRule type="cellIs" dxfId="16872" priority="2069" operator="greaterThan">
      <formula>0.85</formula>
    </cfRule>
  </conditionalFormatting>
  <conditionalFormatting sqref="E124">
    <cfRule type="expression" dxfId="16871" priority="2064">
      <formula>AND(IF(OR($Q124=1,$Q124=2),1,0),IF($X124&lt;=20,1,0))</formula>
    </cfRule>
    <cfRule type="expression" dxfId="16870" priority="2065">
      <formula>AND(IF($Q124=2,1,0),IF($X124&lt;30,1,0))</formula>
    </cfRule>
    <cfRule type="expression" dxfId="16869" priority="2066">
      <formula>AND(IF($Q124=3,1,0),IF($X124&lt;30,1,0))</formula>
    </cfRule>
    <cfRule type="expression" dxfId="16868" priority="2067">
      <formula>AND(IF($Q124=3,1,IF($Q124=4,1,0)),IF($F124&lt;=85,1,0))</formula>
    </cfRule>
  </conditionalFormatting>
  <conditionalFormatting sqref="X124">
    <cfRule type="expression" dxfId="16867" priority="2060">
      <formula>AND(IF(OR($Q124=1,$Q124=2),1,0),IF($X124&lt;=20,1,0))</formula>
    </cfRule>
    <cfRule type="expression" dxfId="16866" priority="2061">
      <formula>AND(IF($Q124=2,1,0),IF($X124&lt;30,1,0))</formula>
    </cfRule>
    <cfRule type="expression" dxfId="16865" priority="2062">
      <formula>AND(IF($Q124=3,1,0),IF($X124&lt;30,1,0))</formula>
    </cfRule>
    <cfRule type="expression" dxfId="16864" priority="2063">
      <formula>AND(IF($Q124=3,1,IF($Q124=4,1,0)),IF($F124&lt;=85,1,0))</formula>
    </cfRule>
  </conditionalFormatting>
  <conditionalFormatting sqref="AI124">
    <cfRule type="expression" dxfId="16863" priority="2056">
      <formula>AND(IF(OR($Q124=1,$Q124=2),1,0),IF($X124&lt;=20,1,0))</formula>
    </cfRule>
    <cfRule type="expression" dxfId="16862" priority="2057">
      <formula>AND(IF($Q124=2,1,0),IF($X124&lt;30,1,0))</formula>
    </cfRule>
    <cfRule type="expression" dxfId="16861" priority="2058">
      <formula>AND(IF($Q124=3,1,0),IF($X124&lt;30,1,0))</formula>
    </cfRule>
    <cfRule type="expression" dxfId="16860" priority="2059">
      <formula>AND(IF($Q124=3,1,IF($Q124=4,1,0)),IF($F124&lt;=85,1,0))</formula>
    </cfRule>
  </conditionalFormatting>
  <conditionalFormatting sqref="AV125">
    <cfRule type="expression" dxfId="16859" priority="2054">
      <formula>AV125="X"</formula>
    </cfRule>
    <cfRule type="expression" dxfId="16858" priority="2055">
      <formula>AV125="후보"</formula>
    </cfRule>
  </conditionalFormatting>
  <conditionalFormatting sqref="AC125 N125">
    <cfRule type="cellIs" dxfId="16857" priority="2051" operator="greaterThan">
      <formula>0.9</formula>
    </cfRule>
    <cfRule type="cellIs" dxfId="16856" priority="2052" operator="greaterThan">
      <formula>0.85</formula>
    </cfRule>
  </conditionalFormatting>
  <conditionalFormatting sqref="AV126">
    <cfRule type="expression" dxfId="16855" priority="2049">
      <formula>AV126="X"</formula>
    </cfRule>
    <cfRule type="expression" dxfId="16854" priority="2050">
      <formula>AV126="후보"</formula>
    </cfRule>
  </conditionalFormatting>
  <conditionalFormatting sqref="AC126">
    <cfRule type="cellIs" dxfId="16853" priority="2046" operator="greaterThan">
      <formula>0.9</formula>
    </cfRule>
    <cfRule type="cellIs" dxfId="16852" priority="2047" operator="greaterThan">
      <formula>0.85</formula>
    </cfRule>
  </conditionalFormatting>
  <conditionalFormatting sqref="N126">
    <cfRule type="cellIs" dxfId="16851" priority="2044" operator="greaterThan">
      <formula>0.9</formula>
    </cfRule>
    <cfRule type="cellIs" dxfId="16850" priority="2045" operator="greaterThan">
      <formula>0.85</formula>
    </cfRule>
  </conditionalFormatting>
  <conditionalFormatting sqref="E126">
    <cfRule type="expression" dxfId="16849" priority="2040">
      <formula>AND(IF(OR($Q126=1,$Q126=2),1,0),IF($X126&lt;=20,1,0))</formula>
    </cfRule>
    <cfRule type="expression" dxfId="16848" priority="2041">
      <formula>AND(IF($Q126=2,1,0),IF($X126&lt;30,1,0))</formula>
    </cfRule>
    <cfRule type="expression" dxfId="16847" priority="2042">
      <formula>AND(IF($Q126=3,1,0),IF($X126&lt;30,1,0))</formula>
    </cfRule>
    <cfRule type="expression" dxfId="16846" priority="2043">
      <formula>AND(IF($Q126=3,1,IF($Q126=4,1,0)),IF($F126&lt;=85,1,0))</formula>
    </cfRule>
  </conditionalFormatting>
  <conditionalFormatting sqref="X126">
    <cfRule type="expression" dxfId="16845" priority="2036">
      <formula>AND(IF(OR($Q126=1,$Q126=2),1,0),IF($X126&lt;=20,1,0))</formula>
    </cfRule>
    <cfRule type="expression" dxfId="16844" priority="2037">
      <formula>AND(IF($Q126=2,1,0),IF($X126&lt;30,1,0))</formula>
    </cfRule>
    <cfRule type="expression" dxfId="16843" priority="2038">
      <formula>AND(IF($Q126=3,1,0),IF($X126&lt;30,1,0))</formula>
    </cfRule>
    <cfRule type="expression" dxfId="16842" priority="2039">
      <formula>AND(IF($Q126=3,1,IF($Q126=4,1,0)),IF($F126&lt;=85,1,0))</formula>
    </cfRule>
  </conditionalFormatting>
  <conditionalFormatting sqref="AI126">
    <cfRule type="expression" dxfId="16841" priority="2032">
      <formula>AND(IF(OR($Q126=1,$Q126=2),1,0),IF($X126&lt;=20,1,0))</formula>
    </cfRule>
    <cfRule type="expression" dxfId="16840" priority="2033">
      <formula>AND(IF($Q126=2,1,0),IF($X126&lt;30,1,0))</formula>
    </cfRule>
    <cfRule type="expression" dxfId="16839" priority="2034">
      <formula>AND(IF($Q126=3,1,0),IF($X126&lt;30,1,0))</formula>
    </cfRule>
    <cfRule type="expression" dxfId="16838" priority="2035">
      <formula>AND(IF($Q126=3,1,IF($Q126=4,1,0)),IF($F126&lt;=85,1,0))</formula>
    </cfRule>
  </conditionalFormatting>
  <conditionalFormatting sqref="AV127">
    <cfRule type="expression" dxfId="16837" priority="2030">
      <formula>AV127="X"</formula>
    </cfRule>
    <cfRule type="expression" dxfId="16836" priority="2031">
      <formula>AV127="후보"</formula>
    </cfRule>
  </conditionalFormatting>
  <conditionalFormatting sqref="AC127">
    <cfRule type="cellIs" dxfId="16835" priority="2027" operator="greaterThan">
      <formula>0.9</formula>
    </cfRule>
    <cfRule type="cellIs" dxfId="16834" priority="2028" operator="greaterThan">
      <formula>0.85</formula>
    </cfRule>
  </conditionalFormatting>
  <conditionalFormatting sqref="N127">
    <cfRule type="cellIs" dxfId="16833" priority="2025" operator="greaterThan">
      <formula>0.9</formula>
    </cfRule>
    <cfRule type="cellIs" dxfId="16832" priority="2026" operator="greaterThan">
      <formula>0.85</formula>
    </cfRule>
  </conditionalFormatting>
  <conditionalFormatting sqref="E127">
    <cfRule type="expression" dxfId="16831" priority="2021">
      <formula>AND(IF(OR($Q127=1,$Q127=2),1,0),IF($X127&lt;=20,1,0))</formula>
    </cfRule>
    <cfRule type="expression" dxfId="16830" priority="2022">
      <formula>AND(IF($Q127=2,1,0),IF($X127&lt;30,1,0))</formula>
    </cfRule>
    <cfRule type="expression" dxfId="16829" priority="2023">
      <formula>AND(IF($Q127=3,1,0),IF($X127&lt;30,1,0))</formula>
    </cfRule>
    <cfRule type="expression" dxfId="16828" priority="2024">
      <formula>AND(IF($Q127=3,1,IF($Q127=4,1,0)),IF($F127&lt;=85,1,0))</formula>
    </cfRule>
  </conditionalFormatting>
  <conditionalFormatting sqref="X127">
    <cfRule type="expression" dxfId="16827" priority="2017">
      <formula>AND(IF(OR($Q127=1,$Q127=2),1,0),IF($X127&lt;=20,1,0))</formula>
    </cfRule>
    <cfRule type="expression" dxfId="16826" priority="2018">
      <formula>AND(IF($Q127=2,1,0),IF($X127&lt;30,1,0))</formula>
    </cfRule>
    <cfRule type="expression" dxfId="16825" priority="2019">
      <formula>AND(IF($Q127=3,1,0),IF($X127&lt;30,1,0))</formula>
    </cfRule>
    <cfRule type="expression" dxfId="16824" priority="2020">
      <formula>AND(IF($Q127=3,1,IF($Q127=4,1,0)),IF($F127&lt;=85,1,0))</formula>
    </cfRule>
  </conditionalFormatting>
  <conditionalFormatting sqref="AI127">
    <cfRule type="expression" dxfId="16823" priority="2013">
      <formula>AND(IF(OR($Q127=1,$Q127=2),1,0),IF($X127&lt;=20,1,0))</formula>
    </cfRule>
    <cfRule type="expression" dxfId="16822" priority="2014">
      <formula>AND(IF($Q127=2,1,0),IF($X127&lt;30,1,0))</formula>
    </cfRule>
    <cfRule type="expression" dxfId="16821" priority="2015">
      <formula>AND(IF($Q127=3,1,0),IF($X127&lt;30,1,0))</formula>
    </cfRule>
    <cfRule type="expression" dxfId="16820" priority="2016">
      <formula>AND(IF($Q127=3,1,IF($Q127=4,1,0)),IF($F127&lt;=85,1,0))</formula>
    </cfRule>
  </conditionalFormatting>
  <conditionalFormatting sqref="AV128">
    <cfRule type="expression" dxfId="16819" priority="2011">
      <formula>AV128="X"</formula>
    </cfRule>
    <cfRule type="expression" dxfId="16818" priority="2012">
      <formula>AV128="후보"</formula>
    </cfRule>
  </conditionalFormatting>
  <conditionalFormatting sqref="AC128">
    <cfRule type="cellIs" dxfId="16817" priority="2008" operator="greaterThan">
      <formula>0.9</formula>
    </cfRule>
    <cfRule type="cellIs" dxfId="16816" priority="2009" operator="greaterThan">
      <formula>0.85</formula>
    </cfRule>
  </conditionalFormatting>
  <conditionalFormatting sqref="N128">
    <cfRule type="cellIs" dxfId="16815" priority="2006" operator="greaterThan">
      <formula>0.9</formula>
    </cfRule>
    <cfRule type="cellIs" dxfId="16814" priority="2007" operator="greaterThan">
      <formula>0.85</formula>
    </cfRule>
  </conditionalFormatting>
  <conditionalFormatting sqref="E128">
    <cfRule type="expression" dxfId="16813" priority="2002">
      <formula>AND(IF(OR($Q128=1,$Q128=2),1,0),IF($X128&lt;=20,1,0))</formula>
    </cfRule>
    <cfRule type="expression" dxfId="16812" priority="2003">
      <formula>AND(IF($Q128=2,1,0),IF($X128&lt;30,1,0))</formula>
    </cfRule>
    <cfRule type="expression" dxfId="16811" priority="2004">
      <formula>AND(IF($Q128=3,1,0),IF($X128&lt;30,1,0))</formula>
    </cfRule>
    <cfRule type="expression" dxfId="16810" priority="2005">
      <formula>AND(IF($Q128=3,1,IF($Q128=4,1,0)),IF($F128&lt;=85,1,0))</formula>
    </cfRule>
  </conditionalFormatting>
  <conditionalFormatting sqref="X128">
    <cfRule type="expression" dxfId="16809" priority="1998">
      <formula>AND(IF(OR($Q128=1,$Q128=2),1,0),IF($X128&lt;=20,1,0))</formula>
    </cfRule>
    <cfRule type="expression" dxfId="16808" priority="1999">
      <formula>AND(IF($Q128=2,1,0),IF($X128&lt;30,1,0))</formula>
    </cfRule>
    <cfRule type="expression" dxfId="16807" priority="2000">
      <formula>AND(IF($Q128=3,1,0),IF($X128&lt;30,1,0))</formula>
    </cfRule>
    <cfRule type="expression" dxfId="16806" priority="2001">
      <formula>AND(IF($Q128=3,1,IF($Q128=4,1,0)),IF($F128&lt;=85,1,0))</formula>
    </cfRule>
  </conditionalFormatting>
  <conditionalFormatting sqref="AI128">
    <cfRule type="expression" dxfId="16805" priority="1994">
      <formula>AND(IF(OR($Q128=1,$Q128=2),1,0),IF($X128&lt;=20,1,0))</formula>
    </cfRule>
    <cfRule type="expression" dxfId="16804" priority="1995">
      <formula>AND(IF($Q128=2,1,0),IF($X128&lt;30,1,0))</formula>
    </cfRule>
    <cfRule type="expression" dxfId="16803" priority="1996">
      <formula>AND(IF($Q128=3,1,0),IF($X128&lt;30,1,0))</formula>
    </cfRule>
    <cfRule type="expression" dxfId="16802" priority="1997">
      <formula>AND(IF($Q128=3,1,IF($Q128=4,1,0)),IF($F128&lt;=85,1,0))</formula>
    </cfRule>
  </conditionalFormatting>
  <conditionalFormatting sqref="AV129">
    <cfRule type="expression" dxfId="16801" priority="1992">
      <formula>AV129="X"</formula>
    </cfRule>
    <cfRule type="expression" dxfId="16800" priority="1993">
      <formula>AV129="후보"</formula>
    </cfRule>
  </conditionalFormatting>
  <conditionalFormatting sqref="AC129">
    <cfRule type="cellIs" dxfId="16799" priority="1989" operator="greaterThan">
      <formula>0.9</formula>
    </cfRule>
    <cfRule type="cellIs" dxfId="16798" priority="1990" operator="greaterThan">
      <formula>0.85</formula>
    </cfRule>
  </conditionalFormatting>
  <conditionalFormatting sqref="N129">
    <cfRule type="cellIs" dxfId="16797" priority="1987" operator="greaterThan">
      <formula>0.9</formula>
    </cfRule>
    <cfRule type="cellIs" dxfId="16796" priority="1988" operator="greaterThan">
      <formula>0.85</formula>
    </cfRule>
  </conditionalFormatting>
  <conditionalFormatting sqref="E129">
    <cfRule type="expression" dxfId="16795" priority="1983">
      <formula>AND(IF(OR($Q129=1,$Q129=2),1,0),IF($X129&lt;=20,1,0))</formula>
    </cfRule>
    <cfRule type="expression" dxfId="16794" priority="1984">
      <formula>AND(IF($Q129=2,1,0),IF($X129&lt;30,1,0))</formula>
    </cfRule>
    <cfRule type="expression" dxfId="16793" priority="1985">
      <formula>AND(IF($Q129=3,1,0),IF($X129&lt;30,1,0))</formula>
    </cfRule>
    <cfRule type="expression" dxfId="16792" priority="1986">
      <formula>AND(IF($Q129=3,1,IF($Q129=4,1,0)),IF($F129&lt;=85,1,0))</formula>
    </cfRule>
  </conditionalFormatting>
  <conditionalFormatting sqref="X129">
    <cfRule type="expression" dxfId="16791" priority="1979">
      <formula>AND(IF(OR($Q129=1,$Q129=2),1,0),IF($X129&lt;=20,1,0))</formula>
    </cfRule>
    <cfRule type="expression" dxfId="16790" priority="1980">
      <formula>AND(IF($Q129=2,1,0),IF($X129&lt;30,1,0))</formula>
    </cfRule>
    <cfRule type="expression" dxfId="16789" priority="1981">
      <formula>AND(IF($Q129=3,1,0),IF($X129&lt;30,1,0))</formula>
    </cfRule>
    <cfRule type="expression" dxfId="16788" priority="1982">
      <formula>AND(IF($Q129=3,1,IF($Q129=4,1,0)),IF($F129&lt;=85,1,0))</formula>
    </cfRule>
  </conditionalFormatting>
  <conditionalFormatting sqref="AI129">
    <cfRule type="expression" dxfId="16787" priority="1975">
      <formula>AND(IF(OR($Q129=1,$Q129=2),1,0),IF($X129&lt;=20,1,0))</formula>
    </cfRule>
    <cfRule type="expression" dxfId="16786" priority="1976">
      <formula>AND(IF($Q129=2,1,0),IF($X129&lt;30,1,0))</formula>
    </cfRule>
    <cfRule type="expression" dxfId="16785" priority="1977">
      <formula>AND(IF($Q129=3,1,0),IF($X129&lt;30,1,0))</formula>
    </cfRule>
    <cfRule type="expression" dxfId="16784" priority="1978">
      <formula>AND(IF($Q129=3,1,IF($Q129=4,1,0)),IF($F129&lt;=85,1,0))</formula>
    </cfRule>
  </conditionalFormatting>
  <conditionalFormatting sqref="AV130">
    <cfRule type="expression" dxfId="16783" priority="1973">
      <formula>AV130="X"</formula>
    </cfRule>
    <cfRule type="expression" dxfId="16782" priority="1974">
      <formula>AV130="후보"</formula>
    </cfRule>
  </conditionalFormatting>
  <conditionalFormatting sqref="AC130 N130">
    <cfRule type="cellIs" dxfId="16781" priority="1970" operator="greaterThan">
      <formula>0.9</formula>
    </cfRule>
    <cfRule type="cellIs" dxfId="16780" priority="1971" operator="greaterThan">
      <formula>0.85</formula>
    </cfRule>
  </conditionalFormatting>
  <conditionalFormatting sqref="AV131">
    <cfRule type="expression" dxfId="16779" priority="1968">
      <formula>AV131="X"</formula>
    </cfRule>
    <cfRule type="expression" dxfId="16778" priority="1969">
      <formula>AV131="후보"</formula>
    </cfRule>
  </conditionalFormatting>
  <conditionalFormatting sqref="AC131">
    <cfRule type="cellIs" dxfId="16777" priority="1965" operator="greaterThan">
      <formula>0.9</formula>
    </cfRule>
    <cfRule type="cellIs" dxfId="16776" priority="1966" operator="greaterThan">
      <formula>0.85</formula>
    </cfRule>
  </conditionalFormatting>
  <conditionalFormatting sqref="N131">
    <cfRule type="cellIs" dxfId="16775" priority="1963" operator="greaterThan">
      <formula>0.9</formula>
    </cfRule>
    <cfRule type="cellIs" dxfId="16774" priority="1964" operator="greaterThan">
      <formula>0.85</formula>
    </cfRule>
  </conditionalFormatting>
  <conditionalFormatting sqref="E131">
    <cfRule type="expression" dxfId="16773" priority="1959">
      <formula>AND(IF(OR($Q131=1,$Q131=2),1,0),IF($X131&lt;=20,1,0))</formula>
    </cfRule>
    <cfRule type="expression" dxfId="16772" priority="1960">
      <formula>AND(IF($Q131=2,1,0),IF($X131&lt;30,1,0))</formula>
    </cfRule>
    <cfRule type="expression" dxfId="16771" priority="1961">
      <formula>AND(IF($Q131=3,1,0),IF($X131&lt;30,1,0))</formula>
    </cfRule>
    <cfRule type="expression" dxfId="16770" priority="1962">
      <formula>AND(IF($Q131=3,1,IF($Q131=4,1,0)),IF($F131&lt;=85,1,0))</formula>
    </cfRule>
  </conditionalFormatting>
  <conditionalFormatting sqref="X131">
    <cfRule type="expression" dxfId="16769" priority="1955">
      <formula>AND(IF(OR($Q131=1,$Q131=2),1,0),IF($X131&lt;=20,1,0))</formula>
    </cfRule>
    <cfRule type="expression" dxfId="16768" priority="1956">
      <formula>AND(IF($Q131=2,1,0),IF($X131&lt;30,1,0))</formula>
    </cfRule>
    <cfRule type="expression" dxfId="16767" priority="1957">
      <formula>AND(IF($Q131=3,1,0),IF($X131&lt;30,1,0))</formula>
    </cfRule>
    <cfRule type="expression" dxfId="16766" priority="1958">
      <formula>AND(IF($Q131=3,1,IF($Q131=4,1,0)),IF($F131&lt;=85,1,0))</formula>
    </cfRule>
  </conditionalFormatting>
  <conditionalFormatting sqref="AI131">
    <cfRule type="expression" dxfId="16765" priority="1951">
      <formula>AND(IF(OR($Q131=1,$Q131=2),1,0),IF($X131&lt;=20,1,0))</formula>
    </cfRule>
    <cfRule type="expression" dxfId="16764" priority="1952">
      <formula>AND(IF($Q131=2,1,0),IF($X131&lt;30,1,0))</formula>
    </cfRule>
    <cfRule type="expression" dxfId="16763" priority="1953">
      <formula>AND(IF($Q131=3,1,0),IF($X131&lt;30,1,0))</formula>
    </cfRule>
    <cfRule type="expression" dxfId="16762" priority="1954">
      <formula>AND(IF($Q131=3,1,IF($Q131=4,1,0)),IF($F131&lt;=85,1,0))</formula>
    </cfRule>
  </conditionalFormatting>
  <conditionalFormatting sqref="AV132">
    <cfRule type="expression" dxfId="16761" priority="1949">
      <formula>AV132="X"</formula>
    </cfRule>
    <cfRule type="expression" dxfId="16760" priority="1950">
      <formula>AV132="후보"</formula>
    </cfRule>
  </conditionalFormatting>
  <conditionalFormatting sqref="AC132">
    <cfRule type="cellIs" dxfId="16759" priority="1946" operator="greaterThan">
      <formula>0.9</formula>
    </cfRule>
    <cfRule type="cellIs" dxfId="16758" priority="1947" operator="greaterThan">
      <formula>0.85</formula>
    </cfRule>
  </conditionalFormatting>
  <conditionalFormatting sqref="N132">
    <cfRule type="cellIs" dxfId="16757" priority="1944" operator="greaterThan">
      <formula>0.9</formula>
    </cfRule>
    <cfRule type="cellIs" dxfId="16756" priority="1945" operator="greaterThan">
      <formula>0.85</formula>
    </cfRule>
  </conditionalFormatting>
  <conditionalFormatting sqref="E132">
    <cfRule type="expression" dxfId="16755" priority="1940">
      <formula>AND(IF(OR($Q132=1,$Q132=2),1,0),IF($X132&lt;=20,1,0))</formula>
    </cfRule>
    <cfRule type="expression" dxfId="16754" priority="1941">
      <formula>AND(IF($Q132=2,1,0),IF($X132&lt;30,1,0))</formula>
    </cfRule>
    <cfRule type="expression" dxfId="16753" priority="1942">
      <formula>AND(IF($Q132=3,1,0),IF($X132&lt;30,1,0))</formula>
    </cfRule>
    <cfRule type="expression" dxfId="16752" priority="1943">
      <formula>AND(IF($Q132=3,1,IF($Q132=4,1,0)),IF($F132&lt;=85,1,0))</formula>
    </cfRule>
  </conditionalFormatting>
  <conditionalFormatting sqref="X132">
    <cfRule type="expression" dxfId="16751" priority="1936">
      <formula>AND(IF(OR($Q132=1,$Q132=2),1,0),IF($X132&lt;=20,1,0))</formula>
    </cfRule>
    <cfRule type="expression" dxfId="16750" priority="1937">
      <formula>AND(IF($Q132=2,1,0),IF($X132&lt;30,1,0))</formula>
    </cfRule>
    <cfRule type="expression" dxfId="16749" priority="1938">
      <formula>AND(IF($Q132=3,1,0),IF($X132&lt;30,1,0))</formula>
    </cfRule>
    <cfRule type="expression" dxfId="16748" priority="1939">
      <formula>AND(IF($Q132=3,1,IF($Q132=4,1,0)),IF($F132&lt;=85,1,0))</formula>
    </cfRule>
  </conditionalFormatting>
  <conditionalFormatting sqref="AI132">
    <cfRule type="expression" dxfId="16747" priority="1932">
      <formula>AND(IF(OR($Q132=1,$Q132=2),1,0),IF($X132&lt;=20,1,0))</formula>
    </cfRule>
    <cfRule type="expression" dxfId="16746" priority="1933">
      <formula>AND(IF($Q132=2,1,0),IF($X132&lt;30,1,0))</formula>
    </cfRule>
    <cfRule type="expression" dxfId="16745" priority="1934">
      <formula>AND(IF($Q132=3,1,0),IF($X132&lt;30,1,0))</formula>
    </cfRule>
    <cfRule type="expression" dxfId="16744" priority="1935">
      <formula>AND(IF($Q132=3,1,IF($Q132=4,1,0)),IF($F132&lt;=85,1,0))</formula>
    </cfRule>
  </conditionalFormatting>
  <conditionalFormatting sqref="AV133">
    <cfRule type="expression" dxfId="16743" priority="1930">
      <formula>AV133="X"</formula>
    </cfRule>
    <cfRule type="expression" dxfId="16742" priority="1931">
      <formula>AV133="후보"</formula>
    </cfRule>
  </conditionalFormatting>
  <conditionalFormatting sqref="AC133 N133">
    <cfRule type="cellIs" dxfId="16741" priority="1927" operator="greaterThan">
      <formula>0.9</formula>
    </cfRule>
    <cfRule type="cellIs" dxfId="16740" priority="1928" operator="greaterThan">
      <formula>0.85</formula>
    </cfRule>
  </conditionalFormatting>
  <conditionalFormatting sqref="AV134">
    <cfRule type="expression" dxfId="16739" priority="1925">
      <formula>AV134="X"</formula>
    </cfRule>
    <cfRule type="expression" dxfId="16738" priority="1926">
      <formula>AV134="후보"</formula>
    </cfRule>
  </conditionalFormatting>
  <conditionalFormatting sqref="AC134">
    <cfRule type="cellIs" dxfId="16737" priority="1922" operator="greaterThan">
      <formula>0.9</formula>
    </cfRule>
    <cfRule type="cellIs" dxfId="16736" priority="1923" operator="greaterThan">
      <formula>0.85</formula>
    </cfRule>
  </conditionalFormatting>
  <conditionalFormatting sqref="N134">
    <cfRule type="cellIs" dxfId="16735" priority="1920" operator="greaterThan">
      <formula>0.9</formula>
    </cfRule>
    <cfRule type="cellIs" dxfId="16734" priority="1921" operator="greaterThan">
      <formula>0.85</formula>
    </cfRule>
  </conditionalFormatting>
  <conditionalFormatting sqref="E134">
    <cfRule type="expression" dxfId="16733" priority="1916">
      <formula>AND(IF(OR($Q134=1,$Q134=2),1,0),IF($X134&lt;=20,1,0))</formula>
    </cfRule>
    <cfRule type="expression" dxfId="16732" priority="1917">
      <formula>AND(IF($Q134=2,1,0),IF($X134&lt;30,1,0))</formula>
    </cfRule>
    <cfRule type="expression" dxfId="16731" priority="1918">
      <formula>AND(IF($Q134=3,1,0),IF($X134&lt;30,1,0))</formula>
    </cfRule>
    <cfRule type="expression" dxfId="16730" priority="1919">
      <formula>AND(IF($Q134=3,1,IF($Q134=4,1,0)),IF($F134&lt;=85,1,0))</formula>
    </cfRule>
  </conditionalFormatting>
  <conditionalFormatting sqref="X134">
    <cfRule type="expression" dxfId="16729" priority="1912">
      <formula>AND(IF(OR($Q134=1,$Q134=2),1,0),IF($X134&lt;=20,1,0))</formula>
    </cfRule>
    <cfRule type="expression" dxfId="16728" priority="1913">
      <formula>AND(IF($Q134=2,1,0),IF($X134&lt;30,1,0))</formula>
    </cfRule>
    <cfRule type="expression" dxfId="16727" priority="1914">
      <formula>AND(IF($Q134=3,1,0),IF($X134&lt;30,1,0))</formula>
    </cfRule>
    <cfRule type="expression" dxfId="16726" priority="1915">
      <formula>AND(IF($Q134=3,1,IF($Q134=4,1,0)),IF($F134&lt;=85,1,0))</formula>
    </cfRule>
  </conditionalFormatting>
  <conditionalFormatting sqref="AI134">
    <cfRule type="expression" dxfId="16725" priority="1908">
      <formula>AND(IF(OR($Q134=1,$Q134=2),1,0),IF($X134&lt;=20,1,0))</formula>
    </cfRule>
    <cfRule type="expression" dxfId="16724" priority="1909">
      <formula>AND(IF($Q134=2,1,0),IF($X134&lt;30,1,0))</formula>
    </cfRule>
    <cfRule type="expression" dxfId="16723" priority="1910">
      <formula>AND(IF($Q134=3,1,0),IF($X134&lt;30,1,0))</formula>
    </cfRule>
    <cfRule type="expression" dxfId="16722" priority="1911">
      <formula>AND(IF($Q134=3,1,IF($Q134=4,1,0)),IF($F134&lt;=85,1,0))</formula>
    </cfRule>
  </conditionalFormatting>
  <conditionalFormatting sqref="AV135">
    <cfRule type="expression" dxfId="16721" priority="1906">
      <formula>AV135="X"</formula>
    </cfRule>
    <cfRule type="expression" dxfId="16720" priority="1907">
      <formula>AV135="후보"</formula>
    </cfRule>
  </conditionalFormatting>
  <conditionalFormatting sqref="AC135">
    <cfRule type="cellIs" dxfId="16719" priority="1903" operator="greaterThan">
      <formula>0.9</formula>
    </cfRule>
    <cfRule type="cellIs" dxfId="16718" priority="1904" operator="greaterThan">
      <formula>0.85</formula>
    </cfRule>
  </conditionalFormatting>
  <conditionalFormatting sqref="N135">
    <cfRule type="cellIs" dxfId="16717" priority="1901" operator="greaterThan">
      <formula>0.9</formula>
    </cfRule>
    <cfRule type="cellIs" dxfId="16716" priority="1902" operator="greaterThan">
      <formula>0.85</formula>
    </cfRule>
  </conditionalFormatting>
  <conditionalFormatting sqref="E135">
    <cfRule type="expression" dxfId="16715" priority="1897">
      <formula>AND(IF(OR($Q135=1,$Q135=2),1,0),IF($X135&lt;=20,1,0))</formula>
    </cfRule>
    <cfRule type="expression" dxfId="16714" priority="1898">
      <formula>AND(IF($Q135=2,1,0),IF($X135&lt;30,1,0))</formula>
    </cfRule>
    <cfRule type="expression" dxfId="16713" priority="1899">
      <formula>AND(IF($Q135=3,1,0),IF($X135&lt;30,1,0))</formula>
    </cfRule>
    <cfRule type="expression" dxfId="16712" priority="1900">
      <formula>AND(IF($Q135=3,1,IF($Q135=4,1,0)),IF($F135&lt;=85,1,0))</formula>
    </cfRule>
  </conditionalFormatting>
  <conditionalFormatting sqref="X135">
    <cfRule type="expression" dxfId="16711" priority="1893">
      <formula>AND(IF(OR($Q135=1,$Q135=2),1,0),IF($X135&lt;=20,1,0))</formula>
    </cfRule>
    <cfRule type="expression" dxfId="16710" priority="1894">
      <formula>AND(IF($Q135=2,1,0),IF($X135&lt;30,1,0))</formula>
    </cfRule>
    <cfRule type="expression" dxfId="16709" priority="1895">
      <formula>AND(IF($Q135=3,1,0),IF($X135&lt;30,1,0))</formula>
    </cfRule>
    <cfRule type="expression" dxfId="16708" priority="1896">
      <formula>AND(IF($Q135=3,1,IF($Q135=4,1,0)),IF($F135&lt;=85,1,0))</formula>
    </cfRule>
  </conditionalFormatting>
  <conditionalFormatting sqref="AI135">
    <cfRule type="expression" dxfId="16707" priority="1889">
      <formula>AND(IF(OR($Q135=1,$Q135=2),1,0),IF($X135&lt;=20,1,0))</formula>
    </cfRule>
    <cfRule type="expression" dxfId="16706" priority="1890">
      <formula>AND(IF($Q135=2,1,0),IF($X135&lt;30,1,0))</formula>
    </cfRule>
    <cfRule type="expression" dxfId="16705" priority="1891">
      <formula>AND(IF($Q135=3,1,0),IF($X135&lt;30,1,0))</formula>
    </cfRule>
    <cfRule type="expression" dxfId="16704" priority="1892">
      <formula>AND(IF($Q135=3,1,IF($Q135=4,1,0)),IF($F135&lt;=85,1,0))</formula>
    </cfRule>
  </conditionalFormatting>
  <conditionalFormatting sqref="AV136">
    <cfRule type="expression" dxfId="16703" priority="1887">
      <formula>AV136="X"</formula>
    </cfRule>
    <cfRule type="expression" dxfId="16702" priority="1888">
      <formula>AV136="후보"</formula>
    </cfRule>
  </conditionalFormatting>
  <conditionalFormatting sqref="AC136">
    <cfRule type="cellIs" dxfId="16701" priority="1884" operator="greaterThan">
      <formula>0.9</formula>
    </cfRule>
    <cfRule type="cellIs" dxfId="16700" priority="1885" operator="greaterThan">
      <formula>0.85</formula>
    </cfRule>
  </conditionalFormatting>
  <conditionalFormatting sqref="N136">
    <cfRule type="cellIs" dxfId="16699" priority="1882" operator="greaterThan">
      <formula>0.9</formula>
    </cfRule>
    <cfRule type="cellIs" dxfId="16698" priority="1883" operator="greaterThan">
      <formula>0.85</formula>
    </cfRule>
  </conditionalFormatting>
  <conditionalFormatting sqref="E136">
    <cfRule type="expression" dxfId="16697" priority="1878">
      <formula>AND(IF(OR($Q136=1,$Q136=2),1,0),IF($X136&lt;=20,1,0))</formula>
    </cfRule>
    <cfRule type="expression" dxfId="16696" priority="1879">
      <formula>AND(IF($Q136=2,1,0),IF($X136&lt;30,1,0))</formula>
    </cfRule>
    <cfRule type="expression" dxfId="16695" priority="1880">
      <formula>AND(IF($Q136=3,1,0),IF($X136&lt;30,1,0))</formula>
    </cfRule>
    <cfRule type="expression" dxfId="16694" priority="1881">
      <formula>AND(IF($Q136=3,1,IF($Q136=4,1,0)),IF($F136&lt;=85,1,0))</formula>
    </cfRule>
  </conditionalFormatting>
  <conditionalFormatting sqref="X136">
    <cfRule type="expression" dxfId="16693" priority="1874">
      <formula>AND(IF(OR($Q136=1,$Q136=2),1,0),IF($X136&lt;=20,1,0))</formula>
    </cfRule>
    <cfRule type="expression" dxfId="16692" priority="1875">
      <formula>AND(IF($Q136=2,1,0),IF($X136&lt;30,1,0))</formula>
    </cfRule>
    <cfRule type="expression" dxfId="16691" priority="1876">
      <formula>AND(IF($Q136=3,1,0),IF($X136&lt;30,1,0))</formula>
    </cfRule>
    <cfRule type="expression" dxfId="16690" priority="1877">
      <formula>AND(IF($Q136=3,1,IF($Q136=4,1,0)),IF($F136&lt;=85,1,0))</formula>
    </cfRule>
  </conditionalFormatting>
  <conditionalFormatting sqref="AI136">
    <cfRule type="expression" dxfId="16689" priority="1870">
      <formula>AND(IF(OR($Q136=1,$Q136=2),1,0),IF($X136&lt;=20,1,0))</formula>
    </cfRule>
    <cfRule type="expression" dxfId="16688" priority="1871">
      <formula>AND(IF($Q136=2,1,0),IF($X136&lt;30,1,0))</formula>
    </cfRule>
    <cfRule type="expression" dxfId="16687" priority="1872">
      <formula>AND(IF($Q136=3,1,0),IF($X136&lt;30,1,0))</formula>
    </cfRule>
    <cfRule type="expression" dxfId="16686" priority="1873">
      <formula>AND(IF($Q136=3,1,IF($Q136=4,1,0)),IF($F136&lt;=85,1,0))</formula>
    </cfRule>
  </conditionalFormatting>
  <conditionalFormatting sqref="AV137">
    <cfRule type="expression" dxfId="16685" priority="1868">
      <formula>AV137="X"</formula>
    </cfRule>
    <cfRule type="expression" dxfId="16684" priority="1869">
      <formula>AV137="후보"</formula>
    </cfRule>
  </conditionalFormatting>
  <conditionalFormatting sqref="AC137">
    <cfRule type="cellIs" dxfId="16683" priority="1865" operator="greaterThan">
      <formula>0.9</formula>
    </cfRule>
    <cfRule type="cellIs" dxfId="16682" priority="1866" operator="greaterThan">
      <formula>0.85</formula>
    </cfRule>
  </conditionalFormatting>
  <conditionalFormatting sqref="N137">
    <cfRule type="cellIs" dxfId="16681" priority="1863" operator="greaterThan">
      <formula>0.9</formula>
    </cfRule>
    <cfRule type="cellIs" dxfId="16680" priority="1864" operator="greaterThan">
      <formula>0.85</formula>
    </cfRule>
  </conditionalFormatting>
  <conditionalFormatting sqref="E137">
    <cfRule type="expression" dxfId="16679" priority="1859">
      <formula>AND(IF(OR($Q137=1,$Q137=2),1,0),IF($X137&lt;=20,1,0))</formula>
    </cfRule>
    <cfRule type="expression" dxfId="16678" priority="1860">
      <formula>AND(IF($Q137=2,1,0),IF($X137&lt;30,1,0))</formula>
    </cfRule>
    <cfRule type="expression" dxfId="16677" priority="1861">
      <formula>AND(IF($Q137=3,1,0),IF($X137&lt;30,1,0))</formula>
    </cfRule>
    <cfRule type="expression" dxfId="16676" priority="1862">
      <formula>AND(IF($Q137=3,1,IF($Q137=4,1,0)),IF($F137&lt;=85,1,0))</formula>
    </cfRule>
  </conditionalFormatting>
  <conditionalFormatting sqref="X137">
    <cfRule type="expression" dxfId="16675" priority="1855">
      <formula>AND(IF(OR($Q137=1,$Q137=2),1,0),IF($X137&lt;=20,1,0))</formula>
    </cfRule>
    <cfRule type="expression" dxfId="16674" priority="1856">
      <formula>AND(IF($Q137=2,1,0),IF($X137&lt;30,1,0))</formula>
    </cfRule>
    <cfRule type="expression" dxfId="16673" priority="1857">
      <formula>AND(IF($Q137=3,1,0),IF($X137&lt;30,1,0))</formula>
    </cfRule>
    <cfRule type="expression" dxfId="16672" priority="1858">
      <formula>AND(IF($Q137=3,1,IF($Q137=4,1,0)),IF($F137&lt;=85,1,0))</formula>
    </cfRule>
  </conditionalFormatting>
  <conditionalFormatting sqref="AI137">
    <cfRule type="expression" dxfId="16671" priority="1851">
      <formula>AND(IF(OR($Q137=1,$Q137=2),1,0),IF($X137&lt;=20,1,0))</formula>
    </cfRule>
    <cfRule type="expression" dxfId="16670" priority="1852">
      <formula>AND(IF($Q137=2,1,0),IF($X137&lt;30,1,0))</formula>
    </cfRule>
    <cfRule type="expression" dxfId="16669" priority="1853">
      <formula>AND(IF($Q137=3,1,0),IF($X137&lt;30,1,0))</formula>
    </cfRule>
    <cfRule type="expression" dxfId="16668" priority="1854">
      <formula>AND(IF($Q137=3,1,IF($Q137=4,1,0)),IF($F137&lt;=85,1,0))</formula>
    </cfRule>
  </conditionalFormatting>
  <conditionalFormatting sqref="AV138">
    <cfRule type="expression" dxfId="16667" priority="1849">
      <formula>AV138="X"</formula>
    </cfRule>
    <cfRule type="expression" dxfId="16666" priority="1850">
      <formula>AV138="후보"</formula>
    </cfRule>
  </conditionalFormatting>
  <conditionalFormatting sqref="AC138">
    <cfRule type="cellIs" dxfId="16665" priority="1846" operator="greaterThan">
      <formula>0.9</formula>
    </cfRule>
    <cfRule type="cellIs" dxfId="16664" priority="1847" operator="greaterThan">
      <formula>0.85</formula>
    </cfRule>
  </conditionalFormatting>
  <conditionalFormatting sqref="N138">
    <cfRule type="cellIs" dxfId="16663" priority="1844" operator="greaterThan">
      <formula>0.9</formula>
    </cfRule>
    <cfRule type="cellIs" dxfId="16662" priority="1845" operator="greaterThan">
      <formula>0.85</formula>
    </cfRule>
  </conditionalFormatting>
  <conditionalFormatting sqref="E138">
    <cfRule type="expression" dxfId="16661" priority="1840">
      <formula>AND(IF(OR($Q138=1,$Q138=2),1,0),IF($X138&lt;=20,1,0))</formula>
    </cfRule>
    <cfRule type="expression" dxfId="16660" priority="1841">
      <formula>AND(IF($Q138=2,1,0),IF($X138&lt;30,1,0))</formula>
    </cfRule>
    <cfRule type="expression" dxfId="16659" priority="1842">
      <formula>AND(IF($Q138=3,1,0),IF($X138&lt;30,1,0))</formula>
    </cfRule>
    <cfRule type="expression" dxfId="16658" priority="1843">
      <formula>AND(IF($Q138=3,1,IF($Q138=4,1,0)),IF($F138&lt;=85,1,0))</formula>
    </cfRule>
  </conditionalFormatting>
  <conditionalFormatting sqref="X138">
    <cfRule type="expression" dxfId="16657" priority="1836">
      <formula>AND(IF(OR($Q138=1,$Q138=2),1,0),IF($X138&lt;=20,1,0))</formula>
    </cfRule>
    <cfRule type="expression" dxfId="16656" priority="1837">
      <formula>AND(IF($Q138=2,1,0),IF($X138&lt;30,1,0))</formula>
    </cfRule>
    <cfRule type="expression" dxfId="16655" priority="1838">
      <formula>AND(IF($Q138=3,1,0),IF($X138&lt;30,1,0))</formula>
    </cfRule>
    <cfRule type="expression" dxfId="16654" priority="1839">
      <formula>AND(IF($Q138=3,1,IF($Q138=4,1,0)),IF($F138&lt;=85,1,0))</formula>
    </cfRule>
  </conditionalFormatting>
  <conditionalFormatting sqref="AI138">
    <cfRule type="expression" dxfId="16653" priority="1832">
      <formula>AND(IF(OR($Q138=1,$Q138=2),1,0),IF($X138&lt;=20,1,0))</formula>
    </cfRule>
    <cfRule type="expression" dxfId="16652" priority="1833">
      <formula>AND(IF($Q138=2,1,0),IF($X138&lt;30,1,0))</formula>
    </cfRule>
    <cfRule type="expression" dxfId="16651" priority="1834">
      <formula>AND(IF($Q138=3,1,0),IF($X138&lt;30,1,0))</formula>
    </cfRule>
    <cfRule type="expression" dxfId="16650" priority="1835">
      <formula>AND(IF($Q138=3,1,IF($Q138=4,1,0)),IF($F138&lt;=85,1,0))</formula>
    </cfRule>
  </conditionalFormatting>
  <conditionalFormatting sqref="AV139">
    <cfRule type="expression" dxfId="16649" priority="1830">
      <formula>AV139="X"</formula>
    </cfRule>
    <cfRule type="expression" dxfId="16648" priority="1831">
      <formula>AV139="후보"</formula>
    </cfRule>
  </conditionalFormatting>
  <conditionalFormatting sqref="AC139 N139">
    <cfRule type="cellIs" dxfId="16647" priority="1827" operator="greaterThan">
      <formula>0.9</formula>
    </cfRule>
    <cfRule type="cellIs" dxfId="16646" priority="1828" operator="greaterThan">
      <formula>0.85</formula>
    </cfRule>
  </conditionalFormatting>
  <conditionalFormatting sqref="AV140">
    <cfRule type="expression" dxfId="16645" priority="1825">
      <formula>AV140="X"</formula>
    </cfRule>
    <cfRule type="expression" dxfId="16644" priority="1826">
      <formula>AV140="후보"</formula>
    </cfRule>
  </conditionalFormatting>
  <conditionalFormatting sqref="AC140">
    <cfRule type="cellIs" dxfId="16643" priority="1822" operator="greaterThan">
      <formula>0.9</formula>
    </cfRule>
    <cfRule type="cellIs" dxfId="16642" priority="1823" operator="greaterThan">
      <formula>0.85</formula>
    </cfRule>
  </conditionalFormatting>
  <conditionalFormatting sqref="N140">
    <cfRule type="cellIs" dxfId="16641" priority="1820" operator="greaterThan">
      <formula>0.9</formula>
    </cfRule>
    <cfRule type="cellIs" dxfId="16640" priority="1821" operator="greaterThan">
      <formula>0.85</formula>
    </cfRule>
  </conditionalFormatting>
  <conditionalFormatting sqref="E140">
    <cfRule type="expression" dxfId="16639" priority="1816">
      <formula>AND(IF(OR($Q140=1,$Q140=2),1,0),IF($X140&lt;=20,1,0))</formula>
    </cfRule>
    <cfRule type="expression" dxfId="16638" priority="1817">
      <formula>AND(IF($Q140=2,1,0),IF($X140&lt;30,1,0))</formula>
    </cfRule>
    <cfRule type="expression" dxfId="16637" priority="1818">
      <formula>AND(IF($Q140=3,1,0),IF($X140&lt;30,1,0))</formula>
    </cfRule>
    <cfRule type="expression" dxfId="16636" priority="1819">
      <formula>AND(IF($Q140=3,1,IF($Q140=4,1,0)),IF($F140&lt;=85,1,0))</formula>
    </cfRule>
  </conditionalFormatting>
  <conditionalFormatting sqref="X140">
    <cfRule type="expression" dxfId="16635" priority="1812">
      <formula>AND(IF(OR($Q140=1,$Q140=2),1,0),IF($X140&lt;=20,1,0))</formula>
    </cfRule>
    <cfRule type="expression" dxfId="16634" priority="1813">
      <formula>AND(IF($Q140=2,1,0),IF($X140&lt;30,1,0))</formula>
    </cfRule>
    <cfRule type="expression" dxfId="16633" priority="1814">
      <formula>AND(IF($Q140=3,1,0),IF($X140&lt;30,1,0))</formula>
    </cfRule>
    <cfRule type="expression" dxfId="16632" priority="1815">
      <formula>AND(IF($Q140=3,1,IF($Q140=4,1,0)),IF($F140&lt;=85,1,0))</formula>
    </cfRule>
  </conditionalFormatting>
  <conditionalFormatting sqref="AI140">
    <cfRule type="expression" dxfId="16631" priority="1808">
      <formula>AND(IF(OR($Q140=1,$Q140=2),1,0),IF($X140&lt;=20,1,0))</formula>
    </cfRule>
    <cfRule type="expression" dxfId="16630" priority="1809">
      <formula>AND(IF($Q140=2,1,0),IF($X140&lt;30,1,0))</formula>
    </cfRule>
    <cfRule type="expression" dxfId="16629" priority="1810">
      <formula>AND(IF($Q140=3,1,0),IF($X140&lt;30,1,0))</formula>
    </cfRule>
    <cfRule type="expression" dxfId="16628" priority="1811">
      <formula>AND(IF($Q140=3,1,IF($Q140=4,1,0)),IF($F140&lt;=85,1,0))</formula>
    </cfRule>
  </conditionalFormatting>
  <conditionalFormatting sqref="AV141">
    <cfRule type="expression" dxfId="16627" priority="1806">
      <formula>AV141="X"</formula>
    </cfRule>
    <cfRule type="expression" dxfId="16626" priority="1807">
      <formula>AV141="후보"</formula>
    </cfRule>
  </conditionalFormatting>
  <conditionalFormatting sqref="AC141">
    <cfRule type="cellIs" dxfId="16625" priority="1803" operator="greaterThan">
      <formula>0.9</formula>
    </cfRule>
    <cfRule type="cellIs" dxfId="16624" priority="1804" operator="greaterThan">
      <formula>0.85</formula>
    </cfRule>
  </conditionalFormatting>
  <conditionalFormatting sqref="N141">
    <cfRule type="cellIs" dxfId="16623" priority="1801" operator="greaterThan">
      <formula>0.9</formula>
    </cfRule>
    <cfRule type="cellIs" dxfId="16622" priority="1802" operator="greaterThan">
      <formula>0.85</formula>
    </cfRule>
  </conditionalFormatting>
  <conditionalFormatting sqref="E141">
    <cfRule type="expression" dxfId="16621" priority="1797">
      <formula>AND(IF(OR($Q141=1,$Q141=2),1,0),IF($X141&lt;=20,1,0))</formula>
    </cfRule>
    <cfRule type="expression" dxfId="16620" priority="1798">
      <formula>AND(IF($Q141=2,1,0),IF($X141&lt;30,1,0))</formula>
    </cfRule>
    <cfRule type="expression" dxfId="16619" priority="1799">
      <formula>AND(IF($Q141=3,1,0),IF($X141&lt;30,1,0))</formula>
    </cfRule>
    <cfRule type="expression" dxfId="16618" priority="1800">
      <formula>AND(IF($Q141=3,1,IF($Q141=4,1,0)),IF($F141&lt;=85,1,0))</formula>
    </cfRule>
  </conditionalFormatting>
  <conditionalFormatting sqref="X141">
    <cfRule type="expression" dxfId="16617" priority="1793">
      <formula>AND(IF(OR($Q141=1,$Q141=2),1,0),IF($X141&lt;=20,1,0))</formula>
    </cfRule>
    <cfRule type="expression" dxfId="16616" priority="1794">
      <formula>AND(IF($Q141=2,1,0),IF($X141&lt;30,1,0))</formula>
    </cfRule>
    <cfRule type="expression" dxfId="16615" priority="1795">
      <formula>AND(IF($Q141=3,1,0),IF($X141&lt;30,1,0))</formula>
    </cfRule>
    <cfRule type="expression" dxfId="16614" priority="1796">
      <formula>AND(IF($Q141=3,1,IF($Q141=4,1,0)),IF($F141&lt;=85,1,0))</formula>
    </cfRule>
  </conditionalFormatting>
  <conditionalFormatting sqref="AI141">
    <cfRule type="expression" dxfId="16613" priority="1789">
      <formula>AND(IF(OR($Q141=1,$Q141=2),1,0),IF($X141&lt;=20,1,0))</formula>
    </cfRule>
    <cfRule type="expression" dxfId="16612" priority="1790">
      <formula>AND(IF($Q141=2,1,0),IF($X141&lt;30,1,0))</formula>
    </cfRule>
    <cfRule type="expression" dxfId="16611" priority="1791">
      <formula>AND(IF($Q141=3,1,0),IF($X141&lt;30,1,0))</formula>
    </cfRule>
    <cfRule type="expression" dxfId="16610" priority="1792">
      <formula>AND(IF($Q141=3,1,IF($Q141=4,1,0)),IF($F141&lt;=85,1,0))</formula>
    </cfRule>
  </conditionalFormatting>
  <conditionalFormatting sqref="AV142">
    <cfRule type="expression" dxfId="16609" priority="1787">
      <formula>AV142="X"</formula>
    </cfRule>
    <cfRule type="expression" dxfId="16608" priority="1788">
      <formula>AV142="후보"</formula>
    </cfRule>
  </conditionalFormatting>
  <conditionalFormatting sqref="AC142 N142">
    <cfRule type="cellIs" dxfId="16607" priority="1784" operator="greaterThan">
      <formula>0.9</formula>
    </cfRule>
    <cfRule type="cellIs" dxfId="16606" priority="1785" operator="greaterThan">
      <formula>0.85</formula>
    </cfRule>
  </conditionalFormatting>
  <conditionalFormatting sqref="AV143">
    <cfRule type="expression" dxfId="16605" priority="1782">
      <formula>AV143="X"</formula>
    </cfRule>
    <cfRule type="expression" dxfId="16604" priority="1783">
      <formula>AV143="후보"</formula>
    </cfRule>
  </conditionalFormatting>
  <conditionalFormatting sqref="AC143">
    <cfRule type="cellIs" dxfId="16603" priority="1779" operator="greaterThan">
      <formula>0.9</formula>
    </cfRule>
    <cfRule type="cellIs" dxfId="16602" priority="1780" operator="greaterThan">
      <formula>0.85</formula>
    </cfRule>
  </conditionalFormatting>
  <conditionalFormatting sqref="N143">
    <cfRule type="cellIs" dxfId="16601" priority="1777" operator="greaterThan">
      <formula>0.9</formula>
    </cfRule>
    <cfRule type="cellIs" dxfId="16600" priority="1778" operator="greaterThan">
      <formula>0.85</formula>
    </cfRule>
  </conditionalFormatting>
  <conditionalFormatting sqref="E143">
    <cfRule type="expression" dxfId="16599" priority="1773">
      <formula>AND(IF(OR($Q143=1,$Q143=2),1,0),IF($X143&lt;=20,1,0))</formula>
    </cfRule>
    <cfRule type="expression" dxfId="16598" priority="1774">
      <formula>AND(IF($Q143=2,1,0),IF($X143&lt;30,1,0))</formula>
    </cfRule>
    <cfRule type="expression" dxfId="16597" priority="1775">
      <formula>AND(IF($Q143=3,1,0),IF($X143&lt;30,1,0))</formula>
    </cfRule>
    <cfRule type="expression" dxfId="16596" priority="1776">
      <formula>AND(IF($Q143=3,1,IF($Q143=4,1,0)),IF($F143&lt;=85,1,0))</formula>
    </cfRule>
  </conditionalFormatting>
  <conditionalFormatting sqref="X143">
    <cfRule type="expression" dxfId="16595" priority="1769">
      <formula>AND(IF(OR($Q143=1,$Q143=2),1,0),IF($X143&lt;=20,1,0))</formula>
    </cfRule>
    <cfRule type="expression" dxfId="16594" priority="1770">
      <formula>AND(IF($Q143=2,1,0),IF($X143&lt;30,1,0))</formula>
    </cfRule>
    <cfRule type="expression" dxfId="16593" priority="1771">
      <formula>AND(IF($Q143=3,1,0),IF($X143&lt;30,1,0))</formula>
    </cfRule>
    <cfRule type="expression" dxfId="16592" priority="1772">
      <formula>AND(IF($Q143=3,1,IF($Q143=4,1,0)),IF($F143&lt;=85,1,0))</formula>
    </cfRule>
  </conditionalFormatting>
  <conditionalFormatting sqref="AI143">
    <cfRule type="expression" dxfId="16591" priority="1765">
      <formula>AND(IF(OR($Q143=1,$Q143=2),1,0),IF($X143&lt;=20,1,0))</formula>
    </cfRule>
    <cfRule type="expression" dxfId="16590" priority="1766">
      <formula>AND(IF($Q143=2,1,0),IF($X143&lt;30,1,0))</formula>
    </cfRule>
    <cfRule type="expression" dxfId="16589" priority="1767">
      <formula>AND(IF($Q143=3,1,0),IF($X143&lt;30,1,0))</formula>
    </cfRule>
    <cfRule type="expression" dxfId="16588" priority="1768">
      <formula>AND(IF($Q143=3,1,IF($Q143=4,1,0)),IF($F143&lt;=85,1,0))</formula>
    </cfRule>
  </conditionalFormatting>
  <conditionalFormatting sqref="AV144">
    <cfRule type="expression" dxfId="16587" priority="1763">
      <formula>AV144="X"</formula>
    </cfRule>
    <cfRule type="expression" dxfId="16586" priority="1764">
      <formula>AV144="후보"</formula>
    </cfRule>
  </conditionalFormatting>
  <conditionalFormatting sqref="AC144">
    <cfRule type="cellIs" dxfId="16585" priority="1760" operator="greaterThan">
      <formula>0.9</formula>
    </cfRule>
    <cfRule type="cellIs" dxfId="16584" priority="1761" operator="greaterThan">
      <formula>0.85</formula>
    </cfRule>
  </conditionalFormatting>
  <conditionalFormatting sqref="N144">
    <cfRule type="cellIs" dxfId="16583" priority="1758" operator="greaterThan">
      <formula>0.9</formula>
    </cfRule>
    <cfRule type="cellIs" dxfId="16582" priority="1759" operator="greaterThan">
      <formula>0.85</formula>
    </cfRule>
  </conditionalFormatting>
  <conditionalFormatting sqref="E144">
    <cfRule type="expression" dxfId="16581" priority="1754">
      <formula>AND(IF(OR($Q144=1,$Q144=2),1,0),IF($X144&lt;=20,1,0))</formula>
    </cfRule>
    <cfRule type="expression" dxfId="16580" priority="1755">
      <formula>AND(IF($Q144=2,1,0),IF($X144&lt;30,1,0))</formula>
    </cfRule>
    <cfRule type="expression" dxfId="16579" priority="1756">
      <formula>AND(IF($Q144=3,1,0),IF($X144&lt;30,1,0))</formula>
    </cfRule>
    <cfRule type="expression" dxfId="16578" priority="1757">
      <formula>AND(IF($Q144=3,1,IF($Q144=4,1,0)),IF($F144&lt;=85,1,0))</formula>
    </cfRule>
  </conditionalFormatting>
  <conditionalFormatting sqref="X144">
    <cfRule type="expression" dxfId="16577" priority="1750">
      <formula>AND(IF(OR($Q144=1,$Q144=2),1,0),IF($X144&lt;=20,1,0))</formula>
    </cfRule>
    <cfRule type="expression" dxfId="16576" priority="1751">
      <formula>AND(IF($Q144=2,1,0),IF($X144&lt;30,1,0))</formula>
    </cfRule>
    <cfRule type="expression" dxfId="16575" priority="1752">
      <formula>AND(IF($Q144=3,1,0),IF($X144&lt;30,1,0))</formula>
    </cfRule>
    <cfRule type="expression" dxfId="16574" priority="1753">
      <formula>AND(IF($Q144=3,1,IF($Q144=4,1,0)),IF($F144&lt;=85,1,0))</formula>
    </cfRule>
  </conditionalFormatting>
  <conditionalFormatting sqref="AI144">
    <cfRule type="expression" dxfId="16573" priority="1746">
      <formula>AND(IF(OR($Q144=1,$Q144=2),1,0),IF($X144&lt;=20,1,0))</formula>
    </cfRule>
    <cfRule type="expression" dxfId="16572" priority="1747">
      <formula>AND(IF($Q144=2,1,0),IF($X144&lt;30,1,0))</formula>
    </cfRule>
    <cfRule type="expression" dxfId="16571" priority="1748">
      <formula>AND(IF($Q144=3,1,0),IF($X144&lt;30,1,0))</formula>
    </cfRule>
    <cfRule type="expression" dxfId="16570" priority="1749">
      <formula>AND(IF($Q144=3,1,IF($Q144=4,1,0)),IF($F144&lt;=85,1,0))</formula>
    </cfRule>
  </conditionalFormatting>
  <conditionalFormatting sqref="AV145">
    <cfRule type="expression" dxfId="16569" priority="1744">
      <formula>AV145="X"</formula>
    </cfRule>
    <cfRule type="expression" dxfId="16568" priority="1745">
      <formula>AV145="후보"</formula>
    </cfRule>
  </conditionalFormatting>
  <conditionalFormatting sqref="AC145">
    <cfRule type="cellIs" dxfId="16567" priority="1741" operator="greaterThan">
      <formula>0.9</formula>
    </cfRule>
    <cfRule type="cellIs" dxfId="16566" priority="1742" operator="greaterThan">
      <formula>0.85</formula>
    </cfRule>
  </conditionalFormatting>
  <conditionalFormatting sqref="N145">
    <cfRule type="cellIs" dxfId="16565" priority="1739" operator="greaterThan">
      <formula>0.9</formula>
    </cfRule>
    <cfRule type="cellIs" dxfId="16564" priority="1740" operator="greaterThan">
      <formula>0.85</formula>
    </cfRule>
  </conditionalFormatting>
  <conditionalFormatting sqref="E145">
    <cfRule type="expression" dxfId="16563" priority="1735">
      <formula>AND(IF(OR($Q145=1,$Q145=2),1,0),IF($X145&lt;=20,1,0))</formula>
    </cfRule>
    <cfRule type="expression" dxfId="16562" priority="1736">
      <formula>AND(IF($Q145=2,1,0),IF($X145&lt;30,1,0))</formula>
    </cfRule>
    <cfRule type="expression" dxfId="16561" priority="1737">
      <formula>AND(IF($Q145=3,1,0),IF($X145&lt;30,1,0))</formula>
    </cfRule>
    <cfRule type="expression" dxfId="16560" priority="1738">
      <formula>AND(IF($Q145=3,1,IF($Q145=4,1,0)),IF($F145&lt;=85,1,0))</formula>
    </cfRule>
  </conditionalFormatting>
  <conditionalFormatting sqref="X145">
    <cfRule type="expression" dxfId="16559" priority="1731">
      <formula>AND(IF(OR($Q145=1,$Q145=2),1,0),IF($X145&lt;=20,1,0))</formula>
    </cfRule>
    <cfRule type="expression" dxfId="16558" priority="1732">
      <formula>AND(IF($Q145=2,1,0),IF($X145&lt;30,1,0))</formula>
    </cfRule>
    <cfRule type="expression" dxfId="16557" priority="1733">
      <formula>AND(IF($Q145=3,1,0),IF($X145&lt;30,1,0))</formula>
    </cfRule>
    <cfRule type="expression" dxfId="16556" priority="1734">
      <formula>AND(IF($Q145=3,1,IF($Q145=4,1,0)),IF($F145&lt;=85,1,0))</formula>
    </cfRule>
  </conditionalFormatting>
  <conditionalFormatting sqref="AI145">
    <cfRule type="expression" dxfId="16555" priority="1727">
      <formula>AND(IF(OR($Q145=1,$Q145=2),1,0),IF($X145&lt;=20,1,0))</formula>
    </cfRule>
    <cfRule type="expression" dxfId="16554" priority="1728">
      <formula>AND(IF($Q145=2,1,0),IF($X145&lt;30,1,0))</formula>
    </cfRule>
    <cfRule type="expression" dxfId="16553" priority="1729">
      <formula>AND(IF($Q145=3,1,0),IF($X145&lt;30,1,0))</formula>
    </cfRule>
    <cfRule type="expression" dxfId="16552" priority="1730">
      <formula>AND(IF($Q145=3,1,IF($Q145=4,1,0)),IF($F145&lt;=85,1,0))</formula>
    </cfRule>
  </conditionalFormatting>
  <conditionalFormatting sqref="AV146">
    <cfRule type="expression" dxfId="16551" priority="1725">
      <formula>AV146="X"</formula>
    </cfRule>
    <cfRule type="expression" dxfId="16550" priority="1726">
      <formula>AV146="후보"</formula>
    </cfRule>
  </conditionalFormatting>
  <conditionalFormatting sqref="AC146">
    <cfRule type="cellIs" dxfId="16549" priority="1722" operator="greaterThan">
      <formula>0.9</formula>
    </cfRule>
    <cfRule type="cellIs" dxfId="16548" priority="1723" operator="greaterThan">
      <formula>0.85</formula>
    </cfRule>
  </conditionalFormatting>
  <conditionalFormatting sqref="N146">
    <cfRule type="cellIs" dxfId="16547" priority="1720" operator="greaterThan">
      <formula>0.9</formula>
    </cfRule>
    <cfRule type="cellIs" dxfId="16546" priority="1721" operator="greaterThan">
      <formula>0.85</formula>
    </cfRule>
  </conditionalFormatting>
  <conditionalFormatting sqref="E146">
    <cfRule type="expression" dxfId="16545" priority="1716">
      <formula>AND(IF(OR($Q146=1,$Q146=2),1,0),IF($X146&lt;=20,1,0))</formula>
    </cfRule>
    <cfRule type="expression" dxfId="16544" priority="1717">
      <formula>AND(IF($Q146=2,1,0),IF($X146&lt;30,1,0))</formula>
    </cfRule>
    <cfRule type="expression" dxfId="16543" priority="1718">
      <formula>AND(IF($Q146=3,1,0),IF($X146&lt;30,1,0))</formula>
    </cfRule>
    <cfRule type="expression" dxfId="16542" priority="1719">
      <formula>AND(IF($Q146=3,1,IF($Q146=4,1,0)),IF($F146&lt;=85,1,0))</formula>
    </cfRule>
  </conditionalFormatting>
  <conditionalFormatting sqref="X146">
    <cfRule type="expression" dxfId="16541" priority="1712">
      <formula>AND(IF(OR($Q146=1,$Q146=2),1,0),IF($X146&lt;=20,1,0))</formula>
    </cfRule>
    <cfRule type="expression" dxfId="16540" priority="1713">
      <formula>AND(IF($Q146=2,1,0),IF($X146&lt;30,1,0))</formula>
    </cfRule>
    <cfRule type="expression" dxfId="16539" priority="1714">
      <formula>AND(IF($Q146=3,1,0),IF($X146&lt;30,1,0))</formula>
    </cfRule>
    <cfRule type="expression" dxfId="16538" priority="1715">
      <formula>AND(IF($Q146=3,1,IF($Q146=4,1,0)),IF($F146&lt;=85,1,0))</formula>
    </cfRule>
  </conditionalFormatting>
  <conditionalFormatting sqref="AI146">
    <cfRule type="expression" dxfId="16537" priority="1708">
      <formula>AND(IF(OR($Q146=1,$Q146=2),1,0),IF($X146&lt;=20,1,0))</formula>
    </cfRule>
    <cfRule type="expression" dxfId="16536" priority="1709">
      <formula>AND(IF($Q146=2,1,0),IF($X146&lt;30,1,0))</formula>
    </cfRule>
    <cfRule type="expression" dxfId="16535" priority="1710">
      <formula>AND(IF($Q146=3,1,0),IF($X146&lt;30,1,0))</formula>
    </cfRule>
    <cfRule type="expression" dxfId="16534" priority="1711">
      <formula>AND(IF($Q146=3,1,IF($Q146=4,1,0)),IF($F146&lt;=85,1,0))</formula>
    </cfRule>
  </conditionalFormatting>
  <conditionalFormatting sqref="AV147">
    <cfRule type="expression" dxfId="16533" priority="1706">
      <formula>AV147="X"</formula>
    </cfRule>
    <cfRule type="expression" dxfId="16532" priority="1707">
      <formula>AV147="후보"</formula>
    </cfRule>
  </conditionalFormatting>
  <conditionalFormatting sqref="AC147">
    <cfRule type="cellIs" dxfId="16531" priority="1703" operator="greaterThan">
      <formula>0.9</formula>
    </cfRule>
    <cfRule type="cellIs" dxfId="16530" priority="1704" operator="greaterThan">
      <formula>0.85</formula>
    </cfRule>
  </conditionalFormatting>
  <conditionalFormatting sqref="N147">
    <cfRule type="cellIs" dxfId="16529" priority="1701" operator="greaterThan">
      <formula>0.9</formula>
    </cfRule>
    <cfRule type="cellIs" dxfId="16528" priority="1702" operator="greaterThan">
      <formula>0.85</formula>
    </cfRule>
  </conditionalFormatting>
  <conditionalFormatting sqref="E147">
    <cfRule type="expression" dxfId="16527" priority="1697">
      <formula>AND(IF(OR($Q147=1,$Q147=2),1,0),IF($X147&lt;=20,1,0))</formula>
    </cfRule>
    <cfRule type="expression" dxfId="16526" priority="1698">
      <formula>AND(IF($Q147=2,1,0),IF($X147&lt;30,1,0))</formula>
    </cfRule>
    <cfRule type="expression" dxfId="16525" priority="1699">
      <formula>AND(IF($Q147=3,1,0),IF($X147&lt;30,1,0))</formula>
    </cfRule>
    <cfRule type="expression" dxfId="16524" priority="1700">
      <formula>AND(IF($Q147=3,1,IF($Q147=4,1,0)),IF($F147&lt;=85,1,0))</formula>
    </cfRule>
  </conditionalFormatting>
  <conditionalFormatting sqref="X147">
    <cfRule type="expression" dxfId="16523" priority="1693">
      <formula>AND(IF(OR($Q147=1,$Q147=2),1,0),IF($X147&lt;=20,1,0))</formula>
    </cfRule>
    <cfRule type="expression" dxfId="16522" priority="1694">
      <formula>AND(IF($Q147=2,1,0),IF($X147&lt;30,1,0))</formula>
    </cfRule>
    <cfRule type="expression" dxfId="16521" priority="1695">
      <formula>AND(IF($Q147=3,1,0),IF($X147&lt;30,1,0))</formula>
    </cfRule>
    <cfRule type="expression" dxfId="16520" priority="1696">
      <formula>AND(IF($Q147=3,1,IF($Q147=4,1,0)),IF($F147&lt;=85,1,0))</formula>
    </cfRule>
  </conditionalFormatting>
  <conditionalFormatting sqref="AI147">
    <cfRule type="expression" dxfId="16519" priority="1689">
      <formula>AND(IF(OR($Q147=1,$Q147=2),1,0),IF($X147&lt;=20,1,0))</formula>
    </cfRule>
    <cfRule type="expression" dxfId="16518" priority="1690">
      <formula>AND(IF($Q147=2,1,0),IF($X147&lt;30,1,0))</formula>
    </cfRule>
    <cfRule type="expression" dxfId="16517" priority="1691">
      <formula>AND(IF($Q147=3,1,0),IF($X147&lt;30,1,0))</formula>
    </cfRule>
    <cfRule type="expression" dxfId="16516" priority="1692">
      <formula>AND(IF($Q147=3,1,IF($Q147=4,1,0)),IF($F147&lt;=85,1,0))</formula>
    </cfRule>
  </conditionalFormatting>
  <conditionalFormatting sqref="AV148">
    <cfRule type="expression" dxfId="16515" priority="1687">
      <formula>AV148="X"</formula>
    </cfRule>
    <cfRule type="expression" dxfId="16514" priority="1688">
      <formula>AV148="후보"</formula>
    </cfRule>
  </conditionalFormatting>
  <conditionalFormatting sqref="AC148">
    <cfRule type="cellIs" dxfId="16513" priority="1684" operator="greaterThan">
      <formula>0.9</formula>
    </cfRule>
    <cfRule type="cellIs" dxfId="16512" priority="1685" operator="greaterThan">
      <formula>0.85</formula>
    </cfRule>
  </conditionalFormatting>
  <conditionalFormatting sqref="N148">
    <cfRule type="cellIs" dxfId="16511" priority="1682" operator="greaterThan">
      <formula>0.9</formula>
    </cfRule>
    <cfRule type="cellIs" dxfId="16510" priority="1683" operator="greaterThan">
      <formula>0.85</formula>
    </cfRule>
  </conditionalFormatting>
  <conditionalFormatting sqref="E148">
    <cfRule type="expression" dxfId="16509" priority="1678">
      <formula>AND(IF(OR($Q148=1,$Q148=2),1,0),IF($X148&lt;=20,1,0))</formula>
    </cfRule>
    <cfRule type="expression" dxfId="16508" priority="1679">
      <formula>AND(IF($Q148=2,1,0),IF($X148&lt;30,1,0))</formula>
    </cfRule>
    <cfRule type="expression" dxfId="16507" priority="1680">
      <formula>AND(IF($Q148=3,1,0),IF($X148&lt;30,1,0))</formula>
    </cfRule>
    <cfRule type="expression" dxfId="16506" priority="1681">
      <formula>AND(IF($Q148=3,1,IF($Q148=4,1,0)),IF($F148&lt;=85,1,0))</formula>
    </cfRule>
  </conditionalFormatting>
  <conditionalFormatting sqref="X148">
    <cfRule type="expression" dxfId="16505" priority="1674">
      <formula>AND(IF(OR($Q148=1,$Q148=2),1,0),IF($X148&lt;=20,1,0))</formula>
    </cfRule>
    <cfRule type="expression" dxfId="16504" priority="1675">
      <formula>AND(IF($Q148=2,1,0),IF($X148&lt;30,1,0))</formula>
    </cfRule>
    <cfRule type="expression" dxfId="16503" priority="1676">
      <formula>AND(IF($Q148=3,1,0),IF($X148&lt;30,1,0))</formula>
    </cfRule>
    <cfRule type="expression" dxfId="16502" priority="1677">
      <formula>AND(IF($Q148=3,1,IF($Q148=4,1,0)),IF($F148&lt;=85,1,0))</formula>
    </cfRule>
  </conditionalFormatting>
  <conditionalFormatting sqref="AI148">
    <cfRule type="expression" dxfId="16501" priority="1670">
      <formula>AND(IF(OR($Q148=1,$Q148=2),1,0),IF($X148&lt;=20,1,0))</formula>
    </cfRule>
    <cfRule type="expression" dxfId="16500" priority="1671">
      <formula>AND(IF($Q148=2,1,0),IF($X148&lt;30,1,0))</formula>
    </cfRule>
    <cfRule type="expression" dxfId="16499" priority="1672">
      <formula>AND(IF($Q148=3,1,0),IF($X148&lt;30,1,0))</formula>
    </cfRule>
    <cfRule type="expression" dxfId="16498" priority="1673">
      <formula>AND(IF($Q148=3,1,IF($Q148=4,1,0)),IF($F148&lt;=85,1,0))</formula>
    </cfRule>
  </conditionalFormatting>
  <conditionalFormatting sqref="AV149">
    <cfRule type="expression" dxfId="16497" priority="1668">
      <formula>AV149="X"</formula>
    </cfRule>
    <cfRule type="expression" dxfId="16496" priority="1669">
      <formula>AV149="후보"</formula>
    </cfRule>
  </conditionalFormatting>
  <conditionalFormatting sqref="AC149 N149">
    <cfRule type="cellIs" dxfId="16495" priority="1665" operator="greaterThan">
      <formula>0.9</formula>
    </cfRule>
    <cfRule type="cellIs" dxfId="16494" priority="1666" operator="greaterThan">
      <formula>0.85</formula>
    </cfRule>
  </conditionalFormatting>
  <conditionalFormatting sqref="AV150">
    <cfRule type="expression" dxfId="16493" priority="1663">
      <formula>AV150="X"</formula>
    </cfRule>
    <cfRule type="expression" dxfId="16492" priority="1664">
      <formula>AV150="후보"</formula>
    </cfRule>
  </conditionalFormatting>
  <conditionalFormatting sqref="AC150">
    <cfRule type="cellIs" dxfId="16491" priority="1660" operator="greaterThan">
      <formula>0.9</formula>
    </cfRule>
    <cfRule type="cellIs" dxfId="16490" priority="1661" operator="greaterThan">
      <formula>0.85</formula>
    </cfRule>
  </conditionalFormatting>
  <conditionalFormatting sqref="N150">
    <cfRule type="cellIs" dxfId="16489" priority="1658" operator="greaterThan">
      <formula>0.9</formula>
    </cfRule>
    <cfRule type="cellIs" dxfId="16488" priority="1659" operator="greaterThan">
      <formula>0.85</formula>
    </cfRule>
  </conditionalFormatting>
  <conditionalFormatting sqref="E150">
    <cfRule type="expression" dxfId="16487" priority="1654">
      <formula>AND(IF(OR($Q150=1,$Q150=2),1,0),IF($X150&lt;=20,1,0))</formula>
    </cfRule>
    <cfRule type="expression" dxfId="16486" priority="1655">
      <formula>AND(IF($Q150=2,1,0),IF($X150&lt;30,1,0))</formula>
    </cfRule>
    <cfRule type="expression" dxfId="16485" priority="1656">
      <formula>AND(IF($Q150=3,1,0),IF($X150&lt;30,1,0))</formula>
    </cfRule>
    <cfRule type="expression" dxfId="16484" priority="1657">
      <formula>AND(IF($Q150=3,1,IF($Q150=4,1,0)),IF($F150&lt;=85,1,0))</formula>
    </cfRule>
  </conditionalFormatting>
  <conditionalFormatting sqref="X150">
    <cfRule type="expression" dxfId="16483" priority="1650">
      <formula>AND(IF(OR($Q150=1,$Q150=2),1,0),IF($X150&lt;=20,1,0))</formula>
    </cfRule>
    <cfRule type="expression" dxfId="16482" priority="1651">
      <formula>AND(IF($Q150=2,1,0),IF($X150&lt;30,1,0))</formula>
    </cfRule>
    <cfRule type="expression" dxfId="16481" priority="1652">
      <formula>AND(IF($Q150=3,1,0),IF($X150&lt;30,1,0))</formula>
    </cfRule>
    <cfRule type="expression" dxfId="16480" priority="1653">
      <formula>AND(IF($Q150=3,1,IF($Q150=4,1,0)),IF($F150&lt;=85,1,0))</formula>
    </cfRule>
  </conditionalFormatting>
  <conditionalFormatting sqref="AI150">
    <cfRule type="expression" dxfId="16479" priority="1646">
      <formula>AND(IF(OR($Q150=1,$Q150=2),1,0),IF($X150&lt;=20,1,0))</formula>
    </cfRule>
    <cfRule type="expression" dxfId="16478" priority="1647">
      <formula>AND(IF($Q150=2,1,0),IF($X150&lt;30,1,0))</formula>
    </cfRule>
    <cfRule type="expression" dxfId="16477" priority="1648">
      <formula>AND(IF($Q150=3,1,0),IF($X150&lt;30,1,0))</formula>
    </cfRule>
    <cfRule type="expression" dxfId="16476" priority="1649">
      <formula>AND(IF($Q150=3,1,IF($Q150=4,1,0)),IF($F150&lt;=85,1,0))</formula>
    </cfRule>
  </conditionalFormatting>
  <conditionalFormatting sqref="AV151">
    <cfRule type="expression" dxfId="16475" priority="1644">
      <formula>AV151="X"</formula>
    </cfRule>
    <cfRule type="expression" dxfId="16474" priority="1645">
      <formula>AV151="후보"</formula>
    </cfRule>
  </conditionalFormatting>
  <conditionalFormatting sqref="AC151">
    <cfRule type="cellIs" dxfId="16473" priority="1641" operator="greaterThan">
      <formula>0.9</formula>
    </cfRule>
    <cfRule type="cellIs" dxfId="16472" priority="1642" operator="greaterThan">
      <formula>0.85</formula>
    </cfRule>
  </conditionalFormatting>
  <conditionalFormatting sqref="N151">
    <cfRule type="cellIs" dxfId="16471" priority="1639" operator="greaterThan">
      <formula>0.9</formula>
    </cfRule>
    <cfRule type="cellIs" dxfId="16470" priority="1640" operator="greaterThan">
      <formula>0.85</formula>
    </cfRule>
  </conditionalFormatting>
  <conditionalFormatting sqref="E151">
    <cfRule type="expression" dxfId="16469" priority="1635">
      <formula>AND(IF(OR($Q151=1,$Q151=2),1,0),IF($X151&lt;=20,1,0))</formula>
    </cfRule>
    <cfRule type="expression" dxfId="16468" priority="1636">
      <formula>AND(IF($Q151=2,1,0),IF($X151&lt;30,1,0))</formula>
    </cfRule>
    <cfRule type="expression" dxfId="16467" priority="1637">
      <formula>AND(IF($Q151=3,1,0),IF($X151&lt;30,1,0))</formula>
    </cfRule>
    <cfRule type="expression" dxfId="16466" priority="1638">
      <formula>AND(IF($Q151=3,1,IF($Q151=4,1,0)),IF($F151&lt;=85,1,0))</formula>
    </cfRule>
  </conditionalFormatting>
  <conditionalFormatting sqref="X151">
    <cfRule type="expression" dxfId="16465" priority="1631">
      <formula>AND(IF(OR($Q151=1,$Q151=2),1,0),IF($X151&lt;=20,1,0))</formula>
    </cfRule>
    <cfRule type="expression" dxfId="16464" priority="1632">
      <formula>AND(IF($Q151=2,1,0),IF($X151&lt;30,1,0))</formula>
    </cfRule>
    <cfRule type="expression" dxfId="16463" priority="1633">
      <formula>AND(IF($Q151=3,1,0),IF($X151&lt;30,1,0))</formula>
    </cfRule>
    <cfRule type="expression" dxfId="16462" priority="1634">
      <formula>AND(IF($Q151=3,1,IF($Q151=4,1,0)),IF($F151&lt;=85,1,0))</formula>
    </cfRule>
  </conditionalFormatting>
  <conditionalFormatting sqref="AI151">
    <cfRule type="expression" dxfId="16461" priority="1627">
      <formula>AND(IF(OR($Q151=1,$Q151=2),1,0),IF($X151&lt;=20,1,0))</formula>
    </cfRule>
    <cfRule type="expression" dxfId="16460" priority="1628">
      <formula>AND(IF($Q151=2,1,0),IF($X151&lt;30,1,0))</formula>
    </cfRule>
    <cfRule type="expression" dxfId="16459" priority="1629">
      <formula>AND(IF($Q151=3,1,0),IF($X151&lt;30,1,0))</formula>
    </cfRule>
    <cfRule type="expression" dxfId="16458" priority="1630">
      <formula>AND(IF($Q151=3,1,IF($Q151=4,1,0)),IF($F151&lt;=85,1,0))</formula>
    </cfRule>
  </conditionalFormatting>
  <conditionalFormatting sqref="AV152">
    <cfRule type="expression" dxfId="16457" priority="1625">
      <formula>AV152="X"</formula>
    </cfRule>
    <cfRule type="expression" dxfId="16456" priority="1626">
      <formula>AV152="후보"</formula>
    </cfRule>
  </conditionalFormatting>
  <conditionalFormatting sqref="AC152">
    <cfRule type="cellIs" dxfId="16455" priority="1622" operator="greaterThan">
      <formula>0.9</formula>
    </cfRule>
    <cfRule type="cellIs" dxfId="16454" priority="1623" operator="greaterThan">
      <formula>0.85</formula>
    </cfRule>
  </conditionalFormatting>
  <conditionalFormatting sqref="N152">
    <cfRule type="cellIs" dxfId="16453" priority="1620" operator="greaterThan">
      <formula>0.9</formula>
    </cfRule>
    <cfRule type="cellIs" dxfId="16452" priority="1621" operator="greaterThan">
      <formula>0.85</formula>
    </cfRule>
  </conditionalFormatting>
  <conditionalFormatting sqref="E152">
    <cfRule type="expression" dxfId="16451" priority="1616">
      <formula>AND(IF(OR($Q152=1,$Q152=2),1,0),IF($X152&lt;=20,1,0))</formula>
    </cfRule>
    <cfRule type="expression" dxfId="16450" priority="1617">
      <formula>AND(IF($Q152=2,1,0),IF($X152&lt;30,1,0))</formula>
    </cfRule>
    <cfRule type="expression" dxfId="16449" priority="1618">
      <formula>AND(IF($Q152=3,1,0),IF($X152&lt;30,1,0))</formula>
    </cfRule>
    <cfRule type="expression" dxfId="16448" priority="1619">
      <formula>AND(IF($Q152=3,1,IF($Q152=4,1,0)),IF($F152&lt;=85,1,0))</formula>
    </cfRule>
  </conditionalFormatting>
  <conditionalFormatting sqref="X152">
    <cfRule type="expression" dxfId="16447" priority="1612">
      <formula>AND(IF(OR($Q152=1,$Q152=2),1,0),IF($X152&lt;=20,1,0))</formula>
    </cfRule>
    <cfRule type="expression" dxfId="16446" priority="1613">
      <formula>AND(IF($Q152=2,1,0),IF($X152&lt;30,1,0))</formula>
    </cfRule>
    <cfRule type="expression" dxfId="16445" priority="1614">
      <formula>AND(IF($Q152=3,1,0),IF($X152&lt;30,1,0))</formula>
    </cfRule>
    <cfRule type="expression" dxfId="16444" priority="1615">
      <formula>AND(IF($Q152=3,1,IF($Q152=4,1,0)),IF($F152&lt;=85,1,0))</formula>
    </cfRule>
  </conditionalFormatting>
  <conditionalFormatting sqref="AI152">
    <cfRule type="expression" dxfId="16443" priority="1608">
      <formula>AND(IF(OR($Q152=1,$Q152=2),1,0),IF($X152&lt;=20,1,0))</formula>
    </cfRule>
    <cfRule type="expression" dxfId="16442" priority="1609">
      <formula>AND(IF($Q152=2,1,0),IF($X152&lt;30,1,0))</formula>
    </cfRule>
    <cfRule type="expression" dxfId="16441" priority="1610">
      <formula>AND(IF($Q152=3,1,0),IF($X152&lt;30,1,0))</formula>
    </cfRule>
    <cfRule type="expression" dxfId="16440" priority="1611">
      <formula>AND(IF($Q152=3,1,IF($Q152=4,1,0)),IF($F152&lt;=85,1,0))</formula>
    </cfRule>
  </conditionalFormatting>
  <conditionalFormatting sqref="AV153">
    <cfRule type="expression" dxfId="16439" priority="1606">
      <formula>AV153="X"</formula>
    </cfRule>
    <cfRule type="expression" dxfId="16438" priority="1607">
      <formula>AV153="후보"</formula>
    </cfRule>
  </conditionalFormatting>
  <conditionalFormatting sqref="AC153">
    <cfRule type="cellIs" dxfId="16437" priority="1603" operator="greaterThan">
      <formula>0.9</formula>
    </cfRule>
    <cfRule type="cellIs" dxfId="16436" priority="1604" operator="greaterThan">
      <formula>0.85</formula>
    </cfRule>
  </conditionalFormatting>
  <conditionalFormatting sqref="N153">
    <cfRule type="cellIs" dxfId="16435" priority="1601" operator="greaterThan">
      <formula>0.9</formula>
    </cfRule>
    <cfRule type="cellIs" dxfId="16434" priority="1602" operator="greaterThan">
      <formula>0.85</formula>
    </cfRule>
  </conditionalFormatting>
  <conditionalFormatting sqref="E153">
    <cfRule type="expression" dxfId="16433" priority="1597">
      <formula>AND(IF(OR($Q153=1,$Q153=2),1,0),IF($X153&lt;=20,1,0))</formula>
    </cfRule>
    <cfRule type="expression" dxfId="16432" priority="1598">
      <formula>AND(IF($Q153=2,1,0),IF($X153&lt;30,1,0))</formula>
    </cfRule>
    <cfRule type="expression" dxfId="16431" priority="1599">
      <formula>AND(IF($Q153=3,1,0),IF($X153&lt;30,1,0))</formula>
    </cfRule>
    <cfRule type="expression" dxfId="16430" priority="1600">
      <formula>AND(IF($Q153=3,1,IF($Q153=4,1,0)),IF($F153&lt;=85,1,0))</formula>
    </cfRule>
  </conditionalFormatting>
  <conditionalFormatting sqref="X153">
    <cfRule type="expression" dxfId="16429" priority="1593">
      <formula>AND(IF(OR($Q153=1,$Q153=2),1,0),IF($X153&lt;=20,1,0))</formula>
    </cfRule>
    <cfRule type="expression" dxfId="16428" priority="1594">
      <formula>AND(IF($Q153=2,1,0),IF($X153&lt;30,1,0))</formula>
    </cfRule>
    <cfRule type="expression" dxfId="16427" priority="1595">
      <formula>AND(IF($Q153=3,1,0),IF($X153&lt;30,1,0))</formula>
    </cfRule>
    <cfRule type="expression" dxfId="16426" priority="1596">
      <formula>AND(IF($Q153=3,1,IF($Q153=4,1,0)),IF($F153&lt;=85,1,0))</formula>
    </cfRule>
  </conditionalFormatting>
  <conditionalFormatting sqref="AI153">
    <cfRule type="expression" dxfId="16425" priority="1589">
      <formula>AND(IF(OR($Q153=1,$Q153=2),1,0),IF($X153&lt;=20,1,0))</formula>
    </cfRule>
    <cfRule type="expression" dxfId="16424" priority="1590">
      <formula>AND(IF($Q153=2,1,0),IF($X153&lt;30,1,0))</formula>
    </cfRule>
    <cfRule type="expression" dxfId="16423" priority="1591">
      <formula>AND(IF($Q153=3,1,0),IF($X153&lt;30,1,0))</formula>
    </cfRule>
    <cfRule type="expression" dxfId="16422" priority="1592">
      <formula>AND(IF($Q153=3,1,IF($Q153=4,1,0)),IF($F153&lt;=85,1,0))</formula>
    </cfRule>
  </conditionalFormatting>
  <conditionalFormatting sqref="AV154">
    <cfRule type="expression" dxfId="16421" priority="1587">
      <formula>AV154="X"</formula>
    </cfRule>
    <cfRule type="expression" dxfId="16420" priority="1588">
      <formula>AV154="후보"</formula>
    </cfRule>
  </conditionalFormatting>
  <conditionalFormatting sqref="AC154 N154">
    <cfRule type="cellIs" dxfId="16419" priority="1584" operator="greaterThan">
      <formula>0.9</formula>
    </cfRule>
    <cfRule type="cellIs" dxfId="16418" priority="1585" operator="greaterThan">
      <formula>0.85</formula>
    </cfRule>
  </conditionalFormatting>
  <conditionalFormatting sqref="AV155">
    <cfRule type="expression" dxfId="16417" priority="1582">
      <formula>AV155="X"</formula>
    </cfRule>
    <cfRule type="expression" dxfId="16416" priority="1583">
      <formula>AV155="후보"</formula>
    </cfRule>
  </conditionalFormatting>
  <conditionalFormatting sqref="AC155">
    <cfRule type="cellIs" dxfId="16415" priority="1579" operator="greaterThan">
      <formula>0.9</formula>
    </cfRule>
    <cfRule type="cellIs" dxfId="16414" priority="1580" operator="greaterThan">
      <formula>0.85</formula>
    </cfRule>
  </conditionalFormatting>
  <conditionalFormatting sqref="N155">
    <cfRule type="cellIs" dxfId="16413" priority="1577" operator="greaterThan">
      <formula>0.9</formula>
    </cfRule>
    <cfRule type="cellIs" dxfId="16412" priority="1578" operator="greaterThan">
      <formula>0.85</formula>
    </cfRule>
  </conditionalFormatting>
  <conditionalFormatting sqref="E155">
    <cfRule type="expression" dxfId="16411" priority="1573">
      <formula>AND(IF(OR($Q155=1,$Q155=2),1,0),IF($X155&lt;=20,1,0))</formula>
    </cfRule>
    <cfRule type="expression" dxfId="16410" priority="1574">
      <formula>AND(IF($Q155=2,1,0),IF($X155&lt;30,1,0))</formula>
    </cfRule>
    <cfRule type="expression" dxfId="16409" priority="1575">
      <formula>AND(IF($Q155=3,1,0),IF($X155&lt;30,1,0))</formula>
    </cfRule>
    <cfRule type="expression" dxfId="16408" priority="1576">
      <formula>AND(IF($Q155=3,1,IF($Q155=4,1,0)),IF($F155&lt;=85,1,0))</formula>
    </cfRule>
  </conditionalFormatting>
  <conditionalFormatting sqref="X155">
    <cfRule type="expression" dxfId="16407" priority="1569">
      <formula>AND(IF(OR($Q155=1,$Q155=2),1,0),IF($X155&lt;=20,1,0))</formula>
    </cfRule>
    <cfRule type="expression" dxfId="16406" priority="1570">
      <formula>AND(IF($Q155=2,1,0),IF($X155&lt;30,1,0))</formula>
    </cfRule>
    <cfRule type="expression" dxfId="16405" priority="1571">
      <formula>AND(IF($Q155=3,1,0),IF($X155&lt;30,1,0))</formula>
    </cfRule>
    <cfRule type="expression" dxfId="16404" priority="1572">
      <formula>AND(IF($Q155=3,1,IF($Q155=4,1,0)),IF($F155&lt;=85,1,0))</formula>
    </cfRule>
  </conditionalFormatting>
  <conditionalFormatting sqref="AI155">
    <cfRule type="expression" dxfId="16403" priority="1565">
      <formula>AND(IF(OR($Q155=1,$Q155=2),1,0),IF($X155&lt;=20,1,0))</formula>
    </cfRule>
    <cfRule type="expression" dxfId="16402" priority="1566">
      <formula>AND(IF($Q155=2,1,0),IF($X155&lt;30,1,0))</formula>
    </cfRule>
    <cfRule type="expression" dxfId="16401" priority="1567">
      <formula>AND(IF($Q155=3,1,0),IF($X155&lt;30,1,0))</formula>
    </cfRule>
    <cfRule type="expression" dxfId="16400" priority="1568">
      <formula>AND(IF($Q155=3,1,IF($Q155=4,1,0)),IF($F155&lt;=85,1,0))</formula>
    </cfRule>
  </conditionalFormatting>
  <conditionalFormatting sqref="AV156">
    <cfRule type="expression" dxfId="16399" priority="1563">
      <formula>AV156="X"</formula>
    </cfRule>
    <cfRule type="expression" dxfId="16398" priority="1564">
      <formula>AV156="후보"</formula>
    </cfRule>
  </conditionalFormatting>
  <conditionalFormatting sqref="AC156">
    <cfRule type="cellIs" dxfId="16397" priority="1560" operator="greaterThan">
      <formula>0.9</formula>
    </cfRule>
    <cfRule type="cellIs" dxfId="16396" priority="1561" operator="greaterThan">
      <formula>0.85</formula>
    </cfRule>
  </conditionalFormatting>
  <conditionalFormatting sqref="N156">
    <cfRule type="cellIs" dxfId="16395" priority="1558" operator="greaterThan">
      <formula>0.9</formula>
    </cfRule>
    <cfRule type="cellIs" dxfId="16394" priority="1559" operator="greaterThan">
      <formula>0.85</formula>
    </cfRule>
  </conditionalFormatting>
  <conditionalFormatting sqref="E156">
    <cfRule type="expression" dxfId="16393" priority="1554">
      <formula>AND(IF(OR($Q156=1,$Q156=2),1,0),IF($X156&lt;=20,1,0))</formula>
    </cfRule>
    <cfRule type="expression" dxfId="16392" priority="1555">
      <formula>AND(IF($Q156=2,1,0),IF($X156&lt;30,1,0))</formula>
    </cfRule>
    <cfRule type="expression" dxfId="16391" priority="1556">
      <formula>AND(IF($Q156=3,1,0),IF($X156&lt;30,1,0))</formula>
    </cfRule>
    <cfRule type="expression" dxfId="16390" priority="1557">
      <formula>AND(IF($Q156=3,1,IF($Q156=4,1,0)),IF($F156&lt;=85,1,0))</formula>
    </cfRule>
  </conditionalFormatting>
  <conditionalFormatting sqref="X156">
    <cfRule type="expression" dxfId="16389" priority="1550">
      <formula>AND(IF(OR($Q156=1,$Q156=2),1,0),IF($X156&lt;=20,1,0))</formula>
    </cfRule>
    <cfRule type="expression" dxfId="16388" priority="1551">
      <formula>AND(IF($Q156=2,1,0),IF($X156&lt;30,1,0))</formula>
    </cfRule>
    <cfRule type="expression" dxfId="16387" priority="1552">
      <formula>AND(IF($Q156=3,1,0),IF($X156&lt;30,1,0))</formula>
    </cfRule>
    <cfRule type="expression" dxfId="16386" priority="1553">
      <formula>AND(IF($Q156=3,1,IF($Q156=4,1,0)),IF($F156&lt;=85,1,0))</formula>
    </cfRule>
  </conditionalFormatting>
  <conditionalFormatting sqref="AI156">
    <cfRule type="expression" dxfId="16385" priority="1546">
      <formula>AND(IF(OR($Q156=1,$Q156=2),1,0),IF($X156&lt;=20,1,0))</formula>
    </cfRule>
    <cfRule type="expression" dxfId="16384" priority="1547">
      <formula>AND(IF($Q156=2,1,0),IF($X156&lt;30,1,0))</formula>
    </cfRule>
    <cfRule type="expression" dxfId="16383" priority="1548">
      <formula>AND(IF($Q156=3,1,0),IF($X156&lt;30,1,0))</formula>
    </cfRule>
    <cfRule type="expression" dxfId="16382" priority="1549">
      <formula>AND(IF($Q156=3,1,IF($Q156=4,1,0)),IF($F156&lt;=85,1,0))</formula>
    </cfRule>
  </conditionalFormatting>
  <conditionalFormatting sqref="AV157">
    <cfRule type="expression" dxfId="16381" priority="1544">
      <formula>AV157="X"</formula>
    </cfRule>
    <cfRule type="expression" dxfId="16380" priority="1545">
      <formula>AV157="후보"</formula>
    </cfRule>
  </conditionalFormatting>
  <conditionalFormatting sqref="AC157">
    <cfRule type="cellIs" dxfId="16379" priority="1541" operator="greaterThan">
      <formula>0.9</formula>
    </cfRule>
    <cfRule type="cellIs" dxfId="16378" priority="1542" operator="greaterThan">
      <formula>0.85</formula>
    </cfRule>
  </conditionalFormatting>
  <conditionalFormatting sqref="N157">
    <cfRule type="cellIs" dxfId="16377" priority="1539" operator="greaterThan">
      <formula>0.9</formula>
    </cfRule>
    <cfRule type="cellIs" dxfId="16376" priority="1540" operator="greaterThan">
      <formula>0.85</formula>
    </cfRule>
  </conditionalFormatting>
  <conditionalFormatting sqref="E157">
    <cfRule type="expression" dxfId="16375" priority="1535">
      <formula>AND(IF(OR($Q157=1,$Q157=2),1,0),IF($X157&lt;=20,1,0))</formula>
    </cfRule>
    <cfRule type="expression" dxfId="16374" priority="1536">
      <formula>AND(IF($Q157=2,1,0),IF($X157&lt;30,1,0))</formula>
    </cfRule>
    <cfRule type="expression" dxfId="16373" priority="1537">
      <formula>AND(IF($Q157=3,1,0),IF($X157&lt;30,1,0))</formula>
    </cfRule>
    <cfRule type="expression" dxfId="16372" priority="1538">
      <formula>AND(IF($Q157=3,1,IF($Q157=4,1,0)),IF($F157&lt;=85,1,0))</formula>
    </cfRule>
  </conditionalFormatting>
  <conditionalFormatting sqref="X157">
    <cfRule type="expression" dxfId="16371" priority="1531">
      <formula>AND(IF(OR($Q157=1,$Q157=2),1,0),IF($X157&lt;=20,1,0))</formula>
    </cfRule>
    <cfRule type="expression" dxfId="16370" priority="1532">
      <formula>AND(IF($Q157=2,1,0),IF($X157&lt;30,1,0))</formula>
    </cfRule>
    <cfRule type="expression" dxfId="16369" priority="1533">
      <formula>AND(IF($Q157=3,1,0),IF($X157&lt;30,1,0))</formula>
    </cfRule>
    <cfRule type="expression" dxfId="16368" priority="1534">
      <formula>AND(IF($Q157=3,1,IF($Q157=4,1,0)),IF($F157&lt;=85,1,0))</formula>
    </cfRule>
  </conditionalFormatting>
  <conditionalFormatting sqref="AI157">
    <cfRule type="expression" dxfId="16367" priority="1527">
      <formula>AND(IF(OR($Q157=1,$Q157=2),1,0),IF($X157&lt;=20,1,0))</formula>
    </cfRule>
    <cfRule type="expression" dxfId="16366" priority="1528">
      <formula>AND(IF($Q157=2,1,0),IF($X157&lt;30,1,0))</formula>
    </cfRule>
    <cfRule type="expression" dxfId="16365" priority="1529">
      <formula>AND(IF($Q157=3,1,0),IF($X157&lt;30,1,0))</formula>
    </cfRule>
    <cfRule type="expression" dxfId="16364" priority="1530">
      <formula>AND(IF($Q157=3,1,IF($Q157=4,1,0)),IF($F157&lt;=85,1,0))</formula>
    </cfRule>
  </conditionalFormatting>
  <conditionalFormatting sqref="AV158">
    <cfRule type="expression" dxfId="16363" priority="1525">
      <formula>AV158="X"</formula>
    </cfRule>
    <cfRule type="expression" dxfId="16362" priority="1526">
      <formula>AV158="후보"</formula>
    </cfRule>
  </conditionalFormatting>
  <conditionalFormatting sqref="AC158 N158">
    <cfRule type="cellIs" dxfId="16361" priority="1522" operator="greaterThan">
      <formula>0.9</formula>
    </cfRule>
    <cfRule type="cellIs" dxfId="16360" priority="1523" operator="greaterThan">
      <formula>0.85</formula>
    </cfRule>
  </conditionalFormatting>
  <conditionalFormatting sqref="AV159">
    <cfRule type="expression" dxfId="16359" priority="1520">
      <formula>AV159="X"</formula>
    </cfRule>
    <cfRule type="expression" dxfId="16358" priority="1521">
      <formula>AV159="후보"</formula>
    </cfRule>
  </conditionalFormatting>
  <conditionalFormatting sqref="AC159">
    <cfRule type="cellIs" dxfId="16357" priority="1517" operator="greaterThan">
      <formula>0.9</formula>
    </cfRule>
    <cfRule type="cellIs" dxfId="16356" priority="1518" operator="greaterThan">
      <formula>0.85</formula>
    </cfRule>
  </conditionalFormatting>
  <conditionalFormatting sqref="N159">
    <cfRule type="cellIs" dxfId="16355" priority="1515" operator="greaterThan">
      <formula>0.9</formula>
    </cfRule>
    <cfRule type="cellIs" dxfId="16354" priority="1516" operator="greaterThan">
      <formula>0.85</formula>
    </cfRule>
  </conditionalFormatting>
  <conditionalFormatting sqref="E159">
    <cfRule type="expression" dxfId="16353" priority="1511">
      <formula>AND(IF(OR($Q159=1,$Q159=2),1,0),IF($X159&lt;=20,1,0))</formula>
    </cfRule>
    <cfRule type="expression" dxfId="16352" priority="1512">
      <formula>AND(IF($Q159=2,1,0),IF($X159&lt;30,1,0))</formula>
    </cfRule>
    <cfRule type="expression" dxfId="16351" priority="1513">
      <formula>AND(IF($Q159=3,1,0),IF($X159&lt;30,1,0))</formula>
    </cfRule>
    <cfRule type="expression" dxfId="16350" priority="1514">
      <formula>AND(IF($Q159=3,1,IF($Q159=4,1,0)),IF($F159&lt;=85,1,0))</formula>
    </cfRule>
  </conditionalFormatting>
  <conditionalFormatting sqref="X159">
    <cfRule type="expression" dxfId="16349" priority="1507">
      <formula>AND(IF(OR($Q159=1,$Q159=2),1,0),IF($X159&lt;=20,1,0))</formula>
    </cfRule>
    <cfRule type="expression" dxfId="16348" priority="1508">
      <formula>AND(IF($Q159=2,1,0),IF($X159&lt;30,1,0))</formula>
    </cfRule>
    <cfRule type="expression" dxfId="16347" priority="1509">
      <formula>AND(IF($Q159=3,1,0),IF($X159&lt;30,1,0))</formula>
    </cfRule>
    <cfRule type="expression" dxfId="16346" priority="1510">
      <formula>AND(IF($Q159=3,1,IF($Q159=4,1,0)),IF($F159&lt;=85,1,0))</formula>
    </cfRule>
  </conditionalFormatting>
  <conditionalFormatting sqref="AI159">
    <cfRule type="expression" dxfId="16345" priority="1503">
      <formula>AND(IF(OR($Q159=1,$Q159=2),1,0),IF($X159&lt;=20,1,0))</formula>
    </cfRule>
    <cfRule type="expression" dxfId="16344" priority="1504">
      <formula>AND(IF($Q159=2,1,0),IF($X159&lt;30,1,0))</formula>
    </cfRule>
    <cfRule type="expression" dxfId="16343" priority="1505">
      <formula>AND(IF($Q159=3,1,0),IF($X159&lt;30,1,0))</formula>
    </cfRule>
    <cfRule type="expression" dxfId="16342" priority="1506">
      <formula>AND(IF($Q159=3,1,IF($Q159=4,1,0)),IF($F159&lt;=85,1,0))</formula>
    </cfRule>
  </conditionalFormatting>
  <conditionalFormatting sqref="AV160">
    <cfRule type="expression" dxfId="16341" priority="1501">
      <formula>AV160="X"</formula>
    </cfRule>
    <cfRule type="expression" dxfId="16340" priority="1502">
      <formula>AV160="후보"</formula>
    </cfRule>
  </conditionalFormatting>
  <conditionalFormatting sqref="AC160">
    <cfRule type="cellIs" dxfId="16339" priority="1498" operator="greaterThan">
      <formula>0.9</formula>
    </cfRule>
    <cfRule type="cellIs" dxfId="16338" priority="1499" operator="greaterThan">
      <formula>0.85</formula>
    </cfRule>
  </conditionalFormatting>
  <conditionalFormatting sqref="N160">
    <cfRule type="cellIs" dxfId="16337" priority="1496" operator="greaterThan">
      <formula>0.9</formula>
    </cfRule>
    <cfRule type="cellIs" dxfId="16336" priority="1497" operator="greaterThan">
      <formula>0.85</formula>
    </cfRule>
  </conditionalFormatting>
  <conditionalFormatting sqref="E160">
    <cfRule type="expression" dxfId="16335" priority="1492">
      <formula>AND(IF(OR($Q160=1,$Q160=2),1,0),IF($X160&lt;=20,1,0))</formula>
    </cfRule>
    <cfRule type="expression" dxfId="16334" priority="1493">
      <formula>AND(IF($Q160=2,1,0),IF($X160&lt;30,1,0))</formula>
    </cfRule>
    <cfRule type="expression" dxfId="16333" priority="1494">
      <formula>AND(IF($Q160=3,1,0),IF($X160&lt;30,1,0))</formula>
    </cfRule>
    <cfRule type="expression" dxfId="16332" priority="1495">
      <formula>AND(IF($Q160=3,1,IF($Q160=4,1,0)),IF($F160&lt;=85,1,0))</formula>
    </cfRule>
  </conditionalFormatting>
  <conditionalFormatting sqref="X160">
    <cfRule type="expression" dxfId="16331" priority="1488">
      <formula>AND(IF(OR($Q160=1,$Q160=2),1,0),IF($X160&lt;=20,1,0))</formula>
    </cfRule>
    <cfRule type="expression" dxfId="16330" priority="1489">
      <formula>AND(IF($Q160=2,1,0),IF($X160&lt;30,1,0))</formula>
    </cfRule>
    <cfRule type="expression" dxfId="16329" priority="1490">
      <formula>AND(IF($Q160=3,1,0),IF($X160&lt;30,1,0))</formula>
    </cfRule>
    <cfRule type="expression" dxfId="16328" priority="1491">
      <formula>AND(IF($Q160=3,1,IF($Q160=4,1,0)),IF($F160&lt;=85,1,0))</formula>
    </cfRule>
  </conditionalFormatting>
  <conditionalFormatting sqref="AI160">
    <cfRule type="expression" dxfId="16327" priority="1484">
      <formula>AND(IF(OR($Q160=1,$Q160=2),1,0),IF($X160&lt;=20,1,0))</formula>
    </cfRule>
    <cfRule type="expression" dxfId="16326" priority="1485">
      <formula>AND(IF($Q160=2,1,0),IF($X160&lt;30,1,0))</formula>
    </cfRule>
    <cfRule type="expression" dxfId="16325" priority="1486">
      <formula>AND(IF($Q160=3,1,0),IF($X160&lt;30,1,0))</formula>
    </cfRule>
    <cfRule type="expression" dxfId="16324" priority="1487">
      <formula>AND(IF($Q160=3,1,IF($Q160=4,1,0)),IF($F160&lt;=85,1,0))</formula>
    </cfRule>
  </conditionalFormatting>
  <conditionalFormatting sqref="AV161">
    <cfRule type="expression" dxfId="16323" priority="1482">
      <formula>AV161="X"</formula>
    </cfRule>
    <cfRule type="expression" dxfId="16322" priority="1483">
      <formula>AV161="후보"</formula>
    </cfRule>
  </conditionalFormatting>
  <conditionalFormatting sqref="AC161">
    <cfRule type="cellIs" dxfId="16321" priority="1479" operator="greaterThan">
      <formula>0.9</formula>
    </cfRule>
    <cfRule type="cellIs" dxfId="16320" priority="1480" operator="greaterThan">
      <formula>0.85</formula>
    </cfRule>
  </conditionalFormatting>
  <conditionalFormatting sqref="N161">
    <cfRule type="cellIs" dxfId="16319" priority="1477" operator="greaterThan">
      <formula>0.9</formula>
    </cfRule>
    <cfRule type="cellIs" dxfId="16318" priority="1478" operator="greaterThan">
      <formula>0.85</formula>
    </cfRule>
  </conditionalFormatting>
  <conditionalFormatting sqref="E161">
    <cfRule type="expression" dxfId="16317" priority="1473">
      <formula>AND(IF(OR($Q161=1,$Q161=2),1,0),IF($X161&lt;=20,1,0))</formula>
    </cfRule>
    <cfRule type="expression" dxfId="16316" priority="1474">
      <formula>AND(IF($Q161=2,1,0),IF($X161&lt;30,1,0))</formula>
    </cfRule>
    <cfRule type="expression" dxfId="16315" priority="1475">
      <formula>AND(IF($Q161=3,1,0),IF($X161&lt;30,1,0))</formula>
    </cfRule>
    <cfRule type="expression" dxfId="16314" priority="1476">
      <formula>AND(IF($Q161=3,1,IF($Q161=4,1,0)),IF($F161&lt;=85,1,0))</formula>
    </cfRule>
  </conditionalFormatting>
  <conditionalFormatting sqref="X161">
    <cfRule type="expression" dxfId="16313" priority="1469">
      <formula>AND(IF(OR($Q161=1,$Q161=2),1,0),IF($X161&lt;=20,1,0))</formula>
    </cfRule>
    <cfRule type="expression" dxfId="16312" priority="1470">
      <formula>AND(IF($Q161=2,1,0),IF($X161&lt;30,1,0))</formula>
    </cfRule>
    <cfRule type="expression" dxfId="16311" priority="1471">
      <formula>AND(IF($Q161=3,1,0),IF($X161&lt;30,1,0))</formula>
    </cfRule>
    <cfRule type="expression" dxfId="16310" priority="1472">
      <formula>AND(IF($Q161=3,1,IF($Q161=4,1,0)),IF($F161&lt;=85,1,0))</formula>
    </cfRule>
  </conditionalFormatting>
  <conditionalFormatting sqref="AI161">
    <cfRule type="expression" dxfId="16309" priority="1465">
      <formula>AND(IF(OR($Q161=1,$Q161=2),1,0),IF($X161&lt;=20,1,0))</formula>
    </cfRule>
    <cfRule type="expression" dxfId="16308" priority="1466">
      <formula>AND(IF($Q161=2,1,0),IF($X161&lt;30,1,0))</formula>
    </cfRule>
    <cfRule type="expression" dxfId="16307" priority="1467">
      <formula>AND(IF($Q161=3,1,0),IF($X161&lt;30,1,0))</formula>
    </cfRule>
    <cfRule type="expression" dxfId="16306" priority="1468">
      <formula>AND(IF($Q161=3,1,IF($Q161=4,1,0)),IF($F161&lt;=85,1,0))</formula>
    </cfRule>
  </conditionalFormatting>
  <conditionalFormatting sqref="AV162">
    <cfRule type="expression" dxfId="16305" priority="1463">
      <formula>AV162="X"</formula>
    </cfRule>
    <cfRule type="expression" dxfId="16304" priority="1464">
      <formula>AV162="후보"</formula>
    </cfRule>
  </conditionalFormatting>
  <conditionalFormatting sqref="AC162">
    <cfRule type="cellIs" dxfId="16303" priority="1460" operator="greaterThan">
      <formula>0.9</formula>
    </cfRule>
    <cfRule type="cellIs" dxfId="16302" priority="1461" operator="greaterThan">
      <formula>0.85</formula>
    </cfRule>
  </conditionalFormatting>
  <conditionalFormatting sqref="N162">
    <cfRule type="cellIs" dxfId="16301" priority="1458" operator="greaterThan">
      <formula>0.9</formula>
    </cfRule>
    <cfRule type="cellIs" dxfId="16300" priority="1459" operator="greaterThan">
      <formula>0.85</formula>
    </cfRule>
  </conditionalFormatting>
  <conditionalFormatting sqref="E162">
    <cfRule type="expression" dxfId="16299" priority="1454">
      <formula>AND(IF(OR($Q162=1,$Q162=2),1,0),IF($X162&lt;=20,1,0))</formula>
    </cfRule>
    <cfRule type="expression" dxfId="16298" priority="1455">
      <formula>AND(IF($Q162=2,1,0),IF($X162&lt;30,1,0))</formula>
    </cfRule>
    <cfRule type="expression" dxfId="16297" priority="1456">
      <formula>AND(IF($Q162=3,1,0),IF($X162&lt;30,1,0))</formula>
    </cfRule>
    <cfRule type="expression" dxfId="16296" priority="1457">
      <formula>AND(IF($Q162=3,1,IF($Q162=4,1,0)),IF($F162&lt;=85,1,0))</formula>
    </cfRule>
  </conditionalFormatting>
  <conditionalFormatting sqref="X162">
    <cfRule type="expression" dxfId="16295" priority="1450">
      <formula>AND(IF(OR($Q162=1,$Q162=2),1,0),IF($X162&lt;=20,1,0))</formula>
    </cfRule>
    <cfRule type="expression" dxfId="16294" priority="1451">
      <formula>AND(IF($Q162=2,1,0),IF($X162&lt;30,1,0))</formula>
    </cfRule>
    <cfRule type="expression" dxfId="16293" priority="1452">
      <formula>AND(IF($Q162=3,1,0),IF($X162&lt;30,1,0))</formula>
    </cfRule>
    <cfRule type="expression" dxfId="16292" priority="1453">
      <formula>AND(IF($Q162=3,1,IF($Q162=4,1,0)),IF($F162&lt;=85,1,0))</formula>
    </cfRule>
  </conditionalFormatting>
  <conditionalFormatting sqref="AI162">
    <cfRule type="expression" dxfId="16291" priority="1446">
      <formula>AND(IF(OR($Q162=1,$Q162=2),1,0),IF($X162&lt;=20,1,0))</formula>
    </cfRule>
    <cfRule type="expression" dxfId="16290" priority="1447">
      <formula>AND(IF($Q162=2,1,0),IF($X162&lt;30,1,0))</formula>
    </cfRule>
    <cfRule type="expression" dxfId="16289" priority="1448">
      <formula>AND(IF($Q162=3,1,0),IF($X162&lt;30,1,0))</formula>
    </cfRule>
    <cfRule type="expression" dxfId="16288" priority="1449">
      <formula>AND(IF($Q162=3,1,IF($Q162=4,1,0)),IF($F162&lt;=85,1,0))</formula>
    </cfRule>
  </conditionalFormatting>
  <conditionalFormatting sqref="AV163">
    <cfRule type="expression" dxfId="16287" priority="1444">
      <formula>AV163="X"</formula>
    </cfRule>
    <cfRule type="expression" dxfId="16286" priority="1445">
      <formula>AV163="후보"</formula>
    </cfRule>
  </conditionalFormatting>
  <conditionalFormatting sqref="AC163">
    <cfRule type="cellIs" dxfId="16285" priority="1441" operator="greaterThan">
      <formula>0.9</formula>
    </cfRule>
    <cfRule type="cellIs" dxfId="16284" priority="1442" operator="greaterThan">
      <formula>0.85</formula>
    </cfRule>
  </conditionalFormatting>
  <conditionalFormatting sqref="N163">
    <cfRule type="cellIs" dxfId="16283" priority="1439" operator="greaterThan">
      <formula>0.9</formula>
    </cfRule>
    <cfRule type="cellIs" dxfId="16282" priority="1440" operator="greaterThan">
      <formula>0.85</formula>
    </cfRule>
  </conditionalFormatting>
  <conditionalFormatting sqref="E163">
    <cfRule type="expression" dxfId="16281" priority="1435">
      <formula>AND(IF(OR($Q163=1,$Q163=2),1,0),IF($X163&lt;=20,1,0))</formula>
    </cfRule>
    <cfRule type="expression" dxfId="16280" priority="1436">
      <formula>AND(IF($Q163=2,1,0),IF($X163&lt;30,1,0))</formula>
    </cfRule>
    <cfRule type="expression" dxfId="16279" priority="1437">
      <formula>AND(IF($Q163=3,1,0),IF($X163&lt;30,1,0))</formula>
    </cfRule>
    <cfRule type="expression" dxfId="16278" priority="1438">
      <formula>AND(IF($Q163=3,1,IF($Q163=4,1,0)),IF($F163&lt;=85,1,0))</formula>
    </cfRule>
  </conditionalFormatting>
  <conditionalFormatting sqref="X163">
    <cfRule type="expression" dxfId="16277" priority="1431">
      <formula>AND(IF(OR($Q163=1,$Q163=2),1,0),IF($X163&lt;=20,1,0))</formula>
    </cfRule>
    <cfRule type="expression" dxfId="16276" priority="1432">
      <formula>AND(IF($Q163=2,1,0),IF($X163&lt;30,1,0))</formula>
    </cfRule>
    <cfRule type="expression" dxfId="16275" priority="1433">
      <formula>AND(IF($Q163=3,1,0),IF($X163&lt;30,1,0))</formula>
    </cfRule>
    <cfRule type="expression" dxfId="16274" priority="1434">
      <formula>AND(IF($Q163=3,1,IF($Q163=4,1,0)),IF($F163&lt;=85,1,0))</formula>
    </cfRule>
  </conditionalFormatting>
  <conditionalFormatting sqref="AI163">
    <cfRule type="expression" dxfId="16273" priority="1427">
      <formula>AND(IF(OR($Q163=1,$Q163=2),1,0),IF($X163&lt;=20,1,0))</formula>
    </cfRule>
    <cfRule type="expression" dxfId="16272" priority="1428">
      <formula>AND(IF($Q163=2,1,0),IF($X163&lt;30,1,0))</formula>
    </cfRule>
    <cfRule type="expression" dxfId="16271" priority="1429">
      <formula>AND(IF($Q163=3,1,0),IF($X163&lt;30,1,0))</formula>
    </cfRule>
    <cfRule type="expression" dxfId="16270" priority="1430">
      <formula>AND(IF($Q163=3,1,IF($Q163=4,1,0)),IF($F163&lt;=85,1,0))</formula>
    </cfRule>
  </conditionalFormatting>
  <conditionalFormatting sqref="AV164">
    <cfRule type="expression" dxfId="16269" priority="1425">
      <formula>AV164="X"</formula>
    </cfRule>
    <cfRule type="expression" dxfId="16268" priority="1426">
      <formula>AV164="후보"</formula>
    </cfRule>
  </conditionalFormatting>
  <conditionalFormatting sqref="AC164 N164">
    <cfRule type="cellIs" dxfId="16267" priority="1422" operator="greaterThan">
      <formula>0.9</formula>
    </cfRule>
    <cfRule type="cellIs" dxfId="16266" priority="1423" operator="greaterThan">
      <formula>0.85</formula>
    </cfRule>
  </conditionalFormatting>
  <conditionalFormatting sqref="AV165">
    <cfRule type="expression" dxfId="16265" priority="1420">
      <formula>AV165="X"</formula>
    </cfRule>
    <cfRule type="expression" dxfId="16264" priority="1421">
      <formula>AV165="후보"</formula>
    </cfRule>
  </conditionalFormatting>
  <conditionalFormatting sqref="AC165">
    <cfRule type="cellIs" dxfId="16263" priority="1417" operator="greaterThan">
      <formula>0.9</formula>
    </cfRule>
    <cfRule type="cellIs" dxfId="16262" priority="1418" operator="greaterThan">
      <formula>0.85</formula>
    </cfRule>
  </conditionalFormatting>
  <conditionalFormatting sqref="N165">
    <cfRule type="cellIs" dxfId="16261" priority="1415" operator="greaterThan">
      <formula>0.9</formula>
    </cfRule>
    <cfRule type="cellIs" dxfId="16260" priority="1416" operator="greaterThan">
      <formula>0.85</formula>
    </cfRule>
  </conditionalFormatting>
  <conditionalFormatting sqref="E165">
    <cfRule type="expression" dxfId="16259" priority="1411">
      <formula>AND(IF(OR($Q165=1,$Q165=2),1,0),IF($X165&lt;=20,1,0))</formula>
    </cfRule>
    <cfRule type="expression" dxfId="16258" priority="1412">
      <formula>AND(IF($Q165=2,1,0),IF($X165&lt;30,1,0))</formula>
    </cfRule>
    <cfRule type="expression" dxfId="16257" priority="1413">
      <formula>AND(IF($Q165=3,1,0),IF($X165&lt;30,1,0))</formula>
    </cfRule>
    <cfRule type="expression" dxfId="16256" priority="1414">
      <formula>AND(IF($Q165=3,1,IF($Q165=4,1,0)),IF($F165&lt;=85,1,0))</formula>
    </cfRule>
  </conditionalFormatting>
  <conditionalFormatting sqref="X165">
    <cfRule type="expression" dxfId="16255" priority="1407">
      <formula>AND(IF(OR($Q165=1,$Q165=2),1,0),IF($X165&lt;=20,1,0))</formula>
    </cfRule>
    <cfRule type="expression" dxfId="16254" priority="1408">
      <formula>AND(IF($Q165=2,1,0),IF($X165&lt;30,1,0))</formula>
    </cfRule>
    <cfRule type="expression" dxfId="16253" priority="1409">
      <formula>AND(IF($Q165=3,1,0),IF($X165&lt;30,1,0))</formula>
    </cfRule>
    <cfRule type="expression" dxfId="16252" priority="1410">
      <formula>AND(IF($Q165=3,1,IF($Q165=4,1,0)),IF($F165&lt;=85,1,0))</formula>
    </cfRule>
  </conditionalFormatting>
  <conditionalFormatting sqref="AI165">
    <cfRule type="expression" dxfId="16251" priority="1403">
      <formula>AND(IF(OR($Q165=1,$Q165=2),1,0),IF($X165&lt;=20,1,0))</formula>
    </cfRule>
    <cfRule type="expression" dxfId="16250" priority="1404">
      <formula>AND(IF($Q165=2,1,0),IF($X165&lt;30,1,0))</formula>
    </cfRule>
    <cfRule type="expression" dxfId="16249" priority="1405">
      <formula>AND(IF($Q165=3,1,0),IF($X165&lt;30,1,0))</formula>
    </cfRule>
    <cfRule type="expression" dxfId="16248" priority="1406">
      <formula>AND(IF($Q165=3,1,IF($Q165=4,1,0)),IF($F165&lt;=85,1,0))</formula>
    </cfRule>
  </conditionalFormatting>
  <conditionalFormatting sqref="AV166">
    <cfRule type="expression" dxfId="16247" priority="1401">
      <formula>AV166="X"</formula>
    </cfRule>
    <cfRule type="expression" dxfId="16246" priority="1402">
      <formula>AV166="후보"</formula>
    </cfRule>
  </conditionalFormatting>
  <conditionalFormatting sqref="AC166">
    <cfRule type="cellIs" dxfId="16245" priority="1398" operator="greaterThan">
      <formula>0.9</formula>
    </cfRule>
    <cfRule type="cellIs" dxfId="16244" priority="1399" operator="greaterThan">
      <formula>0.85</formula>
    </cfRule>
  </conditionalFormatting>
  <conditionalFormatting sqref="N166">
    <cfRule type="cellIs" dxfId="16243" priority="1396" operator="greaterThan">
      <formula>0.9</formula>
    </cfRule>
    <cfRule type="cellIs" dxfId="16242" priority="1397" operator="greaterThan">
      <formula>0.85</formula>
    </cfRule>
  </conditionalFormatting>
  <conditionalFormatting sqref="E166">
    <cfRule type="expression" dxfId="16241" priority="1392">
      <formula>AND(IF(OR($Q166=1,$Q166=2),1,0),IF($X166&lt;=20,1,0))</formula>
    </cfRule>
    <cfRule type="expression" dxfId="16240" priority="1393">
      <formula>AND(IF($Q166=2,1,0),IF($X166&lt;30,1,0))</formula>
    </cfRule>
    <cfRule type="expression" dxfId="16239" priority="1394">
      <formula>AND(IF($Q166=3,1,0),IF($X166&lt;30,1,0))</formula>
    </cfRule>
    <cfRule type="expression" dxfId="16238" priority="1395">
      <formula>AND(IF($Q166=3,1,IF($Q166=4,1,0)),IF($F166&lt;=85,1,0))</formula>
    </cfRule>
  </conditionalFormatting>
  <conditionalFormatting sqref="X166">
    <cfRule type="expression" dxfId="16237" priority="1388">
      <formula>AND(IF(OR($Q166=1,$Q166=2),1,0),IF($X166&lt;=20,1,0))</formula>
    </cfRule>
    <cfRule type="expression" dxfId="16236" priority="1389">
      <formula>AND(IF($Q166=2,1,0),IF($X166&lt;30,1,0))</formula>
    </cfRule>
    <cfRule type="expression" dxfId="16235" priority="1390">
      <formula>AND(IF($Q166=3,1,0),IF($X166&lt;30,1,0))</formula>
    </cfRule>
    <cfRule type="expression" dxfId="16234" priority="1391">
      <formula>AND(IF($Q166=3,1,IF($Q166=4,1,0)),IF($F166&lt;=85,1,0))</formula>
    </cfRule>
  </conditionalFormatting>
  <conditionalFormatting sqref="AI166">
    <cfRule type="expression" dxfId="16233" priority="1384">
      <formula>AND(IF(OR($Q166=1,$Q166=2),1,0),IF($X166&lt;=20,1,0))</formula>
    </cfRule>
    <cfRule type="expression" dxfId="16232" priority="1385">
      <formula>AND(IF($Q166=2,1,0),IF($X166&lt;30,1,0))</formula>
    </cfRule>
    <cfRule type="expression" dxfId="16231" priority="1386">
      <formula>AND(IF($Q166=3,1,0),IF($X166&lt;30,1,0))</formula>
    </cfRule>
    <cfRule type="expression" dxfId="16230" priority="1387">
      <formula>AND(IF($Q166=3,1,IF($Q166=4,1,0)),IF($F166&lt;=85,1,0))</formula>
    </cfRule>
  </conditionalFormatting>
  <conditionalFormatting sqref="AV167">
    <cfRule type="expression" dxfId="16229" priority="1382">
      <formula>AV167="X"</formula>
    </cfRule>
    <cfRule type="expression" dxfId="16228" priority="1383">
      <formula>AV167="후보"</formula>
    </cfRule>
  </conditionalFormatting>
  <conditionalFormatting sqref="AC167">
    <cfRule type="cellIs" dxfId="16227" priority="1379" operator="greaterThan">
      <formula>0.9</formula>
    </cfRule>
    <cfRule type="cellIs" dxfId="16226" priority="1380" operator="greaterThan">
      <formula>0.85</formula>
    </cfRule>
  </conditionalFormatting>
  <conditionalFormatting sqref="N167">
    <cfRule type="cellIs" dxfId="16225" priority="1377" operator="greaterThan">
      <formula>0.9</formula>
    </cfRule>
    <cfRule type="cellIs" dxfId="16224" priority="1378" operator="greaterThan">
      <formula>0.85</formula>
    </cfRule>
  </conditionalFormatting>
  <conditionalFormatting sqref="E167">
    <cfRule type="expression" dxfId="16223" priority="1373">
      <formula>AND(IF(OR($Q167=1,$Q167=2),1,0),IF($X167&lt;=20,1,0))</formula>
    </cfRule>
    <cfRule type="expression" dxfId="16222" priority="1374">
      <formula>AND(IF($Q167=2,1,0),IF($X167&lt;30,1,0))</formula>
    </cfRule>
    <cfRule type="expression" dxfId="16221" priority="1375">
      <formula>AND(IF($Q167=3,1,0),IF($X167&lt;30,1,0))</formula>
    </cfRule>
    <cfRule type="expression" dxfId="16220" priority="1376">
      <formula>AND(IF($Q167=3,1,IF($Q167=4,1,0)),IF($F167&lt;=85,1,0))</formula>
    </cfRule>
  </conditionalFormatting>
  <conditionalFormatting sqref="X167">
    <cfRule type="expression" dxfId="16219" priority="1369">
      <formula>AND(IF(OR($Q167=1,$Q167=2),1,0),IF($X167&lt;=20,1,0))</formula>
    </cfRule>
    <cfRule type="expression" dxfId="16218" priority="1370">
      <formula>AND(IF($Q167=2,1,0),IF($X167&lt;30,1,0))</formula>
    </cfRule>
    <cfRule type="expression" dxfId="16217" priority="1371">
      <formula>AND(IF($Q167=3,1,0),IF($X167&lt;30,1,0))</formula>
    </cfRule>
    <cfRule type="expression" dxfId="16216" priority="1372">
      <formula>AND(IF($Q167=3,1,IF($Q167=4,1,0)),IF($F167&lt;=85,1,0))</formula>
    </cfRule>
  </conditionalFormatting>
  <conditionalFormatting sqref="AI167">
    <cfRule type="expression" dxfId="16215" priority="1365">
      <formula>AND(IF(OR($Q167=1,$Q167=2),1,0),IF($X167&lt;=20,1,0))</formula>
    </cfRule>
    <cfRule type="expression" dxfId="16214" priority="1366">
      <formula>AND(IF($Q167=2,1,0),IF($X167&lt;30,1,0))</formula>
    </cfRule>
    <cfRule type="expression" dxfId="16213" priority="1367">
      <formula>AND(IF($Q167=3,1,0),IF($X167&lt;30,1,0))</formula>
    </cfRule>
    <cfRule type="expression" dxfId="16212" priority="1368">
      <formula>AND(IF($Q167=3,1,IF($Q167=4,1,0)),IF($F167&lt;=85,1,0))</formula>
    </cfRule>
  </conditionalFormatting>
  <conditionalFormatting sqref="AV168">
    <cfRule type="expression" dxfId="16211" priority="1363">
      <formula>AV168="X"</formula>
    </cfRule>
    <cfRule type="expression" dxfId="16210" priority="1364">
      <formula>AV168="후보"</formula>
    </cfRule>
  </conditionalFormatting>
  <conditionalFormatting sqref="AC168">
    <cfRule type="cellIs" dxfId="16209" priority="1360" operator="greaterThan">
      <formula>0.9</formula>
    </cfRule>
    <cfRule type="cellIs" dxfId="16208" priority="1361" operator="greaterThan">
      <formula>0.85</formula>
    </cfRule>
  </conditionalFormatting>
  <conditionalFormatting sqref="N168">
    <cfRule type="cellIs" dxfId="16207" priority="1358" operator="greaterThan">
      <formula>0.9</formula>
    </cfRule>
    <cfRule type="cellIs" dxfId="16206" priority="1359" operator="greaterThan">
      <formula>0.85</formula>
    </cfRule>
  </conditionalFormatting>
  <conditionalFormatting sqref="E168">
    <cfRule type="expression" dxfId="16205" priority="1354">
      <formula>AND(IF(OR($Q168=1,$Q168=2),1,0),IF($X168&lt;=20,1,0))</formula>
    </cfRule>
    <cfRule type="expression" dxfId="16204" priority="1355">
      <formula>AND(IF($Q168=2,1,0),IF($X168&lt;30,1,0))</formula>
    </cfRule>
    <cfRule type="expression" dxfId="16203" priority="1356">
      <formula>AND(IF($Q168=3,1,0),IF($X168&lt;30,1,0))</formula>
    </cfRule>
    <cfRule type="expression" dxfId="16202" priority="1357">
      <formula>AND(IF($Q168=3,1,IF($Q168=4,1,0)),IF($F168&lt;=85,1,0))</formula>
    </cfRule>
  </conditionalFormatting>
  <conditionalFormatting sqref="X168">
    <cfRule type="expression" dxfId="16201" priority="1350">
      <formula>AND(IF(OR($Q168=1,$Q168=2),1,0),IF($X168&lt;=20,1,0))</formula>
    </cfRule>
    <cfRule type="expression" dxfId="16200" priority="1351">
      <formula>AND(IF($Q168=2,1,0),IF($X168&lt;30,1,0))</formula>
    </cfRule>
    <cfRule type="expression" dxfId="16199" priority="1352">
      <formula>AND(IF($Q168=3,1,0),IF($X168&lt;30,1,0))</formula>
    </cfRule>
    <cfRule type="expression" dxfId="16198" priority="1353">
      <formula>AND(IF($Q168=3,1,IF($Q168=4,1,0)),IF($F168&lt;=85,1,0))</formula>
    </cfRule>
  </conditionalFormatting>
  <conditionalFormatting sqref="AI168">
    <cfRule type="expression" dxfId="16197" priority="1346">
      <formula>AND(IF(OR($Q168=1,$Q168=2),1,0),IF($X168&lt;=20,1,0))</formula>
    </cfRule>
    <cfRule type="expression" dxfId="16196" priority="1347">
      <formula>AND(IF($Q168=2,1,0),IF($X168&lt;30,1,0))</formula>
    </cfRule>
    <cfRule type="expression" dxfId="16195" priority="1348">
      <formula>AND(IF($Q168=3,1,0),IF($X168&lt;30,1,0))</formula>
    </cfRule>
    <cfRule type="expression" dxfId="16194" priority="1349">
      <formula>AND(IF($Q168=3,1,IF($Q168=4,1,0)),IF($F168&lt;=85,1,0))</formula>
    </cfRule>
  </conditionalFormatting>
  <conditionalFormatting sqref="AV169">
    <cfRule type="expression" dxfId="16193" priority="1344">
      <formula>AV169="X"</formula>
    </cfRule>
    <cfRule type="expression" dxfId="16192" priority="1345">
      <formula>AV169="후보"</formula>
    </cfRule>
  </conditionalFormatting>
  <conditionalFormatting sqref="AC169">
    <cfRule type="cellIs" dxfId="16191" priority="1341" operator="greaterThan">
      <formula>0.9</formula>
    </cfRule>
    <cfRule type="cellIs" dxfId="16190" priority="1342" operator="greaterThan">
      <formula>0.85</formula>
    </cfRule>
  </conditionalFormatting>
  <conditionalFormatting sqref="N169">
    <cfRule type="cellIs" dxfId="16189" priority="1339" operator="greaterThan">
      <formula>0.9</formula>
    </cfRule>
    <cfRule type="cellIs" dxfId="16188" priority="1340" operator="greaterThan">
      <formula>0.85</formula>
    </cfRule>
  </conditionalFormatting>
  <conditionalFormatting sqref="E169">
    <cfRule type="expression" dxfId="16187" priority="1335">
      <formula>AND(IF(OR($Q169=1,$Q169=2),1,0),IF($X169&lt;=20,1,0))</formula>
    </cfRule>
    <cfRule type="expression" dxfId="16186" priority="1336">
      <formula>AND(IF($Q169=2,1,0),IF($X169&lt;30,1,0))</formula>
    </cfRule>
    <cfRule type="expression" dxfId="16185" priority="1337">
      <formula>AND(IF($Q169=3,1,0),IF($X169&lt;30,1,0))</formula>
    </cfRule>
    <cfRule type="expression" dxfId="16184" priority="1338">
      <formula>AND(IF($Q169=3,1,IF($Q169=4,1,0)),IF($F169&lt;=85,1,0))</formula>
    </cfRule>
  </conditionalFormatting>
  <conditionalFormatting sqref="X169">
    <cfRule type="expression" dxfId="16183" priority="1331">
      <formula>AND(IF(OR($Q169=1,$Q169=2),1,0),IF($X169&lt;=20,1,0))</formula>
    </cfRule>
    <cfRule type="expression" dxfId="16182" priority="1332">
      <formula>AND(IF($Q169=2,1,0),IF($X169&lt;30,1,0))</formula>
    </cfRule>
    <cfRule type="expression" dxfId="16181" priority="1333">
      <formula>AND(IF($Q169=3,1,0),IF($X169&lt;30,1,0))</formula>
    </cfRule>
    <cfRule type="expression" dxfId="16180" priority="1334">
      <formula>AND(IF($Q169=3,1,IF($Q169=4,1,0)),IF($F169&lt;=85,1,0))</formula>
    </cfRule>
  </conditionalFormatting>
  <conditionalFormatting sqref="AI169">
    <cfRule type="expression" dxfId="16179" priority="1327">
      <formula>AND(IF(OR($Q169=1,$Q169=2),1,0),IF($X169&lt;=20,1,0))</formula>
    </cfRule>
    <cfRule type="expression" dxfId="16178" priority="1328">
      <formula>AND(IF($Q169=2,1,0),IF($X169&lt;30,1,0))</formula>
    </cfRule>
    <cfRule type="expression" dxfId="16177" priority="1329">
      <formula>AND(IF($Q169=3,1,0),IF($X169&lt;30,1,0))</formula>
    </cfRule>
    <cfRule type="expression" dxfId="16176" priority="1330">
      <formula>AND(IF($Q169=3,1,IF($Q169=4,1,0)),IF($F169&lt;=85,1,0))</formula>
    </cfRule>
  </conditionalFormatting>
  <conditionalFormatting sqref="AV170">
    <cfRule type="expression" dxfId="16175" priority="1325">
      <formula>AV170="X"</formula>
    </cfRule>
    <cfRule type="expression" dxfId="16174" priority="1326">
      <formula>AV170="후보"</formula>
    </cfRule>
  </conditionalFormatting>
  <conditionalFormatting sqref="AC170">
    <cfRule type="cellIs" dxfId="16173" priority="1322" operator="greaterThan">
      <formula>0.9</formula>
    </cfRule>
    <cfRule type="cellIs" dxfId="16172" priority="1323" operator="greaterThan">
      <formula>0.85</formula>
    </cfRule>
  </conditionalFormatting>
  <conditionalFormatting sqref="N170">
    <cfRule type="cellIs" dxfId="16171" priority="1320" operator="greaterThan">
      <formula>0.9</formula>
    </cfRule>
    <cfRule type="cellIs" dxfId="16170" priority="1321" operator="greaterThan">
      <formula>0.85</formula>
    </cfRule>
  </conditionalFormatting>
  <conditionalFormatting sqref="E170">
    <cfRule type="expression" dxfId="16169" priority="1316">
      <formula>AND(IF(OR($Q170=1,$Q170=2),1,0),IF($X170&lt;=20,1,0))</formula>
    </cfRule>
    <cfRule type="expression" dxfId="16168" priority="1317">
      <formula>AND(IF($Q170=2,1,0),IF($X170&lt;30,1,0))</formula>
    </cfRule>
    <cfRule type="expression" dxfId="16167" priority="1318">
      <formula>AND(IF($Q170=3,1,0),IF($X170&lt;30,1,0))</formula>
    </cfRule>
    <cfRule type="expression" dxfId="16166" priority="1319">
      <formula>AND(IF($Q170=3,1,IF($Q170=4,1,0)),IF($F170&lt;=85,1,0))</formula>
    </cfRule>
  </conditionalFormatting>
  <conditionalFormatting sqref="X170">
    <cfRule type="expression" dxfId="16165" priority="1312">
      <formula>AND(IF(OR($Q170=1,$Q170=2),1,0),IF($X170&lt;=20,1,0))</formula>
    </cfRule>
    <cfRule type="expression" dxfId="16164" priority="1313">
      <formula>AND(IF($Q170=2,1,0),IF($X170&lt;30,1,0))</formula>
    </cfRule>
    <cfRule type="expression" dxfId="16163" priority="1314">
      <formula>AND(IF($Q170=3,1,0),IF($X170&lt;30,1,0))</formula>
    </cfRule>
    <cfRule type="expression" dxfId="16162" priority="1315">
      <formula>AND(IF($Q170=3,1,IF($Q170=4,1,0)),IF($F170&lt;=85,1,0))</formula>
    </cfRule>
  </conditionalFormatting>
  <conditionalFormatting sqref="AI170">
    <cfRule type="expression" dxfId="16161" priority="1308">
      <formula>AND(IF(OR($Q170=1,$Q170=2),1,0),IF($X170&lt;=20,1,0))</formula>
    </cfRule>
    <cfRule type="expression" dxfId="16160" priority="1309">
      <formula>AND(IF($Q170=2,1,0),IF($X170&lt;30,1,0))</formula>
    </cfRule>
    <cfRule type="expression" dxfId="16159" priority="1310">
      <formula>AND(IF($Q170=3,1,0),IF($X170&lt;30,1,0))</formula>
    </cfRule>
    <cfRule type="expression" dxfId="16158" priority="1311">
      <formula>AND(IF($Q170=3,1,IF($Q170=4,1,0)),IF($F170&lt;=85,1,0))</formula>
    </cfRule>
  </conditionalFormatting>
  <conditionalFormatting sqref="AV171">
    <cfRule type="expression" dxfId="16157" priority="1306">
      <formula>AV171="X"</formula>
    </cfRule>
    <cfRule type="expression" dxfId="16156" priority="1307">
      <formula>AV171="후보"</formula>
    </cfRule>
  </conditionalFormatting>
  <conditionalFormatting sqref="AC171 N171">
    <cfRule type="cellIs" dxfId="16155" priority="1303" operator="greaterThan">
      <formula>0.9</formula>
    </cfRule>
    <cfRule type="cellIs" dxfId="16154" priority="1304" operator="greaterThan">
      <formula>0.85</formula>
    </cfRule>
  </conditionalFormatting>
  <conditionalFormatting sqref="AV172">
    <cfRule type="expression" dxfId="16153" priority="1301">
      <formula>AV172="X"</formula>
    </cfRule>
    <cfRule type="expression" dxfId="16152" priority="1302">
      <formula>AV172="후보"</formula>
    </cfRule>
  </conditionalFormatting>
  <conditionalFormatting sqref="AC172">
    <cfRule type="cellIs" dxfId="16151" priority="1298" operator="greaterThan">
      <formula>0.9</formula>
    </cfRule>
    <cfRule type="cellIs" dxfId="16150" priority="1299" operator="greaterThan">
      <formula>0.85</formula>
    </cfRule>
  </conditionalFormatting>
  <conditionalFormatting sqref="N172">
    <cfRule type="cellIs" dxfId="16149" priority="1296" operator="greaterThan">
      <formula>0.9</formula>
    </cfRule>
    <cfRule type="cellIs" dxfId="16148" priority="1297" operator="greaterThan">
      <formula>0.85</formula>
    </cfRule>
  </conditionalFormatting>
  <conditionalFormatting sqref="E172">
    <cfRule type="expression" dxfId="16147" priority="1292">
      <formula>AND(IF(OR($Q172=1,$Q172=2),1,0),IF($X172&lt;=20,1,0))</formula>
    </cfRule>
    <cfRule type="expression" dxfId="16146" priority="1293">
      <formula>AND(IF($Q172=2,1,0),IF($X172&lt;30,1,0))</formula>
    </cfRule>
    <cfRule type="expression" dxfId="16145" priority="1294">
      <formula>AND(IF($Q172=3,1,0),IF($X172&lt;30,1,0))</formula>
    </cfRule>
    <cfRule type="expression" dxfId="16144" priority="1295">
      <formula>AND(IF($Q172=3,1,IF($Q172=4,1,0)),IF($F172&lt;=85,1,0))</formula>
    </cfRule>
  </conditionalFormatting>
  <conditionalFormatting sqref="X172">
    <cfRule type="expression" dxfId="16143" priority="1288">
      <formula>AND(IF(OR($Q172=1,$Q172=2),1,0),IF($X172&lt;=20,1,0))</formula>
    </cfRule>
    <cfRule type="expression" dxfId="16142" priority="1289">
      <formula>AND(IF($Q172=2,1,0),IF($X172&lt;30,1,0))</formula>
    </cfRule>
    <cfRule type="expression" dxfId="16141" priority="1290">
      <formula>AND(IF($Q172=3,1,0),IF($X172&lt;30,1,0))</formula>
    </cfRule>
    <cfRule type="expression" dxfId="16140" priority="1291">
      <formula>AND(IF($Q172=3,1,IF($Q172=4,1,0)),IF($F172&lt;=85,1,0))</formula>
    </cfRule>
  </conditionalFormatting>
  <conditionalFormatting sqref="AI172">
    <cfRule type="expression" dxfId="16139" priority="1284">
      <formula>AND(IF(OR($Q172=1,$Q172=2),1,0),IF($X172&lt;=20,1,0))</formula>
    </cfRule>
    <cfRule type="expression" dxfId="16138" priority="1285">
      <formula>AND(IF($Q172=2,1,0),IF($X172&lt;30,1,0))</formula>
    </cfRule>
    <cfRule type="expression" dxfId="16137" priority="1286">
      <formula>AND(IF($Q172=3,1,0),IF($X172&lt;30,1,0))</formula>
    </cfRule>
    <cfRule type="expression" dxfId="16136" priority="1287">
      <formula>AND(IF($Q172=3,1,IF($Q172=4,1,0)),IF($F172&lt;=85,1,0))</formula>
    </cfRule>
  </conditionalFormatting>
  <conditionalFormatting sqref="AV173">
    <cfRule type="expression" dxfId="16135" priority="1282">
      <formula>AV173="X"</formula>
    </cfRule>
    <cfRule type="expression" dxfId="16134" priority="1283">
      <formula>AV173="후보"</formula>
    </cfRule>
  </conditionalFormatting>
  <conditionalFormatting sqref="AC173">
    <cfRule type="cellIs" dxfId="16133" priority="1279" operator="greaterThan">
      <formula>0.9</formula>
    </cfRule>
    <cfRule type="cellIs" dxfId="16132" priority="1280" operator="greaterThan">
      <formula>0.85</formula>
    </cfRule>
  </conditionalFormatting>
  <conditionalFormatting sqref="N173">
    <cfRule type="cellIs" dxfId="16131" priority="1277" operator="greaterThan">
      <formula>0.9</formula>
    </cfRule>
    <cfRule type="cellIs" dxfId="16130" priority="1278" operator="greaterThan">
      <formula>0.85</formula>
    </cfRule>
  </conditionalFormatting>
  <conditionalFormatting sqref="E173">
    <cfRule type="expression" dxfId="16129" priority="1273">
      <formula>AND(IF(OR($Q173=1,$Q173=2),1,0),IF($X173&lt;=20,1,0))</formula>
    </cfRule>
    <cfRule type="expression" dxfId="16128" priority="1274">
      <formula>AND(IF($Q173=2,1,0),IF($X173&lt;30,1,0))</formula>
    </cfRule>
    <cfRule type="expression" dxfId="16127" priority="1275">
      <formula>AND(IF($Q173=3,1,0),IF($X173&lt;30,1,0))</formula>
    </cfRule>
    <cfRule type="expression" dxfId="16126" priority="1276">
      <formula>AND(IF($Q173=3,1,IF($Q173=4,1,0)),IF($F173&lt;=85,1,0))</formula>
    </cfRule>
  </conditionalFormatting>
  <conditionalFormatting sqref="X173">
    <cfRule type="expression" dxfId="16125" priority="1269">
      <formula>AND(IF(OR($Q173=1,$Q173=2),1,0),IF($X173&lt;=20,1,0))</formula>
    </cfRule>
    <cfRule type="expression" dxfId="16124" priority="1270">
      <formula>AND(IF($Q173=2,1,0),IF($X173&lt;30,1,0))</formula>
    </cfRule>
    <cfRule type="expression" dxfId="16123" priority="1271">
      <formula>AND(IF($Q173=3,1,0),IF($X173&lt;30,1,0))</formula>
    </cfRule>
    <cfRule type="expression" dxfId="16122" priority="1272">
      <formula>AND(IF($Q173=3,1,IF($Q173=4,1,0)),IF($F173&lt;=85,1,0))</formula>
    </cfRule>
  </conditionalFormatting>
  <conditionalFormatting sqref="AI173">
    <cfRule type="expression" dxfId="16121" priority="1265">
      <formula>AND(IF(OR($Q173=1,$Q173=2),1,0),IF($X173&lt;=20,1,0))</formula>
    </cfRule>
    <cfRule type="expression" dxfId="16120" priority="1266">
      <formula>AND(IF($Q173=2,1,0),IF($X173&lt;30,1,0))</formula>
    </cfRule>
    <cfRule type="expression" dxfId="16119" priority="1267">
      <formula>AND(IF($Q173=3,1,0),IF($X173&lt;30,1,0))</formula>
    </cfRule>
    <cfRule type="expression" dxfId="16118" priority="1268">
      <formula>AND(IF($Q173=3,1,IF($Q173=4,1,0)),IF($F173&lt;=85,1,0))</formula>
    </cfRule>
  </conditionalFormatting>
  <conditionalFormatting sqref="AV174">
    <cfRule type="expression" dxfId="16117" priority="1263">
      <formula>AV174="X"</formula>
    </cfRule>
    <cfRule type="expression" dxfId="16116" priority="1264">
      <formula>AV174="후보"</formula>
    </cfRule>
  </conditionalFormatting>
  <conditionalFormatting sqref="AC174">
    <cfRule type="cellIs" dxfId="16115" priority="1260" operator="greaterThan">
      <formula>0.9</formula>
    </cfRule>
    <cfRule type="cellIs" dxfId="16114" priority="1261" operator="greaterThan">
      <formula>0.85</formula>
    </cfRule>
  </conditionalFormatting>
  <conditionalFormatting sqref="N174">
    <cfRule type="cellIs" dxfId="16113" priority="1258" operator="greaterThan">
      <formula>0.9</formula>
    </cfRule>
    <cfRule type="cellIs" dxfId="16112" priority="1259" operator="greaterThan">
      <formula>0.85</formula>
    </cfRule>
  </conditionalFormatting>
  <conditionalFormatting sqref="E174">
    <cfRule type="expression" dxfId="16111" priority="1254">
      <formula>AND(IF(OR($Q174=1,$Q174=2),1,0),IF($X174&lt;=20,1,0))</formula>
    </cfRule>
    <cfRule type="expression" dxfId="16110" priority="1255">
      <formula>AND(IF($Q174=2,1,0),IF($X174&lt;30,1,0))</formula>
    </cfRule>
    <cfRule type="expression" dxfId="16109" priority="1256">
      <formula>AND(IF($Q174=3,1,0),IF($X174&lt;30,1,0))</formula>
    </cfRule>
    <cfRule type="expression" dxfId="16108" priority="1257">
      <formula>AND(IF($Q174=3,1,IF($Q174=4,1,0)),IF($F174&lt;=85,1,0))</formula>
    </cfRule>
  </conditionalFormatting>
  <conditionalFormatting sqref="X174">
    <cfRule type="expression" dxfId="16107" priority="1250">
      <formula>AND(IF(OR($Q174=1,$Q174=2),1,0),IF($X174&lt;=20,1,0))</formula>
    </cfRule>
    <cfRule type="expression" dxfId="16106" priority="1251">
      <formula>AND(IF($Q174=2,1,0),IF($X174&lt;30,1,0))</formula>
    </cfRule>
    <cfRule type="expression" dxfId="16105" priority="1252">
      <formula>AND(IF($Q174=3,1,0),IF($X174&lt;30,1,0))</formula>
    </cfRule>
    <cfRule type="expression" dxfId="16104" priority="1253">
      <formula>AND(IF($Q174=3,1,IF($Q174=4,1,0)),IF($F174&lt;=85,1,0))</formula>
    </cfRule>
  </conditionalFormatting>
  <conditionalFormatting sqref="AI174">
    <cfRule type="expression" dxfId="16103" priority="1246">
      <formula>AND(IF(OR($Q174=1,$Q174=2),1,0),IF($X174&lt;=20,1,0))</formula>
    </cfRule>
    <cfRule type="expression" dxfId="16102" priority="1247">
      <formula>AND(IF($Q174=2,1,0),IF($X174&lt;30,1,0))</formula>
    </cfRule>
    <cfRule type="expression" dxfId="16101" priority="1248">
      <formula>AND(IF($Q174=3,1,0),IF($X174&lt;30,1,0))</formula>
    </cfRule>
    <cfRule type="expression" dxfId="16100" priority="1249">
      <formula>AND(IF($Q174=3,1,IF($Q174=4,1,0)),IF($F174&lt;=85,1,0))</formula>
    </cfRule>
  </conditionalFormatting>
  <conditionalFormatting sqref="AV175">
    <cfRule type="expression" dxfId="16099" priority="1244">
      <formula>AV175="X"</formula>
    </cfRule>
    <cfRule type="expression" dxfId="16098" priority="1245">
      <formula>AV175="후보"</formula>
    </cfRule>
  </conditionalFormatting>
  <conditionalFormatting sqref="AC175 N175">
    <cfRule type="cellIs" dxfId="16097" priority="1241" operator="greaterThan">
      <formula>0.9</formula>
    </cfRule>
    <cfRule type="cellIs" dxfId="16096" priority="1242" operator="greaterThan">
      <formula>0.85</formula>
    </cfRule>
  </conditionalFormatting>
  <conditionalFormatting sqref="AV176">
    <cfRule type="expression" dxfId="16095" priority="1239">
      <formula>AV176="X"</formula>
    </cfRule>
    <cfRule type="expression" dxfId="16094" priority="1240">
      <formula>AV176="후보"</formula>
    </cfRule>
  </conditionalFormatting>
  <conditionalFormatting sqref="AC176">
    <cfRule type="cellIs" dxfId="16093" priority="1236" operator="greaterThan">
      <formula>0.9</formula>
    </cfRule>
    <cfRule type="cellIs" dxfId="16092" priority="1237" operator="greaterThan">
      <formula>0.85</formula>
    </cfRule>
  </conditionalFormatting>
  <conditionalFormatting sqref="N176">
    <cfRule type="cellIs" dxfId="16091" priority="1234" operator="greaterThan">
      <formula>0.9</formula>
    </cfRule>
    <cfRule type="cellIs" dxfId="16090" priority="1235" operator="greaterThan">
      <formula>0.85</formula>
    </cfRule>
  </conditionalFormatting>
  <conditionalFormatting sqref="E176">
    <cfRule type="expression" dxfId="16089" priority="1230">
      <formula>AND(IF(OR($Q176=1,$Q176=2),1,0),IF($X176&lt;=20,1,0))</formula>
    </cfRule>
    <cfRule type="expression" dxfId="16088" priority="1231">
      <formula>AND(IF($Q176=2,1,0),IF($X176&lt;30,1,0))</formula>
    </cfRule>
    <cfRule type="expression" dxfId="16087" priority="1232">
      <formula>AND(IF($Q176=3,1,0),IF($X176&lt;30,1,0))</formula>
    </cfRule>
    <cfRule type="expression" dxfId="16086" priority="1233">
      <formula>AND(IF($Q176=3,1,IF($Q176=4,1,0)),IF($F176&lt;=85,1,0))</formula>
    </cfRule>
  </conditionalFormatting>
  <conditionalFormatting sqref="X176">
    <cfRule type="expression" dxfId="16085" priority="1226">
      <formula>AND(IF(OR($Q176=1,$Q176=2),1,0),IF($X176&lt;=20,1,0))</formula>
    </cfRule>
    <cfRule type="expression" dxfId="16084" priority="1227">
      <formula>AND(IF($Q176=2,1,0),IF($X176&lt;30,1,0))</formula>
    </cfRule>
    <cfRule type="expression" dxfId="16083" priority="1228">
      <formula>AND(IF($Q176=3,1,0),IF($X176&lt;30,1,0))</formula>
    </cfRule>
    <cfRule type="expression" dxfId="16082" priority="1229">
      <formula>AND(IF($Q176=3,1,IF($Q176=4,1,0)),IF($F176&lt;=85,1,0))</formula>
    </cfRule>
  </conditionalFormatting>
  <conditionalFormatting sqref="AI176">
    <cfRule type="expression" dxfId="16081" priority="1222">
      <formula>AND(IF(OR($Q176=1,$Q176=2),1,0),IF($X176&lt;=20,1,0))</formula>
    </cfRule>
    <cfRule type="expression" dxfId="16080" priority="1223">
      <formula>AND(IF($Q176=2,1,0),IF($X176&lt;30,1,0))</formula>
    </cfRule>
    <cfRule type="expression" dxfId="16079" priority="1224">
      <formula>AND(IF($Q176=3,1,0),IF($X176&lt;30,1,0))</formula>
    </cfRule>
    <cfRule type="expression" dxfId="16078" priority="1225">
      <formula>AND(IF($Q176=3,1,IF($Q176=4,1,0)),IF($F176&lt;=85,1,0))</formula>
    </cfRule>
  </conditionalFormatting>
  <conditionalFormatting sqref="AV177">
    <cfRule type="expression" dxfId="16077" priority="1220">
      <formula>AV177="X"</formula>
    </cfRule>
    <cfRule type="expression" dxfId="16076" priority="1221">
      <formula>AV177="후보"</formula>
    </cfRule>
  </conditionalFormatting>
  <conditionalFormatting sqref="AC177">
    <cfRule type="cellIs" dxfId="16075" priority="1217" operator="greaterThan">
      <formula>0.9</formula>
    </cfRule>
    <cfRule type="cellIs" dxfId="16074" priority="1218" operator="greaterThan">
      <formula>0.85</formula>
    </cfRule>
  </conditionalFormatting>
  <conditionalFormatting sqref="N177">
    <cfRule type="cellIs" dxfId="16073" priority="1215" operator="greaterThan">
      <formula>0.9</formula>
    </cfRule>
    <cfRule type="cellIs" dxfId="16072" priority="1216" operator="greaterThan">
      <formula>0.85</formula>
    </cfRule>
  </conditionalFormatting>
  <conditionalFormatting sqref="E177">
    <cfRule type="expression" dxfId="16071" priority="1211">
      <formula>AND(IF(OR($Q177=1,$Q177=2),1,0),IF($X177&lt;=20,1,0))</formula>
    </cfRule>
    <cfRule type="expression" dxfId="16070" priority="1212">
      <formula>AND(IF($Q177=2,1,0),IF($X177&lt;30,1,0))</formula>
    </cfRule>
    <cfRule type="expression" dxfId="16069" priority="1213">
      <formula>AND(IF($Q177=3,1,0),IF($X177&lt;30,1,0))</formula>
    </cfRule>
    <cfRule type="expression" dxfId="16068" priority="1214">
      <formula>AND(IF($Q177=3,1,IF($Q177=4,1,0)),IF($F177&lt;=85,1,0))</formula>
    </cfRule>
  </conditionalFormatting>
  <conditionalFormatting sqref="X177">
    <cfRule type="expression" dxfId="16067" priority="1207">
      <formula>AND(IF(OR($Q177=1,$Q177=2),1,0),IF($X177&lt;=20,1,0))</formula>
    </cfRule>
    <cfRule type="expression" dxfId="16066" priority="1208">
      <formula>AND(IF($Q177=2,1,0),IF($X177&lt;30,1,0))</formula>
    </cfRule>
    <cfRule type="expression" dxfId="16065" priority="1209">
      <formula>AND(IF($Q177=3,1,0),IF($X177&lt;30,1,0))</formula>
    </cfRule>
    <cfRule type="expression" dxfId="16064" priority="1210">
      <formula>AND(IF($Q177=3,1,IF($Q177=4,1,0)),IF($F177&lt;=85,1,0))</formula>
    </cfRule>
  </conditionalFormatting>
  <conditionalFormatting sqref="AI177">
    <cfRule type="expression" dxfId="16063" priority="1203">
      <formula>AND(IF(OR($Q177=1,$Q177=2),1,0),IF($X177&lt;=20,1,0))</formula>
    </cfRule>
    <cfRule type="expression" dxfId="16062" priority="1204">
      <formula>AND(IF($Q177=2,1,0),IF($X177&lt;30,1,0))</formula>
    </cfRule>
    <cfRule type="expression" dxfId="16061" priority="1205">
      <formula>AND(IF($Q177=3,1,0),IF($X177&lt;30,1,0))</formula>
    </cfRule>
    <cfRule type="expression" dxfId="16060" priority="1206">
      <formula>AND(IF($Q177=3,1,IF($Q177=4,1,0)),IF($F177&lt;=85,1,0))</formula>
    </cfRule>
  </conditionalFormatting>
  <conditionalFormatting sqref="AV178">
    <cfRule type="expression" dxfId="16059" priority="1201">
      <formula>AV178="X"</formula>
    </cfRule>
    <cfRule type="expression" dxfId="16058" priority="1202">
      <formula>AV178="후보"</formula>
    </cfRule>
  </conditionalFormatting>
  <conditionalFormatting sqref="AC178">
    <cfRule type="cellIs" dxfId="16057" priority="1198" operator="greaterThan">
      <formula>0.9</formula>
    </cfRule>
    <cfRule type="cellIs" dxfId="16056" priority="1199" operator="greaterThan">
      <formula>0.85</formula>
    </cfRule>
  </conditionalFormatting>
  <conditionalFormatting sqref="N178">
    <cfRule type="cellIs" dxfId="16055" priority="1196" operator="greaterThan">
      <formula>0.9</formula>
    </cfRule>
    <cfRule type="cellIs" dxfId="16054" priority="1197" operator="greaterThan">
      <formula>0.85</formula>
    </cfRule>
  </conditionalFormatting>
  <conditionalFormatting sqref="E178">
    <cfRule type="expression" dxfId="16053" priority="1192">
      <formula>AND(IF(OR($Q178=1,$Q178=2),1,0),IF($X178&lt;=20,1,0))</formula>
    </cfRule>
    <cfRule type="expression" dxfId="16052" priority="1193">
      <formula>AND(IF($Q178=2,1,0),IF($X178&lt;30,1,0))</formula>
    </cfRule>
    <cfRule type="expression" dxfId="16051" priority="1194">
      <formula>AND(IF($Q178=3,1,0),IF($X178&lt;30,1,0))</formula>
    </cfRule>
    <cfRule type="expression" dxfId="16050" priority="1195">
      <formula>AND(IF($Q178=3,1,IF($Q178=4,1,0)),IF($F178&lt;=85,1,0))</formula>
    </cfRule>
  </conditionalFormatting>
  <conditionalFormatting sqref="X178">
    <cfRule type="expression" dxfId="16049" priority="1188">
      <formula>AND(IF(OR($Q178=1,$Q178=2),1,0),IF($X178&lt;=20,1,0))</formula>
    </cfRule>
    <cfRule type="expression" dxfId="16048" priority="1189">
      <formula>AND(IF($Q178=2,1,0),IF($X178&lt;30,1,0))</formula>
    </cfRule>
    <cfRule type="expression" dxfId="16047" priority="1190">
      <formula>AND(IF($Q178=3,1,0),IF($X178&lt;30,1,0))</formula>
    </cfRule>
    <cfRule type="expression" dxfId="16046" priority="1191">
      <formula>AND(IF($Q178=3,1,IF($Q178=4,1,0)),IF($F178&lt;=85,1,0))</formula>
    </cfRule>
  </conditionalFormatting>
  <conditionalFormatting sqref="AI178">
    <cfRule type="expression" dxfId="16045" priority="1184">
      <formula>AND(IF(OR($Q178=1,$Q178=2),1,0),IF($X178&lt;=20,1,0))</formula>
    </cfRule>
    <cfRule type="expression" dxfId="16044" priority="1185">
      <formula>AND(IF($Q178=2,1,0),IF($X178&lt;30,1,0))</formula>
    </cfRule>
    <cfRule type="expression" dxfId="16043" priority="1186">
      <formula>AND(IF($Q178=3,1,0),IF($X178&lt;30,1,0))</formula>
    </cfRule>
    <cfRule type="expression" dxfId="16042" priority="1187">
      <formula>AND(IF($Q178=3,1,IF($Q178=4,1,0)),IF($F178&lt;=85,1,0))</formula>
    </cfRule>
  </conditionalFormatting>
  <conditionalFormatting sqref="AV179">
    <cfRule type="expression" dxfId="16041" priority="1182">
      <formula>AV179="X"</formula>
    </cfRule>
    <cfRule type="expression" dxfId="16040" priority="1183">
      <formula>AV179="후보"</formula>
    </cfRule>
  </conditionalFormatting>
  <conditionalFormatting sqref="AC179 N179">
    <cfRule type="cellIs" dxfId="16039" priority="1179" operator="greaterThan">
      <formula>0.9</formula>
    </cfRule>
    <cfRule type="cellIs" dxfId="16038" priority="1180" operator="greaterThan">
      <formula>0.85</formula>
    </cfRule>
  </conditionalFormatting>
  <conditionalFormatting sqref="AV180">
    <cfRule type="expression" dxfId="16037" priority="1177">
      <formula>AV180="X"</formula>
    </cfRule>
    <cfRule type="expression" dxfId="16036" priority="1178">
      <formula>AV180="후보"</formula>
    </cfRule>
  </conditionalFormatting>
  <conditionalFormatting sqref="AC180">
    <cfRule type="cellIs" dxfId="16035" priority="1174" operator="greaterThan">
      <formula>0.9</formula>
    </cfRule>
    <cfRule type="cellIs" dxfId="16034" priority="1175" operator="greaterThan">
      <formula>0.85</formula>
    </cfRule>
  </conditionalFormatting>
  <conditionalFormatting sqref="N180">
    <cfRule type="cellIs" dxfId="16033" priority="1172" operator="greaterThan">
      <formula>0.9</formula>
    </cfRule>
    <cfRule type="cellIs" dxfId="16032" priority="1173" operator="greaterThan">
      <formula>0.85</formula>
    </cfRule>
  </conditionalFormatting>
  <conditionalFormatting sqref="E180">
    <cfRule type="expression" dxfId="16031" priority="1168">
      <formula>AND(IF(OR($Q180=1,$Q180=2),1,0),IF($X180&lt;=20,1,0))</formula>
    </cfRule>
    <cfRule type="expression" dxfId="16030" priority="1169">
      <formula>AND(IF($Q180=2,1,0),IF($X180&lt;30,1,0))</formula>
    </cfRule>
    <cfRule type="expression" dxfId="16029" priority="1170">
      <formula>AND(IF($Q180=3,1,0),IF($X180&lt;30,1,0))</formula>
    </cfRule>
    <cfRule type="expression" dxfId="16028" priority="1171">
      <formula>AND(IF($Q180=3,1,IF($Q180=4,1,0)),IF($F180&lt;=85,1,0))</formula>
    </cfRule>
  </conditionalFormatting>
  <conditionalFormatting sqref="X180">
    <cfRule type="expression" dxfId="16027" priority="1164">
      <formula>AND(IF(OR($Q180=1,$Q180=2),1,0),IF($X180&lt;=20,1,0))</formula>
    </cfRule>
    <cfRule type="expression" dxfId="16026" priority="1165">
      <formula>AND(IF($Q180=2,1,0),IF($X180&lt;30,1,0))</formula>
    </cfRule>
    <cfRule type="expression" dxfId="16025" priority="1166">
      <formula>AND(IF($Q180=3,1,0),IF($X180&lt;30,1,0))</formula>
    </cfRule>
    <cfRule type="expression" dxfId="16024" priority="1167">
      <formula>AND(IF($Q180=3,1,IF($Q180=4,1,0)),IF($F180&lt;=85,1,0))</formula>
    </cfRule>
  </conditionalFormatting>
  <conditionalFormatting sqref="AI180">
    <cfRule type="expression" dxfId="16023" priority="1160">
      <formula>AND(IF(OR($Q180=1,$Q180=2),1,0),IF($X180&lt;=20,1,0))</formula>
    </cfRule>
    <cfRule type="expression" dxfId="16022" priority="1161">
      <formula>AND(IF($Q180=2,1,0),IF($X180&lt;30,1,0))</formula>
    </cfRule>
    <cfRule type="expression" dxfId="16021" priority="1162">
      <formula>AND(IF($Q180=3,1,0),IF($X180&lt;30,1,0))</formula>
    </cfRule>
    <cfRule type="expression" dxfId="16020" priority="1163">
      <formula>AND(IF($Q180=3,1,IF($Q180=4,1,0)),IF($F180&lt;=85,1,0))</formula>
    </cfRule>
  </conditionalFormatting>
  <conditionalFormatting sqref="AV181">
    <cfRule type="expression" dxfId="16019" priority="1158">
      <formula>AV181="X"</formula>
    </cfRule>
    <cfRule type="expression" dxfId="16018" priority="1159">
      <formula>AV181="후보"</formula>
    </cfRule>
  </conditionalFormatting>
  <conditionalFormatting sqref="AC181">
    <cfRule type="cellIs" dxfId="16017" priority="1155" operator="greaterThan">
      <formula>0.9</formula>
    </cfRule>
    <cfRule type="cellIs" dxfId="16016" priority="1156" operator="greaterThan">
      <formula>0.85</formula>
    </cfRule>
  </conditionalFormatting>
  <conditionalFormatting sqref="N181">
    <cfRule type="cellIs" dxfId="16015" priority="1153" operator="greaterThan">
      <formula>0.9</formula>
    </cfRule>
    <cfRule type="cellIs" dxfId="16014" priority="1154" operator="greaterThan">
      <formula>0.85</formula>
    </cfRule>
  </conditionalFormatting>
  <conditionalFormatting sqref="E181">
    <cfRule type="expression" dxfId="16013" priority="1149">
      <formula>AND(IF(OR($Q181=1,$Q181=2),1,0),IF($X181&lt;=20,1,0))</formula>
    </cfRule>
    <cfRule type="expression" dxfId="16012" priority="1150">
      <formula>AND(IF($Q181=2,1,0),IF($X181&lt;30,1,0))</formula>
    </cfRule>
    <cfRule type="expression" dxfId="16011" priority="1151">
      <formula>AND(IF($Q181=3,1,0),IF($X181&lt;30,1,0))</formula>
    </cfRule>
    <cfRule type="expression" dxfId="16010" priority="1152">
      <formula>AND(IF($Q181=3,1,IF($Q181=4,1,0)),IF($F181&lt;=85,1,0))</formula>
    </cfRule>
  </conditionalFormatting>
  <conditionalFormatting sqref="X181">
    <cfRule type="expression" dxfId="16009" priority="1145">
      <formula>AND(IF(OR($Q181=1,$Q181=2),1,0),IF($X181&lt;=20,1,0))</formula>
    </cfRule>
    <cfRule type="expression" dxfId="16008" priority="1146">
      <formula>AND(IF($Q181=2,1,0),IF($X181&lt;30,1,0))</formula>
    </cfRule>
    <cfRule type="expression" dxfId="16007" priority="1147">
      <formula>AND(IF($Q181=3,1,0),IF($X181&lt;30,1,0))</formula>
    </cfRule>
    <cfRule type="expression" dxfId="16006" priority="1148">
      <formula>AND(IF($Q181=3,1,IF($Q181=4,1,0)),IF($F181&lt;=85,1,0))</formula>
    </cfRule>
  </conditionalFormatting>
  <conditionalFormatting sqref="AI181">
    <cfRule type="expression" dxfId="16005" priority="1141">
      <formula>AND(IF(OR($Q181=1,$Q181=2),1,0),IF($X181&lt;=20,1,0))</formula>
    </cfRule>
    <cfRule type="expression" dxfId="16004" priority="1142">
      <formula>AND(IF($Q181=2,1,0),IF($X181&lt;30,1,0))</formula>
    </cfRule>
    <cfRule type="expression" dxfId="16003" priority="1143">
      <formula>AND(IF($Q181=3,1,0),IF($X181&lt;30,1,0))</formula>
    </cfRule>
    <cfRule type="expression" dxfId="16002" priority="1144">
      <formula>AND(IF($Q181=3,1,IF($Q181=4,1,0)),IF($F181&lt;=85,1,0))</formula>
    </cfRule>
  </conditionalFormatting>
  <conditionalFormatting sqref="AV182">
    <cfRule type="expression" dxfId="16001" priority="1139">
      <formula>AV182="X"</formula>
    </cfRule>
    <cfRule type="expression" dxfId="16000" priority="1140">
      <formula>AV182="후보"</formula>
    </cfRule>
  </conditionalFormatting>
  <conditionalFormatting sqref="AC182">
    <cfRule type="cellIs" dxfId="15999" priority="1136" operator="greaterThan">
      <formula>0.9</formula>
    </cfRule>
    <cfRule type="cellIs" dxfId="15998" priority="1137" operator="greaterThan">
      <formula>0.85</formula>
    </cfRule>
  </conditionalFormatting>
  <conditionalFormatting sqref="N182">
    <cfRule type="cellIs" dxfId="15997" priority="1134" operator="greaterThan">
      <formula>0.9</formula>
    </cfRule>
    <cfRule type="cellIs" dxfId="15996" priority="1135" operator="greaterThan">
      <formula>0.85</formula>
    </cfRule>
  </conditionalFormatting>
  <conditionalFormatting sqref="E182">
    <cfRule type="expression" dxfId="15995" priority="1130">
      <formula>AND(IF(OR($Q182=1,$Q182=2),1,0),IF($X182&lt;=20,1,0))</formula>
    </cfRule>
    <cfRule type="expression" dxfId="15994" priority="1131">
      <formula>AND(IF($Q182=2,1,0),IF($X182&lt;30,1,0))</formula>
    </cfRule>
    <cfRule type="expression" dxfId="15993" priority="1132">
      <formula>AND(IF($Q182=3,1,0),IF($X182&lt;30,1,0))</formula>
    </cfRule>
    <cfRule type="expression" dxfId="15992" priority="1133">
      <formula>AND(IF($Q182=3,1,IF($Q182=4,1,0)),IF($F182&lt;=85,1,0))</formula>
    </cfRule>
  </conditionalFormatting>
  <conditionalFormatting sqref="X182">
    <cfRule type="expression" dxfId="15991" priority="1126">
      <formula>AND(IF(OR($Q182=1,$Q182=2),1,0),IF($X182&lt;=20,1,0))</formula>
    </cfRule>
    <cfRule type="expression" dxfId="15990" priority="1127">
      <formula>AND(IF($Q182=2,1,0),IF($X182&lt;30,1,0))</formula>
    </cfRule>
    <cfRule type="expression" dxfId="15989" priority="1128">
      <formula>AND(IF($Q182=3,1,0),IF($X182&lt;30,1,0))</formula>
    </cfRule>
    <cfRule type="expression" dxfId="15988" priority="1129">
      <formula>AND(IF($Q182=3,1,IF($Q182=4,1,0)),IF($F182&lt;=85,1,0))</formula>
    </cfRule>
  </conditionalFormatting>
  <conditionalFormatting sqref="AI182">
    <cfRule type="expression" dxfId="15987" priority="1122">
      <formula>AND(IF(OR($Q182=1,$Q182=2),1,0),IF($X182&lt;=20,1,0))</formula>
    </cfRule>
    <cfRule type="expression" dxfId="15986" priority="1123">
      <formula>AND(IF($Q182=2,1,0),IF($X182&lt;30,1,0))</formula>
    </cfRule>
    <cfRule type="expression" dxfId="15985" priority="1124">
      <formula>AND(IF($Q182=3,1,0),IF($X182&lt;30,1,0))</formula>
    </cfRule>
    <cfRule type="expression" dxfId="15984" priority="1125">
      <formula>AND(IF($Q182=3,1,IF($Q182=4,1,0)),IF($F182&lt;=85,1,0))</formula>
    </cfRule>
  </conditionalFormatting>
  <conditionalFormatting sqref="AV183">
    <cfRule type="expression" dxfId="15983" priority="1120">
      <formula>AV183="X"</formula>
    </cfRule>
    <cfRule type="expression" dxfId="15982" priority="1121">
      <formula>AV183="후보"</formula>
    </cfRule>
  </conditionalFormatting>
  <conditionalFormatting sqref="AC183 N183">
    <cfRule type="cellIs" dxfId="15981" priority="1117" operator="greaterThan">
      <formula>0.9</formula>
    </cfRule>
    <cfRule type="cellIs" dxfId="15980" priority="1118" operator="greaterThan">
      <formula>0.85</formula>
    </cfRule>
  </conditionalFormatting>
  <conditionalFormatting sqref="AV184">
    <cfRule type="expression" dxfId="15979" priority="1115">
      <formula>AV184="X"</formula>
    </cfRule>
    <cfRule type="expression" dxfId="15978" priority="1116">
      <formula>AV184="후보"</formula>
    </cfRule>
  </conditionalFormatting>
  <conditionalFormatting sqref="AC184">
    <cfRule type="cellIs" dxfId="15977" priority="1112" operator="greaterThan">
      <formula>0.9</formula>
    </cfRule>
    <cfRule type="cellIs" dxfId="15976" priority="1113" operator="greaterThan">
      <formula>0.85</formula>
    </cfRule>
  </conditionalFormatting>
  <conditionalFormatting sqref="N184">
    <cfRule type="cellIs" dxfId="15975" priority="1110" operator="greaterThan">
      <formula>0.9</formula>
    </cfRule>
    <cfRule type="cellIs" dxfId="15974" priority="1111" operator="greaterThan">
      <formula>0.85</formula>
    </cfRule>
  </conditionalFormatting>
  <conditionalFormatting sqref="E184">
    <cfRule type="expression" dxfId="15973" priority="1106">
      <formula>AND(IF(OR($Q184=1,$Q184=2),1,0),IF($X184&lt;=20,1,0))</formula>
    </cfRule>
    <cfRule type="expression" dxfId="15972" priority="1107">
      <formula>AND(IF($Q184=2,1,0),IF($X184&lt;30,1,0))</formula>
    </cfRule>
    <cfRule type="expression" dxfId="15971" priority="1108">
      <formula>AND(IF($Q184=3,1,0),IF($X184&lt;30,1,0))</formula>
    </cfRule>
    <cfRule type="expression" dxfId="15970" priority="1109">
      <formula>AND(IF($Q184=3,1,IF($Q184=4,1,0)),IF($F184&lt;=85,1,0))</formula>
    </cfRule>
  </conditionalFormatting>
  <conditionalFormatting sqref="X184">
    <cfRule type="expression" dxfId="15969" priority="1102">
      <formula>AND(IF(OR($Q184=1,$Q184=2),1,0),IF($X184&lt;=20,1,0))</formula>
    </cfRule>
    <cfRule type="expression" dxfId="15968" priority="1103">
      <formula>AND(IF($Q184=2,1,0),IF($X184&lt;30,1,0))</formula>
    </cfRule>
    <cfRule type="expression" dxfId="15967" priority="1104">
      <formula>AND(IF($Q184=3,1,0),IF($X184&lt;30,1,0))</formula>
    </cfRule>
    <cfRule type="expression" dxfId="15966" priority="1105">
      <formula>AND(IF($Q184=3,1,IF($Q184=4,1,0)),IF($F184&lt;=85,1,0))</formula>
    </cfRule>
  </conditionalFormatting>
  <conditionalFormatting sqref="AI184">
    <cfRule type="expression" dxfId="15965" priority="1098">
      <formula>AND(IF(OR($Q184=1,$Q184=2),1,0),IF($X184&lt;=20,1,0))</formula>
    </cfRule>
    <cfRule type="expression" dxfId="15964" priority="1099">
      <formula>AND(IF($Q184=2,1,0),IF($X184&lt;30,1,0))</formula>
    </cfRule>
    <cfRule type="expression" dxfId="15963" priority="1100">
      <formula>AND(IF($Q184=3,1,0),IF($X184&lt;30,1,0))</formula>
    </cfRule>
    <cfRule type="expression" dxfId="15962" priority="1101">
      <formula>AND(IF($Q184=3,1,IF($Q184=4,1,0)),IF($F184&lt;=85,1,0))</formula>
    </cfRule>
  </conditionalFormatting>
  <conditionalFormatting sqref="AV185">
    <cfRule type="expression" dxfId="15961" priority="1096">
      <formula>AV185="X"</formula>
    </cfRule>
    <cfRule type="expression" dxfId="15960" priority="1097">
      <formula>AV185="후보"</formula>
    </cfRule>
  </conditionalFormatting>
  <conditionalFormatting sqref="AC185">
    <cfRule type="cellIs" dxfId="15959" priority="1093" operator="greaterThan">
      <formula>0.9</formula>
    </cfRule>
    <cfRule type="cellIs" dxfId="15958" priority="1094" operator="greaterThan">
      <formula>0.85</formula>
    </cfRule>
  </conditionalFormatting>
  <conditionalFormatting sqref="N185">
    <cfRule type="cellIs" dxfId="15957" priority="1091" operator="greaterThan">
      <formula>0.9</formula>
    </cfRule>
    <cfRule type="cellIs" dxfId="15956" priority="1092" operator="greaterThan">
      <formula>0.85</formula>
    </cfRule>
  </conditionalFormatting>
  <conditionalFormatting sqref="E185">
    <cfRule type="expression" dxfId="15955" priority="1087">
      <formula>AND(IF(OR($Q185=1,$Q185=2),1,0),IF($X185&lt;=20,1,0))</formula>
    </cfRule>
    <cfRule type="expression" dxfId="15954" priority="1088">
      <formula>AND(IF($Q185=2,1,0),IF($X185&lt;30,1,0))</formula>
    </cfRule>
    <cfRule type="expression" dxfId="15953" priority="1089">
      <formula>AND(IF($Q185=3,1,0),IF($X185&lt;30,1,0))</formula>
    </cfRule>
    <cfRule type="expression" dxfId="15952" priority="1090">
      <formula>AND(IF($Q185=3,1,IF($Q185=4,1,0)),IF($F185&lt;=85,1,0))</formula>
    </cfRule>
  </conditionalFormatting>
  <conditionalFormatting sqref="X185">
    <cfRule type="expression" dxfId="15951" priority="1083">
      <formula>AND(IF(OR($Q185=1,$Q185=2),1,0),IF($X185&lt;=20,1,0))</formula>
    </cfRule>
    <cfRule type="expression" dxfId="15950" priority="1084">
      <formula>AND(IF($Q185=2,1,0),IF($X185&lt;30,1,0))</formula>
    </cfRule>
    <cfRule type="expression" dxfId="15949" priority="1085">
      <formula>AND(IF($Q185=3,1,0),IF($X185&lt;30,1,0))</formula>
    </cfRule>
    <cfRule type="expression" dxfId="15948" priority="1086">
      <formula>AND(IF($Q185=3,1,IF($Q185=4,1,0)),IF($F185&lt;=85,1,0))</formula>
    </cfRule>
  </conditionalFormatting>
  <conditionalFormatting sqref="AI185">
    <cfRule type="expression" dxfId="15947" priority="1079">
      <formula>AND(IF(OR($Q185=1,$Q185=2),1,0),IF($X185&lt;=20,1,0))</formula>
    </cfRule>
    <cfRule type="expression" dxfId="15946" priority="1080">
      <formula>AND(IF($Q185=2,1,0),IF($X185&lt;30,1,0))</formula>
    </cfRule>
    <cfRule type="expression" dxfId="15945" priority="1081">
      <formula>AND(IF($Q185=3,1,0),IF($X185&lt;30,1,0))</formula>
    </cfRule>
    <cfRule type="expression" dxfId="15944" priority="1082">
      <formula>AND(IF($Q185=3,1,IF($Q185=4,1,0)),IF($F185&lt;=85,1,0))</formula>
    </cfRule>
  </conditionalFormatting>
  <conditionalFormatting sqref="AV186">
    <cfRule type="expression" dxfId="15943" priority="1077">
      <formula>AV186="X"</formula>
    </cfRule>
    <cfRule type="expression" dxfId="15942" priority="1078">
      <formula>AV186="후보"</formula>
    </cfRule>
  </conditionalFormatting>
  <conditionalFormatting sqref="AC186 N186">
    <cfRule type="cellIs" dxfId="15941" priority="1074" operator="greaterThan">
      <formula>0.9</formula>
    </cfRule>
    <cfRule type="cellIs" dxfId="15940" priority="1075" operator="greaterThan">
      <formula>0.85</formula>
    </cfRule>
  </conditionalFormatting>
  <conditionalFormatting sqref="AV187">
    <cfRule type="expression" dxfId="15939" priority="1072">
      <formula>AV187="X"</formula>
    </cfRule>
    <cfRule type="expression" dxfId="15938" priority="1073">
      <formula>AV187="후보"</formula>
    </cfRule>
  </conditionalFormatting>
  <conditionalFormatting sqref="AC187">
    <cfRule type="cellIs" dxfId="15937" priority="1069" operator="greaterThan">
      <formula>0.9</formula>
    </cfRule>
    <cfRule type="cellIs" dxfId="15936" priority="1070" operator="greaterThan">
      <formula>0.85</formula>
    </cfRule>
  </conditionalFormatting>
  <conditionalFormatting sqref="N187">
    <cfRule type="cellIs" dxfId="15935" priority="1067" operator="greaterThan">
      <formula>0.9</formula>
    </cfRule>
    <cfRule type="cellIs" dxfId="15934" priority="1068" operator="greaterThan">
      <formula>0.85</formula>
    </cfRule>
  </conditionalFormatting>
  <conditionalFormatting sqref="E187">
    <cfRule type="expression" dxfId="15933" priority="1063">
      <formula>AND(IF(OR($Q187=1,$Q187=2),1,0),IF($X187&lt;=20,1,0))</formula>
    </cfRule>
    <cfRule type="expression" dxfId="15932" priority="1064">
      <formula>AND(IF($Q187=2,1,0),IF($X187&lt;30,1,0))</formula>
    </cfRule>
    <cfRule type="expression" dxfId="15931" priority="1065">
      <formula>AND(IF($Q187=3,1,0),IF($X187&lt;30,1,0))</formula>
    </cfRule>
    <cfRule type="expression" dxfId="15930" priority="1066">
      <formula>AND(IF($Q187=3,1,IF($Q187=4,1,0)),IF($F187&lt;=85,1,0))</formula>
    </cfRule>
  </conditionalFormatting>
  <conditionalFormatting sqref="X187">
    <cfRule type="expression" dxfId="15929" priority="1059">
      <formula>AND(IF(OR($Q187=1,$Q187=2),1,0),IF($X187&lt;=20,1,0))</formula>
    </cfRule>
    <cfRule type="expression" dxfId="15928" priority="1060">
      <formula>AND(IF($Q187=2,1,0),IF($X187&lt;30,1,0))</formula>
    </cfRule>
    <cfRule type="expression" dxfId="15927" priority="1061">
      <formula>AND(IF($Q187=3,1,0),IF($X187&lt;30,1,0))</formula>
    </cfRule>
    <cfRule type="expression" dxfId="15926" priority="1062">
      <formula>AND(IF($Q187=3,1,IF($Q187=4,1,0)),IF($F187&lt;=85,1,0))</formula>
    </cfRule>
  </conditionalFormatting>
  <conditionalFormatting sqref="AI187">
    <cfRule type="expression" dxfId="15925" priority="1055">
      <formula>AND(IF(OR($Q187=1,$Q187=2),1,0),IF($X187&lt;=20,1,0))</formula>
    </cfRule>
    <cfRule type="expression" dxfId="15924" priority="1056">
      <formula>AND(IF($Q187=2,1,0),IF($X187&lt;30,1,0))</formula>
    </cfRule>
    <cfRule type="expression" dxfId="15923" priority="1057">
      <formula>AND(IF($Q187=3,1,0),IF($X187&lt;30,1,0))</formula>
    </cfRule>
    <cfRule type="expression" dxfId="15922" priority="1058">
      <formula>AND(IF($Q187=3,1,IF($Q187=4,1,0)),IF($F187&lt;=85,1,0))</formula>
    </cfRule>
  </conditionalFormatting>
  <conditionalFormatting sqref="AV188">
    <cfRule type="expression" dxfId="15921" priority="1053">
      <formula>AV188="X"</formula>
    </cfRule>
    <cfRule type="expression" dxfId="15920" priority="1054">
      <formula>AV188="후보"</formula>
    </cfRule>
  </conditionalFormatting>
  <conditionalFormatting sqref="AC188">
    <cfRule type="cellIs" dxfId="15919" priority="1050" operator="greaterThan">
      <formula>0.9</formula>
    </cfRule>
    <cfRule type="cellIs" dxfId="15918" priority="1051" operator="greaterThan">
      <formula>0.85</formula>
    </cfRule>
  </conditionalFormatting>
  <conditionalFormatting sqref="N188">
    <cfRule type="cellIs" dxfId="15917" priority="1048" operator="greaterThan">
      <formula>0.9</formula>
    </cfRule>
    <cfRule type="cellIs" dxfId="15916" priority="1049" operator="greaterThan">
      <formula>0.85</formula>
    </cfRule>
  </conditionalFormatting>
  <conditionalFormatting sqref="E188">
    <cfRule type="expression" dxfId="15915" priority="1044">
      <formula>AND(IF(OR($Q188=1,$Q188=2),1,0),IF($X188&lt;=20,1,0))</formula>
    </cfRule>
    <cfRule type="expression" dxfId="15914" priority="1045">
      <formula>AND(IF($Q188=2,1,0),IF($X188&lt;30,1,0))</formula>
    </cfRule>
    <cfRule type="expression" dxfId="15913" priority="1046">
      <formula>AND(IF($Q188=3,1,0),IF($X188&lt;30,1,0))</formula>
    </cfRule>
    <cfRule type="expression" dxfId="15912" priority="1047">
      <formula>AND(IF($Q188=3,1,IF($Q188=4,1,0)),IF($F188&lt;=85,1,0))</formula>
    </cfRule>
  </conditionalFormatting>
  <conditionalFormatting sqref="X188">
    <cfRule type="expression" dxfId="15911" priority="1040">
      <formula>AND(IF(OR($Q188=1,$Q188=2),1,0),IF($X188&lt;=20,1,0))</formula>
    </cfRule>
    <cfRule type="expression" dxfId="15910" priority="1041">
      <formula>AND(IF($Q188=2,1,0),IF($X188&lt;30,1,0))</formula>
    </cfRule>
    <cfRule type="expression" dxfId="15909" priority="1042">
      <formula>AND(IF($Q188=3,1,0),IF($X188&lt;30,1,0))</formula>
    </cfRule>
    <cfRule type="expression" dxfId="15908" priority="1043">
      <formula>AND(IF($Q188=3,1,IF($Q188=4,1,0)),IF($F188&lt;=85,1,0))</formula>
    </cfRule>
  </conditionalFormatting>
  <conditionalFormatting sqref="AI188">
    <cfRule type="expression" dxfId="15907" priority="1036">
      <formula>AND(IF(OR($Q188=1,$Q188=2),1,0),IF($X188&lt;=20,1,0))</formula>
    </cfRule>
    <cfRule type="expression" dxfId="15906" priority="1037">
      <formula>AND(IF($Q188=2,1,0),IF($X188&lt;30,1,0))</formula>
    </cfRule>
    <cfRule type="expression" dxfId="15905" priority="1038">
      <formula>AND(IF($Q188=3,1,0),IF($X188&lt;30,1,0))</formula>
    </cfRule>
    <cfRule type="expression" dxfId="15904" priority="1039">
      <formula>AND(IF($Q188=3,1,IF($Q188=4,1,0)),IF($F188&lt;=85,1,0))</formula>
    </cfRule>
  </conditionalFormatting>
  <conditionalFormatting sqref="AV189">
    <cfRule type="expression" dxfId="15903" priority="1034">
      <formula>AV189="X"</formula>
    </cfRule>
    <cfRule type="expression" dxfId="15902" priority="1035">
      <formula>AV189="후보"</formula>
    </cfRule>
  </conditionalFormatting>
  <conditionalFormatting sqref="AC189">
    <cfRule type="cellIs" dxfId="15901" priority="1031" operator="greaterThan">
      <formula>0.9</formula>
    </cfRule>
    <cfRule type="cellIs" dxfId="15900" priority="1032" operator="greaterThan">
      <formula>0.85</formula>
    </cfRule>
  </conditionalFormatting>
  <conditionalFormatting sqref="N189">
    <cfRule type="cellIs" dxfId="15899" priority="1029" operator="greaterThan">
      <formula>0.9</formula>
    </cfRule>
    <cfRule type="cellIs" dxfId="15898" priority="1030" operator="greaterThan">
      <formula>0.85</formula>
    </cfRule>
  </conditionalFormatting>
  <conditionalFormatting sqref="E189">
    <cfRule type="expression" dxfId="15897" priority="1025">
      <formula>AND(IF(OR($Q189=1,$Q189=2),1,0),IF($X189&lt;=20,1,0))</formula>
    </cfRule>
    <cfRule type="expression" dxfId="15896" priority="1026">
      <formula>AND(IF($Q189=2,1,0),IF($X189&lt;30,1,0))</formula>
    </cfRule>
    <cfRule type="expression" dxfId="15895" priority="1027">
      <formula>AND(IF($Q189=3,1,0),IF($X189&lt;30,1,0))</formula>
    </cfRule>
    <cfRule type="expression" dxfId="15894" priority="1028">
      <formula>AND(IF($Q189=3,1,IF($Q189=4,1,0)),IF($F189&lt;=85,1,0))</formula>
    </cfRule>
  </conditionalFormatting>
  <conditionalFormatting sqref="X189">
    <cfRule type="expression" dxfId="15893" priority="1021">
      <formula>AND(IF(OR($Q189=1,$Q189=2),1,0),IF($X189&lt;=20,1,0))</formula>
    </cfRule>
    <cfRule type="expression" dxfId="15892" priority="1022">
      <formula>AND(IF($Q189=2,1,0),IF($X189&lt;30,1,0))</formula>
    </cfRule>
    <cfRule type="expression" dxfId="15891" priority="1023">
      <formula>AND(IF($Q189=3,1,0),IF($X189&lt;30,1,0))</formula>
    </cfRule>
    <cfRule type="expression" dxfId="15890" priority="1024">
      <formula>AND(IF($Q189=3,1,IF($Q189=4,1,0)),IF($F189&lt;=85,1,0))</formula>
    </cfRule>
  </conditionalFormatting>
  <conditionalFormatting sqref="AI189">
    <cfRule type="expression" dxfId="15889" priority="1017">
      <formula>AND(IF(OR($Q189=1,$Q189=2),1,0),IF($X189&lt;=20,1,0))</formula>
    </cfRule>
    <cfRule type="expression" dxfId="15888" priority="1018">
      <formula>AND(IF($Q189=2,1,0),IF($X189&lt;30,1,0))</formula>
    </cfRule>
    <cfRule type="expression" dxfId="15887" priority="1019">
      <formula>AND(IF($Q189=3,1,0),IF($X189&lt;30,1,0))</formula>
    </cfRule>
    <cfRule type="expression" dxfId="15886" priority="1020">
      <formula>AND(IF($Q189=3,1,IF($Q189=4,1,0)),IF($F189&lt;=85,1,0))</formula>
    </cfRule>
  </conditionalFormatting>
  <conditionalFormatting sqref="AV190">
    <cfRule type="expression" dxfId="15885" priority="1015">
      <formula>AV190="X"</formula>
    </cfRule>
    <cfRule type="expression" dxfId="15884" priority="1016">
      <formula>AV190="후보"</formula>
    </cfRule>
  </conditionalFormatting>
  <conditionalFormatting sqref="AC190">
    <cfRule type="cellIs" dxfId="15883" priority="1012" operator="greaterThan">
      <formula>0.9</formula>
    </cfRule>
    <cfRule type="cellIs" dxfId="15882" priority="1013" operator="greaterThan">
      <formula>0.85</formula>
    </cfRule>
  </conditionalFormatting>
  <conditionalFormatting sqref="N190">
    <cfRule type="cellIs" dxfId="15881" priority="1010" operator="greaterThan">
      <formula>0.9</formula>
    </cfRule>
    <cfRule type="cellIs" dxfId="15880" priority="1011" operator="greaterThan">
      <formula>0.85</formula>
    </cfRule>
  </conditionalFormatting>
  <conditionalFormatting sqref="E190">
    <cfRule type="expression" dxfId="15879" priority="1006">
      <formula>AND(IF(OR($Q190=1,$Q190=2),1,0),IF($X190&lt;=20,1,0))</formula>
    </cfRule>
    <cfRule type="expression" dxfId="15878" priority="1007">
      <formula>AND(IF($Q190=2,1,0),IF($X190&lt;30,1,0))</formula>
    </cfRule>
    <cfRule type="expression" dxfId="15877" priority="1008">
      <formula>AND(IF($Q190=3,1,0),IF($X190&lt;30,1,0))</formula>
    </cfRule>
    <cfRule type="expression" dxfId="15876" priority="1009">
      <formula>AND(IF($Q190=3,1,IF($Q190=4,1,0)),IF($F190&lt;=85,1,0))</formula>
    </cfRule>
  </conditionalFormatting>
  <conditionalFormatting sqref="X190">
    <cfRule type="expression" dxfId="15875" priority="1002">
      <formula>AND(IF(OR($Q190=1,$Q190=2),1,0),IF($X190&lt;=20,1,0))</formula>
    </cfRule>
    <cfRule type="expression" dxfId="15874" priority="1003">
      <formula>AND(IF($Q190=2,1,0),IF($X190&lt;30,1,0))</formula>
    </cfRule>
    <cfRule type="expression" dxfId="15873" priority="1004">
      <formula>AND(IF($Q190=3,1,0),IF($X190&lt;30,1,0))</formula>
    </cfRule>
    <cfRule type="expression" dxfId="15872" priority="1005">
      <formula>AND(IF($Q190=3,1,IF($Q190=4,1,0)),IF($F190&lt;=85,1,0))</formula>
    </cfRule>
  </conditionalFormatting>
  <conditionalFormatting sqref="AI190">
    <cfRule type="expression" dxfId="15871" priority="998">
      <formula>AND(IF(OR($Q190=1,$Q190=2),1,0),IF($X190&lt;=20,1,0))</formula>
    </cfRule>
    <cfRule type="expression" dxfId="15870" priority="999">
      <formula>AND(IF($Q190=2,1,0),IF($X190&lt;30,1,0))</formula>
    </cfRule>
    <cfRule type="expression" dxfId="15869" priority="1000">
      <formula>AND(IF($Q190=3,1,0),IF($X190&lt;30,1,0))</formula>
    </cfRule>
    <cfRule type="expression" dxfId="15868" priority="1001">
      <formula>AND(IF($Q190=3,1,IF($Q190=4,1,0)),IF($F190&lt;=85,1,0))</formula>
    </cfRule>
  </conditionalFormatting>
  <conditionalFormatting sqref="AV191">
    <cfRule type="expression" dxfId="15867" priority="996">
      <formula>AV191="X"</formula>
    </cfRule>
    <cfRule type="expression" dxfId="15866" priority="997">
      <formula>AV191="후보"</formula>
    </cfRule>
  </conditionalFormatting>
  <conditionalFormatting sqref="AC191 N191">
    <cfRule type="cellIs" dxfId="15865" priority="993" operator="greaterThan">
      <formula>0.9</formula>
    </cfRule>
    <cfRule type="cellIs" dxfId="15864" priority="994" operator="greaterThan">
      <formula>0.85</formula>
    </cfRule>
  </conditionalFormatting>
  <conditionalFormatting sqref="AV192">
    <cfRule type="expression" dxfId="15863" priority="991">
      <formula>AV192="X"</formula>
    </cfRule>
    <cfRule type="expression" dxfId="15862" priority="992">
      <formula>AV192="후보"</formula>
    </cfRule>
  </conditionalFormatting>
  <conditionalFormatting sqref="AC192">
    <cfRule type="cellIs" dxfId="15861" priority="988" operator="greaterThan">
      <formula>0.9</formula>
    </cfRule>
    <cfRule type="cellIs" dxfId="15860" priority="989" operator="greaterThan">
      <formula>0.85</formula>
    </cfRule>
  </conditionalFormatting>
  <conditionalFormatting sqref="N192">
    <cfRule type="cellIs" dxfId="15859" priority="986" operator="greaterThan">
      <formula>0.9</formula>
    </cfRule>
    <cfRule type="cellIs" dxfId="15858" priority="987" operator="greaterThan">
      <formula>0.85</formula>
    </cfRule>
  </conditionalFormatting>
  <conditionalFormatting sqref="E192">
    <cfRule type="expression" dxfId="15857" priority="982">
      <formula>AND(IF(OR($Q192=1,$Q192=2),1,0),IF($X192&lt;=20,1,0))</formula>
    </cfRule>
    <cfRule type="expression" dxfId="15856" priority="983">
      <formula>AND(IF($Q192=2,1,0),IF($X192&lt;30,1,0))</formula>
    </cfRule>
    <cfRule type="expression" dxfId="15855" priority="984">
      <formula>AND(IF($Q192=3,1,0),IF($X192&lt;30,1,0))</formula>
    </cfRule>
    <cfRule type="expression" dxfId="15854" priority="985">
      <formula>AND(IF($Q192=3,1,IF($Q192=4,1,0)),IF($F192&lt;=85,1,0))</formula>
    </cfRule>
  </conditionalFormatting>
  <conditionalFormatting sqref="X192">
    <cfRule type="expression" dxfId="15853" priority="978">
      <formula>AND(IF(OR($Q192=1,$Q192=2),1,0),IF($X192&lt;=20,1,0))</formula>
    </cfRule>
    <cfRule type="expression" dxfId="15852" priority="979">
      <formula>AND(IF($Q192=2,1,0),IF($X192&lt;30,1,0))</formula>
    </cfRule>
    <cfRule type="expression" dxfId="15851" priority="980">
      <formula>AND(IF($Q192=3,1,0),IF($X192&lt;30,1,0))</formula>
    </cfRule>
    <cfRule type="expression" dxfId="15850" priority="981">
      <formula>AND(IF($Q192=3,1,IF($Q192=4,1,0)),IF($F192&lt;=85,1,0))</formula>
    </cfRule>
  </conditionalFormatting>
  <conditionalFormatting sqref="AI192">
    <cfRule type="expression" dxfId="15849" priority="974">
      <formula>AND(IF(OR($Q192=1,$Q192=2),1,0),IF($X192&lt;=20,1,0))</formula>
    </cfRule>
    <cfRule type="expression" dxfId="15848" priority="975">
      <formula>AND(IF($Q192=2,1,0),IF($X192&lt;30,1,0))</formula>
    </cfRule>
    <cfRule type="expression" dxfId="15847" priority="976">
      <formula>AND(IF($Q192=3,1,0),IF($X192&lt;30,1,0))</formula>
    </cfRule>
    <cfRule type="expression" dxfId="15846" priority="977">
      <formula>AND(IF($Q192=3,1,IF($Q192=4,1,0)),IF($F192&lt;=85,1,0))</formula>
    </cfRule>
  </conditionalFormatting>
  <conditionalFormatting sqref="AV193">
    <cfRule type="expression" dxfId="15845" priority="972">
      <formula>AV193="X"</formula>
    </cfRule>
    <cfRule type="expression" dxfId="15844" priority="973">
      <formula>AV193="후보"</formula>
    </cfRule>
  </conditionalFormatting>
  <conditionalFormatting sqref="AC193">
    <cfRule type="cellIs" dxfId="15843" priority="969" operator="greaterThan">
      <formula>0.9</formula>
    </cfRule>
    <cfRule type="cellIs" dxfId="15842" priority="970" operator="greaterThan">
      <formula>0.85</formula>
    </cfRule>
  </conditionalFormatting>
  <conditionalFormatting sqref="N193">
    <cfRule type="cellIs" dxfId="15841" priority="967" operator="greaterThan">
      <formula>0.9</formula>
    </cfRule>
    <cfRule type="cellIs" dxfId="15840" priority="968" operator="greaterThan">
      <formula>0.85</formula>
    </cfRule>
  </conditionalFormatting>
  <conditionalFormatting sqref="E193">
    <cfRule type="expression" dxfId="15839" priority="963">
      <formula>AND(IF(OR($Q193=1,$Q193=2),1,0),IF($X193&lt;=20,1,0))</formula>
    </cfRule>
    <cfRule type="expression" dxfId="15838" priority="964">
      <formula>AND(IF($Q193=2,1,0),IF($X193&lt;30,1,0))</formula>
    </cfRule>
    <cfRule type="expression" dxfId="15837" priority="965">
      <formula>AND(IF($Q193=3,1,0),IF($X193&lt;30,1,0))</formula>
    </cfRule>
    <cfRule type="expression" dxfId="15836" priority="966">
      <formula>AND(IF($Q193=3,1,IF($Q193=4,1,0)),IF($F193&lt;=85,1,0))</formula>
    </cfRule>
  </conditionalFormatting>
  <conditionalFormatting sqref="X193">
    <cfRule type="expression" dxfId="15835" priority="959">
      <formula>AND(IF(OR($Q193=1,$Q193=2),1,0),IF($X193&lt;=20,1,0))</formula>
    </cfRule>
    <cfRule type="expression" dxfId="15834" priority="960">
      <formula>AND(IF($Q193=2,1,0),IF($X193&lt;30,1,0))</formula>
    </cfRule>
    <cfRule type="expression" dxfId="15833" priority="961">
      <formula>AND(IF($Q193=3,1,0),IF($X193&lt;30,1,0))</formula>
    </cfRule>
    <cfRule type="expression" dxfId="15832" priority="962">
      <formula>AND(IF($Q193=3,1,IF($Q193=4,1,0)),IF($F193&lt;=85,1,0))</formula>
    </cfRule>
  </conditionalFormatting>
  <conditionalFormatting sqref="AI193">
    <cfRule type="expression" dxfId="15831" priority="955">
      <formula>AND(IF(OR($Q193=1,$Q193=2),1,0),IF($X193&lt;=20,1,0))</formula>
    </cfRule>
    <cfRule type="expression" dxfId="15830" priority="956">
      <formula>AND(IF($Q193=2,1,0),IF($X193&lt;30,1,0))</formula>
    </cfRule>
    <cfRule type="expression" dxfId="15829" priority="957">
      <formula>AND(IF($Q193=3,1,0),IF($X193&lt;30,1,0))</formula>
    </cfRule>
    <cfRule type="expression" dxfId="15828" priority="958">
      <formula>AND(IF($Q193=3,1,IF($Q193=4,1,0)),IF($F193&lt;=85,1,0))</formula>
    </cfRule>
  </conditionalFormatting>
  <conditionalFormatting sqref="AV194">
    <cfRule type="expression" dxfId="15827" priority="953">
      <formula>AV194="X"</formula>
    </cfRule>
    <cfRule type="expression" dxfId="15826" priority="954">
      <formula>AV194="후보"</formula>
    </cfRule>
  </conditionalFormatting>
  <conditionalFormatting sqref="AC194 N194">
    <cfRule type="cellIs" dxfId="15825" priority="950" operator="greaterThan">
      <formula>0.9</formula>
    </cfRule>
    <cfRule type="cellIs" dxfId="15824" priority="951" operator="greaterThan">
      <formula>0.85</formula>
    </cfRule>
  </conditionalFormatting>
  <conditionalFormatting sqref="AV195">
    <cfRule type="expression" dxfId="15823" priority="948">
      <formula>AV195="X"</formula>
    </cfRule>
    <cfRule type="expression" dxfId="15822" priority="949">
      <formula>AV195="후보"</formula>
    </cfRule>
  </conditionalFormatting>
  <conditionalFormatting sqref="AC195">
    <cfRule type="cellIs" dxfId="15821" priority="945" operator="greaterThan">
      <formula>0.9</formula>
    </cfRule>
    <cfRule type="cellIs" dxfId="15820" priority="946" operator="greaterThan">
      <formula>0.85</formula>
    </cfRule>
  </conditionalFormatting>
  <conditionalFormatting sqref="N195">
    <cfRule type="cellIs" dxfId="15819" priority="943" operator="greaterThan">
      <formula>0.9</formula>
    </cfRule>
    <cfRule type="cellIs" dxfId="15818" priority="944" operator="greaterThan">
      <formula>0.85</formula>
    </cfRule>
  </conditionalFormatting>
  <conditionalFormatting sqref="E195">
    <cfRule type="expression" dxfId="15817" priority="939">
      <formula>AND(IF(OR($Q195=1,$Q195=2),1,0),IF($X195&lt;=20,1,0))</formula>
    </cfRule>
    <cfRule type="expression" dxfId="15816" priority="940">
      <formula>AND(IF($Q195=2,1,0),IF($X195&lt;30,1,0))</formula>
    </cfRule>
    <cfRule type="expression" dxfId="15815" priority="941">
      <formula>AND(IF($Q195=3,1,0),IF($X195&lt;30,1,0))</formula>
    </cfRule>
    <cfRule type="expression" dxfId="15814" priority="942">
      <formula>AND(IF($Q195=3,1,IF($Q195=4,1,0)),IF($F195&lt;=85,1,0))</formula>
    </cfRule>
  </conditionalFormatting>
  <conditionalFormatting sqref="X195">
    <cfRule type="expression" dxfId="15813" priority="935">
      <formula>AND(IF(OR($Q195=1,$Q195=2),1,0),IF($X195&lt;=20,1,0))</formula>
    </cfRule>
    <cfRule type="expression" dxfId="15812" priority="936">
      <formula>AND(IF($Q195=2,1,0),IF($X195&lt;30,1,0))</formula>
    </cfRule>
    <cfRule type="expression" dxfId="15811" priority="937">
      <formula>AND(IF($Q195=3,1,0),IF($X195&lt;30,1,0))</formula>
    </cfRule>
    <cfRule type="expression" dxfId="15810" priority="938">
      <formula>AND(IF($Q195=3,1,IF($Q195=4,1,0)),IF($F195&lt;=85,1,0))</formula>
    </cfRule>
  </conditionalFormatting>
  <conditionalFormatting sqref="AI195">
    <cfRule type="expression" dxfId="15809" priority="931">
      <formula>AND(IF(OR($Q195=1,$Q195=2),1,0),IF($X195&lt;=20,1,0))</formula>
    </cfRule>
    <cfRule type="expression" dxfId="15808" priority="932">
      <formula>AND(IF($Q195=2,1,0),IF($X195&lt;30,1,0))</formula>
    </cfRule>
    <cfRule type="expression" dxfId="15807" priority="933">
      <formula>AND(IF($Q195=3,1,0),IF($X195&lt;30,1,0))</formula>
    </cfRule>
    <cfRule type="expression" dxfId="15806" priority="934">
      <formula>AND(IF($Q195=3,1,IF($Q195=4,1,0)),IF($F195&lt;=85,1,0))</formula>
    </cfRule>
  </conditionalFormatting>
  <conditionalFormatting sqref="AV196">
    <cfRule type="expression" dxfId="15805" priority="929">
      <formula>AV196="X"</formula>
    </cfRule>
    <cfRule type="expression" dxfId="15804" priority="930">
      <formula>AV196="후보"</formula>
    </cfRule>
  </conditionalFormatting>
  <conditionalFormatting sqref="AC196">
    <cfRule type="cellIs" dxfId="15803" priority="926" operator="greaterThan">
      <formula>0.9</formula>
    </cfRule>
    <cfRule type="cellIs" dxfId="15802" priority="927" operator="greaterThan">
      <formula>0.85</formula>
    </cfRule>
  </conditionalFormatting>
  <conditionalFormatting sqref="N196">
    <cfRule type="cellIs" dxfId="15801" priority="924" operator="greaterThan">
      <formula>0.9</formula>
    </cfRule>
    <cfRule type="cellIs" dxfId="15800" priority="925" operator="greaterThan">
      <formula>0.85</formula>
    </cfRule>
  </conditionalFormatting>
  <conditionalFormatting sqref="E196">
    <cfRule type="expression" dxfId="15799" priority="920">
      <formula>AND(IF(OR($Q196=1,$Q196=2),1,0),IF($X196&lt;=20,1,0))</formula>
    </cfRule>
    <cfRule type="expression" dxfId="15798" priority="921">
      <formula>AND(IF($Q196=2,1,0),IF($X196&lt;30,1,0))</formula>
    </cfRule>
    <cfRule type="expression" dxfId="15797" priority="922">
      <formula>AND(IF($Q196=3,1,0),IF($X196&lt;30,1,0))</formula>
    </cfRule>
    <cfRule type="expression" dxfId="15796" priority="923">
      <formula>AND(IF($Q196=3,1,IF($Q196=4,1,0)),IF($F196&lt;=85,1,0))</formula>
    </cfRule>
  </conditionalFormatting>
  <conditionalFormatting sqref="X196">
    <cfRule type="expression" dxfId="15795" priority="916">
      <formula>AND(IF(OR($Q196=1,$Q196=2),1,0),IF($X196&lt;=20,1,0))</formula>
    </cfRule>
    <cfRule type="expression" dxfId="15794" priority="917">
      <formula>AND(IF($Q196=2,1,0),IF($X196&lt;30,1,0))</formula>
    </cfRule>
    <cfRule type="expression" dxfId="15793" priority="918">
      <formula>AND(IF($Q196=3,1,0),IF($X196&lt;30,1,0))</formula>
    </cfRule>
    <cfRule type="expression" dxfId="15792" priority="919">
      <formula>AND(IF($Q196=3,1,IF($Q196=4,1,0)),IF($F196&lt;=85,1,0))</formula>
    </cfRule>
  </conditionalFormatting>
  <conditionalFormatting sqref="AI196">
    <cfRule type="expression" dxfId="15791" priority="912">
      <formula>AND(IF(OR($Q196=1,$Q196=2),1,0),IF($X196&lt;=20,1,0))</formula>
    </cfRule>
    <cfRule type="expression" dxfId="15790" priority="913">
      <formula>AND(IF($Q196=2,1,0),IF($X196&lt;30,1,0))</formula>
    </cfRule>
    <cfRule type="expression" dxfId="15789" priority="914">
      <formula>AND(IF($Q196=3,1,0),IF($X196&lt;30,1,0))</formula>
    </cfRule>
    <cfRule type="expression" dxfId="15788" priority="915">
      <formula>AND(IF($Q196=3,1,IF($Q196=4,1,0)),IF($F196&lt;=85,1,0))</formula>
    </cfRule>
  </conditionalFormatting>
  <conditionalFormatting sqref="AV197">
    <cfRule type="expression" dxfId="15787" priority="910">
      <formula>AV197="X"</formula>
    </cfRule>
    <cfRule type="expression" dxfId="15786" priority="911">
      <formula>AV197="후보"</formula>
    </cfRule>
  </conditionalFormatting>
  <conditionalFormatting sqref="AC197">
    <cfRule type="cellIs" dxfId="15785" priority="907" operator="greaterThan">
      <formula>0.9</formula>
    </cfRule>
    <cfRule type="cellIs" dxfId="15784" priority="908" operator="greaterThan">
      <formula>0.85</formula>
    </cfRule>
  </conditionalFormatting>
  <conditionalFormatting sqref="N197">
    <cfRule type="cellIs" dxfId="15783" priority="905" operator="greaterThan">
      <formula>0.9</formula>
    </cfRule>
    <cfRule type="cellIs" dxfId="15782" priority="906" operator="greaterThan">
      <formula>0.85</formula>
    </cfRule>
  </conditionalFormatting>
  <conditionalFormatting sqref="E197">
    <cfRule type="expression" dxfId="15781" priority="901">
      <formula>AND(IF(OR($Q197=1,$Q197=2),1,0),IF($X197&lt;=20,1,0))</formula>
    </cfRule>
    <cfRule type="expression" dxfId="15780" priority="902">
      <formula>AND(IF($Q197=2,1,0),IF($X197&lt;30,1,0))</formula>
    </cfRule>
    <cfRule type="expression" dxfId="15779" priority="903">
      <formula>AND(IF($Q197=3,1,0),IF($X197&lt;30,1,0))</formula>
    </cfRule>
    <cfRule type="expression" dxfId="15778" priority="904">
      <formula>AND(IF($Q197=3,1,IF($Q197=4,1,0)),IF($F197&lt;=85,1,0))</formula>
    </cfRule>
  </conditionalFormatting>
  <conditionalFormatting sqref="X197">
    <cfRule type="expression" dxfId="15777" priority="897">
      <formula>AND(IF(OR($Q197=1,$Q197=2),1,0),IF($X197&lt;=20,1,0))</formula>
    </cfRule>
    <cfRule type="expression" dxfId="15776" priority="898">
      <formula>AND(IF($Q197=2,1,0),IF($X197&lt;30,1,0))</formula>
    </cfRule>
    <cfRule type="expression" dxfId="15775" priority="899">
      <formula>AND(IF($Q197=3,1,0),IF($X197&lt;30,1,0))</formula>
    </cfRule>
    <cfRule type="expression" dxfId="15774" priority="900">
      <formula>AND(IF($Q197=3,1,IF($Q197=4,1,0)),IF($F197&lt;=85,1,0))</formula>
    </cfRule>
  </conditionalFormatting>
  <conditionalFormatting sqref="AI197">
    <cfRule type="expression" dxfId="15773" priority="893">
      <formula>AND(IF(OR($Q197=1,$Q197=2),1,0),IF($X197&lt;=20,1,0))</formula>
    </cfRule>
    <cfRule type="expression" dxfId="15772" priority="894">
      <formula>AND(IF($Q197=2,1,0),IF($X197&lt;30,1,0))</formula>
    </cfRule>
    <cfRule type="expression" dxfId="15771" priority="895">
      <formula>AND(IF($Q197=3,1,0),IF($X197&lt;30,1,0))</formula>
    </cfRule>
    <cfRule type="expression" dxfId="15770" priority="896">
      <formula>AND(IF($Q197=3,1,IF($Q197=4,1,0)),IF($F197&lt;=85,1,0))</formula>
    </cfRule>
  </conditionalFormatting>
  <conditionalFormatting sqref="AV198">
    <cfRule type="expression" dxfId="15769" priority="891">
      <formula>AV198="X"</formula>
    </cfRule>
    <cfRule type="expression" dxfId="15768" priority="892">
      <formula>AV198="후보"</formula>
    </cfRule>
  </conditionalFormatting>
  <conditionalFormatting sqref="AC198">
    <cfRule type="cellIs" dxfId="15767" priority="888" operator="greaterThan">
      <formula>0.9</formula>
    </cfRule>
    <cfRule type="cellIs" dxfId="15766" priority="889" operator="greaterThan">
      <formula>0.85</formula>
    </cfRule>
  </conditionalFormatting>
  <conditionalFormatting sqref="N198">
    <cfRule type="cellIs" dxfId="15765" priority="886" operator="greaterThan">
      <formula>0.9</formula>
    </cfRule>
    <cfRule type="cellIs" dxfId="15764" priority="887" operator="greaterThan">
      <formula>0.85</formula>
    </cfRule>
  </conditionalFormatting>
  <conditionalFormatting sqref="E198">
    <cfRule type="expression" dxfId="15763" priority="882">
      <formula>AND(IF(OR($Q198=1,$Q198=2),1,0),IF($X198&lt;=20,1,0))</formula>
    </cfRule>
    <cfRule type="expression" dxfId="15762" priority="883">
      <formula>AND(IF($Q198=2,1,0),IF($X198&lt;30,1,0))</formula>
    </cfRule>
    <cfRule type="expression" dxfId="15761" priority="884">
      <formula>AND(IF($Q198=3,1,0),IF($X198&lt;30,1,0))</formula>
    </cfRule>
    <cfRule type="expression" dxfId="15760" priority="885">
      <formula>AND(IF($Q198=3,1,IF($Q198=4,1,0)),IF($F198&lt;=85,1,0))</formula>
    </cfRule>
  </conditionalFormatting>
  <conditionalFormatting sqref="X198">
    <cfRule type="expression" dxfId="15759" priority="878">
      <formula>AND(IF(OR($Q198=1,$Q198=2),1,0),IF($X198&lt;=20,1,0))</formula>
    </cfRule>
    <cfRule type="expression" dxfId="15758" priority="879">
      <formula>AND(IF($Q198=2,1,0),IF($X198&lt;30,1,0))</formula>
    </cfRule>
    <cfRule type="expression" dxfId="15757" priority="880">
      <formula>AND(IF($Q198=3,1,0),IF($X198&lt;30,1,0))</formula>
    </cfRule>
    <cfRule type="expression" dxfId="15756" priority="881">
      <formula>AND(IF($Q198=3,1,IF($Q198=4,1,0)),IF($F198&lt;=85,1,0))</formula>
    </cfRule>
  </conditionalFormatting>
  <conditionalFormatting sqref="AI198">
    <cfRule type="expression" dxfId="15755" priority="874">
      <formula>AND(IF(OR($Q198=1,$Q198=2),1,0),IF($X198&lt;=20,1,0))</formula>
    </cfRule>
    <cfRule type="expression" dxfId="15754" priority="875">
      <formula>AND(IF($Q198=2,1,0),IF($X198&lt;30,1,0))</formula>
    </cfRule>
    <cfRule type="expression" dxfId="15753" priority="876">
      <formula>AND(IF($Q198=3,1,0),IF($X198&lt;30,1,0))</formula>
    </cfRule>
    <cfRule type="expression" dxfId="15752" priority="877">
      <formula>AND(IF($Q198=3,1,IF($Q198=4,1,0)),IF($F198&lt;=85,1,0))</formula>
    </cfRule>
  </conditionalFormatting>
  <conditionalFormatting sqref="AV199">
    <cfRule type="expression" dxfId="15751" priority="872">
      <formula>AV199="X"</formula>
    </cfRule>
    <cfRule type="expression" dxfId="15750" priority="873">
      <formula>AV199="후보"</formula>
    </cfRule>
  </conditionalFormatting>
  <conditionalFormatting sqref="AC199 N199">
    <cfRule type="cellIs" dxfId="15749" priority="869" operator="greaterThan">
      <formula>0.9</formula>
    </cfRule>
    <cfRule type="cellIs" dxfId="15748" priority="870" operator="greaterThan">
      <formula>0.85</formula>
    </cfRule>
  </conditionalFormatting>
  <conditionalFormatting sqref="AV200">
    <cfRule type="expression" dxfId="15747" priority="867">
      <formula>AV200="X"</formula>
    </cfRule>
    <cfRule type="expression" dxfId="15746" priority="868">
      <formula>AV200="후보"</formula>
    </cfRule>
  </conditionalFormatting>
  <conditionalFormatting sqref="AC200">
    <cfRule type="cellIs" dxfId="15745" priority="864" operator="greaterThan">
      <formula>0.9</formula>
    </cfRule>
    <cfRule type="cellIs" dxfId="15744" priority="865" operator="greaterThan">
      <formula>0.85</formula>
    </cfRule>
  </conditionalFormatting>
  <conditionalFormatting sqref="N200">
    <cfRule type="cellIs" dxfId="15743" priority="862" operator="greaterThan">
      <formula>0.9</formula>
    </cfRule>
    <cfRule type="cellIs" dxfId="15742" priority="863" operator="greaterThan">
      <formula>0.85</formula>
    </cfRule>
  </conditionalFormatting>
  <conditionalFormatting sqref="E200">
    <cfRule type="expression" dxfId="15741" priority="858">
      <formula>AND(IF(OR($Q200=1,$Q200=2),1,0),IF($X200&lt;=20,1,0))</formula>
    </cfRule>
    <cfRule type="expression" dxfId="15740" priority="859">
      <formula>AND(IF($Q200=2,1,0),IF($X200&lt;30,1,0))</formula>
    </cfRule>
    <cfRule type="expression" dxfId="15739" priority="860">
      <formula>AND(IF($Q200=3,1,0),IF($X200&lt;30,1,0))</formula>
    </cfRule>
    <cfRule type="expression" dxfId="15738" priority="861">
      <formula>AND(IF($Q200=3,1,IF($Q200=4,1,0)),IF($F200&lt;=85,1,0))</formula>
    </cfRule>
  </conditionalFormatting>
  <conditionalFormatting sqref="X200">
    <cfRule type="expression" dxfId="15737" priority="854">
      <formula>AND(IF(OR($Q200=1,$Q200=2),1,0),IF($X200&lt;=20,1,0))</formula>
    </cfRule>
    <cfRule type="expression" dxfId="15736" priority="855">
      <formula>AND(IF($Q200=2,1,0),IF($X200&lt;30,1,0))</formula>
    </cfRule>
    <cfRule type="expression" dxfId="15735" priority="856">
      <formula>AND(IF($Q200=3,1,0),IF($X200&lt;30,1,0))</formula>
    </cfRule>
    <cfRule type="expression" dxfId="15734" priority="857">
      <formula>AND(IF($Q200=3,1,IF($Q200=4,1,0)),IF($F200&lt;=85,1,0))</formula>
    </cfRule>
  </conditionalFormatting>
  <conditionalFormatting sqref="AI200">
    <cfRule type="expression" dxfId="15733" priority="850">
      <formula>AND(IF(OR($Q200=1,$Q200=2),1,0),IF($X200&lt;=20,1,0))</formula>
    </cfRule>
    <cfRule type="expression" dxfId="15732" priority="851">
      <formula>AND(IF($Q200=2,1,0),IF($X200&lt;30,1,0))</formula>
    </cfRule>
    <cfRule type="expression" dxfId="15731" priority="852">
      <formula>AND(IF($Q200=3,1,0),IF($X200&lt;30,1,0))</formula>
    </cfRule>
    <cfRule type="expression" dxfId="15730" priority="853">
      <formula>AND(IF($Q200=3,1,IF($Q200=4,1,0)),IF($F200&lt;=85,1,0))</formula>
    </cfRule>
  </conditionalFormatting>
  <conditionalFormatting sqref="AV201">
    <cfRule type="expression" dxfId="15729" priority="848">
      <formula>AV201="X"</formula>
    </cfRule>
    <cfRule type="expression" dxfId="15728" priority="849">
      <formula>AV201="후보"</formula>
    </cfRule>
  </conditionalFormatting>
  <conditionalFormatting sqref="AC201">
    <cfRule type="cellIs" dxfId="15727" priority="845" operator="greaterThan">
      <formula>0.9</formula>
    </cfRule>
    <cfRule type="cellIs" dxfId="15726" priority="846" operator="greaterThan">
      <formula>0.85</formula>
    </cfRule>
  </conditionalFormatting>
  <conditionalFormatting sqref="N201">
    <cfRule type="cellIs" dxfId="15725" priority="843" operator="greaterThan">
      <formula>0.9</formula>
    </cfRule>
    <cfRule type="cellIs" dxfId="15724" priority="844" operator="greaterThan">
      <formula>0.85</formula>
    </cfRule>
  </conditionalFormatting>
  <conditionalFormatting sqref="E201">
    <cfRule type="expression" dxfId="15723" priority="839">
      <formula>AND(IF(OR($Q201=1,$Q201=2),1,0),IF($X201&lt;=20,1,0))</formula>
    </cfRule>
    <cfRule type="expression" dxfId="15722" priority="840">
      <formula>AND(IF($Q201=2,1,0),IF($X201&lt;30,1,0))</formula>
    </cfRule>
    <cfRule type="expression" dxfId="15721" priority="841">
      <formula>AND(IF($Q201=3,1,0),IF($X201&lt;30,1,0))</formula>
    </cfRule>
    <cfRule type="expression" dxfId="15720" priority="842">
      <formula>AND(IF($Q201=3,1,IF($Q201=4,1,0)),IF($F201&lt;=85,1,0))</formula>
    </cfRule>
  </conditionalFormatting>
  <conditionalFormatting sqref="X201">
    <cfRule type="expression" dxfId="15719" priority="835">
      <formula>AND(IF(OR($Q201=1,$Q201=2),1,0),IF($X201&lt;=20,1,0))</formula>
    </cfRule>
    <cfRule type="expression" dxfId="15718" priority="836">
      <formula>AND(IF($Q201=2,1,0),IF($X201&lt;30,1,0))</formula>
    </cfRule>
    <cfRule type="expression" dxfId="15717" priority="837">
      <formula>AND(IF($Q201=3,1,0),IF($X201&lt;30,1,0))</formula>
    </cfRule>
    <cfRule type="expression" dxfId="15716" priority="838">
      <formula>AND(IF($Q201=3,1,IF($Q201=4,1,0)),IF($F201&lt;=85,1,0))</formula>
    </cfRule>
  </conditionalFormatting>
  <conditionalFormatting sqref="AI201">
    <cfRule type="expression" dxfId="15715" priority="831">
      <formula>AND(IF(OR($Q201=1,$Q201=2),1,0),IF($X201&lt;=20,1,0))</formula>
    </cfRule>
    <cfRule type="expression" dxfId="15714" priority="832">
      <formula>AND(IF($Q201=2,1,0),IF($X201&lt;30,1,0))</formula>
    </cfRule>
    <cfRule type="expression" dxfId="15713" priority="833">
      <formula>AND(IF($Q201=3,1,0),IF($X201&lt;30,1,0))</formula>
    </cfRule>
    <cfRule type="expression" dxfId="15712" priority="834">
      <formula>AND(IF($Q201=3,1,IF($Q201=4,1,0)),IF($F201&lt;=85,1,0))</formula>
    </cfRule>
  </conditionalFormatting>
  <conditionalFormatting sqref="AV202">
    <cfRule type="expression" dxfId="15711" priority="829">
      <formula>AV202="X"</formula>
    </cfRule>
    <cfRule type="expression" dxfId="15710" priority="830">
      <formula>AV202="후보"</formula>
    </cfRule>
  </conditionalFormatting>
  <conditionalFormatting sqref="AC202 N202">
    <cfRule type="cellIs" dxfId="15709" priority="826" operator="greaterThan">
      <formula>0.9</formula>
    </cfRule>
    <cfRule type="cellIs" dxfId="15708" priority="827" operator="greaterThan">
      <formula>0.85</formula>
    </cfRule>
  </conditionalFormatting>
  <conditionalFormatting sqref="AV203">
    <cfRule type="expression" dxfId="15707" priority="824">
      <formula>AV203="X"</formula>
    </cfRule>
    <cfRule type="expression" dxfId="15706" priority="825">
      <formula>AV203="후보"</formula>
    </cfRule>
  </conditionalFormatting>
  <conditionalFormatting sqref="AC203">
    <cfRule type="cellIs" dxfId="15705" priority="821" operator="greaterThan">
      <formula>0.9</formula>
    </cfRule>
    <cfRule type="cellIs" dxfId="15704" priority="822" operator="greaterThan">
      <formula>0.85</formula>
    </cfRule>
  </conditionalFormatting>
  <conditionalFormatting sqref="N203">
    <cfRule type="cellIs" dxfId="15703" priority="819" operator="greaterThan">
      <formula>0.9</formula>
    </cfRule>
    <cfRule type="cellIs" dxfId="15702" priority="820" operator="greaterThan">
      <formula>0.85</formula>
    </cfRule>
  </conditionalFormatting>
  <conditionalFormatting sqref="E203">
    <cfRule type="expression" dxfId="15701" priority="815">
      <formula>AND(IF(OR($Q203=1,$Q203=2),1,0),IF($X203&lt;=20,1,0))</formula>
    </cfRule>
    <cfRule type="expression" dxfId="15700" priority="816">
      <formula>AND(IF($Q203=2,1,0),IF($X203&lt;30,1,0))</formula>
    </cfRule>
    <cfRule type="expression" dxfId="15699" priority="817">
      <formula>AND(IF($Q203=3,1,0),IF($X203&lt;30,1,0))</formula>
    </cfRule>
    <cfRule type="expression" dxfId="15698" priority="818">
      <formula>AND(IF($Q203=3,1,IF($Q203=4,1,0)),IF($F203&lt;=85,1,0))</formula>
    </cfRule>
  </conditionalFormatting>
  <conditionalFormatting sqref="X203">
    <cfRule type="expression" dxfId="15697" priority="811">
      <formula>AND(IF(OR($Q203=1,$Q203=2),1,0),IF($X203&lt;=20,1,0))</formula>
    </cfRule>
    <cfRule type="expression" dxfId="15696" priority="812">
      <formula>AND(IF($Q203=2,1,0),IF($X203&lt;30,1,0))</formula>
    </cfRule>
    <cfRule type="expression" dxfId="15695" priority="813">
      <formula>AND(IF($Q203=3,1,0),IF($X203&lt;30,1,0))</formula>
    </cfRule>
    <cfRule type="expression" dxfId="15694" priority="814">
      <formula>AND(IF($Q203=3,1,IF($Q203=4,1,0)),IF($F203&lt;=85,1,0))</formula>
    </cfRule>
  </conditionalFormatting>
  <conditionalFormatting sqref="AI203">
    <cfRule type="expression" dxfId="15693" priority="807">
      <formula>AND(IF(OR($Q203=1,$Q203=2),1,0),IF($X203&lt;=20,1,0))</formula>
    </cfRule>
    <cfRule type="expression" dxfId="15692" priority="808">
      <formula>AND(IF($Q203=2,1,0),IF($X203&lt;30,1,0))</formula>
    </cfRule>
    <cfRule type="expression" dxfId="15691" priority="809">
      <formula>AND(IF($Q203=3,1,0),IF($X203&lt;30,1,0))</formula>
    </cfRule>
    <cfRule type="expression" dxfId="15690" priority="810">
      <formula>AND(IF($Q203=3,1,IF($Q203=4,1,0)),IF($F203&lt;=85,1,0))</formula>
    </cfRule>
  </conditionalFormatting>
  <conditionalFormatting sqref="AV204">
    <cfRule type="expression" dxfId="15689" priority="805">
      <formula>AV204="X"</formula>
    </cfRule>
    <cfRule type="expression" dxfId="15688" priority="806">
      <formula>AV204="후보"</formula>
    </cfRule>
  </conditionalFormatting>
  <conditionalFormatting sqref="AC204">
    <cfRule type="cellIs" dxfId="15687" priority="802" operator="greaterThan">
      <formula>0.9</formula>
    </cfRule>
    <cfRule type="cellIs" dxfId="15686" priority="803" operator="greaterThan">
      <formula>0.85</formula>
    </cfRule>
  </conditionalFormatting>
  <conditionalFormatting sqref="N204">
    <cfRule type="cellIs" dxfId="15685" priority="800" operator="greaterThan">
      <formula>0.9</formula>
    </cfRule>
    <cfRule type="cellIs" dxfId="15684" priority="801" operator="greaterThan">
      <formula>0.85</formula>
    </cfRule>
  </conditionalFormatting>
  <conditionalFormatting sqref="E204">
    <cfRule type="expression" dxfId="15683" priority="796">
      <formula>AND(IF(OR($Q204=1,$Q204=2),1,0),IF($X204&lt;=20,1,0))</formula>
    </cfRule>
    <cfRule type="expression" dxfId="15682" priority="797">
      <formula>AND(IF($Q204=2,1,0),IF($X204&lt;30,1,0))</formula>
    </cfRule>
    <cfRule type="expression" dxfId="15681" priority="798">
      <formula>AND(IF($Q204=3,1,0),IF($X204&lt;30,1,0))</formula>
    </cfRule>
    <cfRule type="expression" dxfId="15680" priority="799">
      <formula>AND(IF($Q204=3,1,IF($Q204=4,1,0)),IF($F204&lt;=85,1,0))</formula>
    </cfRule>
  </conditionalFormatting>
  <conditionalFormatting sqref="X204">
    <cfRule type="expression" dxfId="15679" priority="792">
      <formula>AND(IF(OR($Q204=1,$Q204=2),1,0),IF($X204&lt;=20,1,0))</formula>
    </cfRule>
    <cfRule type="expression" dxfId="15678" priority="793">
      <formula>AND(IF($Q204=2,1,0),IF($X204&lt;30,1,0))</formula>
    </cfRule>
    <cfRule type="expression" dxfId="15677" priority="794">
      <formula>AND(IF($Q204=3,1,0),IF($X204&lt;30,1,0))</formula>
    </cfRule>
    <cfRule type="expression" dxfId="15676" priority="795">
      <formula>AND(IF($Q204=3,1,IF($Q204=4,1,0)),IF($F204&lt;=85,1,0))</formula>
    </cfRule>
  </conditionalFormatting>
  <conditionalFormatting sqref="AI204">
    <cfRule type="expression" dxfId="15675" priority="788">
      <formula>AND(IF(OR($Q204=1,$Q204=2),1,0),IF($X204&lt;=20,1,0))</formula>
    </cfRule>
    <cfRule type="expression" dxfId="15674" priority="789">
      <formula>AND(IF($Q204=2,1,0),IF($X204&lt;30,1,0))</formula>
    </cfRule>
    <cfRule type="expression" dxfId="15673" priority="790">
      <formula>AND(IF($Q204=3,1,0),IF($X204&lt;30,1,0))</formula>
    </cfRule>
    <cfRule type="expression" dxfId="15672" priority="791">
      <formula>AND(IF($Q204=3,1,IF($Q204=4,1,0)),IF($F204&lt;=85,1,0))</formula>
    </cfRule>
  </conditionalFormatting>
  <conditionalFormatting sqref="AV205">
    <cfRule type="expression" dxfId="15671" priority="786">
      <formula>AV205="X"</formula>
    </cfRule>
    <cfRule type="expression" dxfId="15670" priority="787">
      <formula>AV205="후보"</formula>
    </cfRule>
  </conditionalFormatting>
  <conditionalFormatting sqref="AC205 N205">
    <cfRule type="cellIs" dxfId="15669" priority="783" operator="greaterThan">
      <formula>0.9</formula>
    </cfRule>
    <cfRule type="cellIs" dxfId="15668" priority="784" operator="greaterThan">
      <formula>0.85</formula>
    </cfRule>
  </conditionalFormatting>
  <conditionalFormatting sqref="AV206">
    <cfRule type="expression" dxfId="15667" priority="781">
      <formula>AV206="X"</formula>
    </cfRule>
    <cfRule type="expression" dxfId="15666" priority="782">
      <formula>AV206="후보"</formula>
    </cfRule>
  </conditionalFormatting>
  <conditionalFormatting sqref="AC206">
    <cfRule type="cellIs" dxfId="15665" priority="778" operator="greaterThan">
      <formula>0.9</formula>
    </cfRule>
    <cfRule type="cellIs" dxfId="15664" priority="779" operator="greaterThan">
      <formula>0.85</formula>
    </cfRule>
  </conditionalFormatting>
  <conditionalFormatting sqref="N206">
    <cfRule type="cellIs" dxfId="15663" priority="776" operator="greaterThan">
      <formula>0.9</formula>
    </cfRule>
    <cfRule type="cellIs" dxfId="15662" priority="777" operator="greaterThan">
      <formula>0.85</formula>
    </cfRule>
  </conditionalFormatting>
  <conditionalFormatting sqref="E206">
    <cfRule type="expression" dxfId="15661" priority="772">
      <formula>AND(IF(OR($Q206=1,$Q206=2),1,0),IF($X206&lt;=20,1,0))</formula>
    </cfRule>
    <cfRule type="expression" dxfId="15660" priority="773">
      <formula>AND(IF($Q206=2,1,0),IF($X206&lt;30,1,0))</formula>
    </cfRule>
    <cfRule type="expression" dxfId="15659" priority="774">
      <formula>AND(IF($Q206=3,1,0),IF($X206&lt;30,1,0))</formula>
    </cfRule>
    <cfRule type="expression" dxfId="15658" priority="775">
      <formula>AND(IF($Q206=3,1,IF($Q206=4,1,0)),IF($F206&lt;=85,1,0))</formula>
    </cfRule>
  </conditionalFormatting>
  <conditionalFormatting sqref="X206">
    <cfRule type="expression" dxfId="15657" priority="768">
      <formula>AND(IF(OR($Q206=1,$Q206=2),1,0),IF($X206&lt;=20,1,0))</formula>
    </cfRule>
    <cfRule type="expression" dxfId="15656" priority="769">
      <formula>AND(IF($Q206=2,1,0),IF($X206&lt;30,1,0))</formula>
    </cfRule>
    <cfRule type="expression" dxfId="15655" priority="770">
      <formula>AND(IF($Q206=3,1,0),IF($X206&lt;30,1,0))</formula>
    </cfRule>
    <cfRule type="expression" dxfId="15654" priority="771">
      <formula>AND(IF($Q206=3,1,IF($Q206=4,1,0)),IF($F206&lt;=85,1,0))</formula>
    </cfRule>
  </conditionalFormatting>
  <conditionalFormatting sqref="AI206">
    <cfRule type="expression" dxfId="15653" priority="764">
      <formula>AND(IF(OR($Q206=1,$Q206=2),1,0),IF($X206&lt;=20,1,0))</formula>
    </cfRule>
    <cfRule type="expression" dxfId="15652" priority="765">
      <formula>AND(IF($Q206=2,1,0),IF($X206&lt;30,1,0))</formula>
    </cfRule>
    <cfRule type="expression" dxfId="15651" priority="766">
      <formula>AND(IF($Q206=3,1,0),IF($X206&lt;30,1,0))</formula>
    </cfRule>
    <cfRule type="expression" dxfId="15650" priority="767">
      <formula>AND(IF($Q206=3,1,IF($Q206=4,1,0)),IF($F206&lt;=85,1,0))</formula>
    </cfRule>
  </conditionalFormatting>
  <conditionalFormatting sqref="AV207">
    <cfRule type="expression" dxfId="15649" priority="762">
      <formula>AV207="X"</formula>
    </cfRule>
    <cfRule type="expression" dxfId="15648" priority="763">
      <formula>AV207="후보"</formula>
    </cfRule>
  </conditionalFormatting>
  <conditionalFormatting sqref="AC207">
    <cfRule type="cellIs" dxfId="15647" priority="759" operator="greaterThan">
      <formula>0.9</formula>
    </cfRule>
    <cfRule type="cellIs" dxfId="15646" priority="760" operator="greaterThan">
      <formula>0.85</formula>
    </cfRule>
  </conditionalFormatting>
  <conditionalFormatting sqref="N207">
    <cfRule type="cellIs" dxfId="15645" priority="757" operator="greaterThan">
      <formula>0.9</formula>
    </cfRule>
    <cfRule type="cellIs" dxfId="15644" priority="758" operator="greaterThan">
      <formula>0.85</formula>
    </cfRule>
  </conditionalFormatting>
  <conditionalFormatting sqref="E207">
    <cfRule type="expression" dxfId="15643" priority="753">
      <formula>AND(IF(OR($Q207=1,$Q207=2),1,0),IF($X207&lt;=20,1,0))</formula>
    </cfRule>
    <cfRule type="expression" dxfId="15642" priority="754">
      <formula>AND(IF($Q207=2,1,0),IF($X207&lt;30,1,0))</formula>
    </cfRule>
    <cfRule type="expression" dxfId="15641" priority="755">
      <formula>AND(IF($Q207=3,1,0),IF($X207&lt;30,1,0))</formula>
    </cfRule>
    <cfRule type="expression" dxfId="15640" priority="756">
      <formula>AND(IF($Q207=3,1,IF($Q207=4,1,0)),IF($F207&lt;=85,1,0))</formula>
    </cfRule>
  </conditionalFormatting>
  <conditionalFormatting sqref="X207">
    <cfRule type="expression" dxfId="15639" priority="749">
      <formula>AND(IF(OR($Q207=1,$Q207=2),1,0),IF($X207&lt;=20,1,0))</formula>
    </cfRule>
    <cfRule type="expression" dxfId="15638" priority="750">
      <formula>AND(IF($Q207=2,1,0),IF($X207&lt;30,1,0))</formula>
    </cfRule>
    <cfRule type="expression" dxfId="15637" priority="751">
      <formula>AND(IF($Q207=3,1,0),IF($X207&lt;30,1,0))</formula>
    </cfRule>
    <cfRule type="expression" dxfId="15636" priority="752">
      <formula>AND(IF($Q207=3,1,IF($Q207=4,1,0)),IF($F207&lt;=85,1,0))</formula>
    </cfRule>
  </conditionalFormatting>
  <conditionalFormatting sqref="AI207">
    <cfRule type="expression" dxfId="15635" priority="745">
      <formula>AND(IF(OR($Q207=1,$Q207=2),1,0),IF($X207&lt;=20,1,0))</formula>
    </cfRule>
    <cfRule type="expression" dxfId="15634" priority="746">
      <formula>AND(IF($Q207=2,1,0),IF($X207&lt;30,1,0))</formula>
    </cfRule>
    <cfRule type="expression" dxfId="15633" priority="747">
      <formula>AND(IF($Q207=3,1,0),IF($X207&lt;30,1,0))</formula>
    </cfRule>
    <cfRule type="expression" dxfId="15632" priority="748">
      <formula>AND(IF($Q207=3,1,IF($Q207=4,1,0)),IF($F207&lt;=85,1,0))</formula>
    </cfRule>
  </conditionalFormatting>
  <conditionalFormatting sqref="AV208">
    <cfRule type="expression" dxfId="15631" priority="743">
      <formula>AV208="X"</formula>
    </cfRule>
    <cfRule type="expression" dxfId="15630" priority="744">
      <formula>AV208="후보"</formula>
    </cfRule>
  </conditionalFormatting>
  <conditionalFormatting sqref="AC208">
    <cfRule type="cellIs" dxfId="15629" priority="740" operator="greaterThan">
      <formula>0.9</formula>
    </cfRule>
    <cfRule type="cellIs" dxfId="15628" priority="741" operator="greaterThan">
      <formula>0.85</formula>
    </cfRule>
  </conditionalFormatting>
  <conditionalFormatting sqref="N208">
    <cfRule type="cellIs" dxfId="15627" priority="738" operator="greaterThan">
      <formula>0.9</formula>
    </cfRule>
    <cfRule type="cellIs" dxfId="15626" priority="739" operator="greaterThan">
      <formula>0.85</formula>
    </cfRule>
  </conditionalFormatting>
  <conditionalFormatting sqref="E208">
    <cfRule type="expression" dxfId="15625" priority="734">
      <formula>AND(IF(OR($Q208=1,$Q208=2),1,0),IF($X208&lt;=20,1,0))</formula>
    </cfRule>
    <cfRule type="expression" dxfId="15624" priority="735">
      <formula>AND(IF($Q208=2,1,0),IF($X208&lt;30,1,0))</formula>
    </cfRule>
    <cfRule type="expression" dxfId="15623" priority="736">
      <formula>AND(IF($Q208=3,1,0),IF($X208&lt;30,1,0))</formula>
    </cfRule>
    <cfRule type="expression" dxfId="15622" priority="737">
      <formula>AND(IF($Q208=3,1,IF($Q208=4,1,0)),IF($F208&lt;=85,1,0))</formula>
    </cfRule>
  </conditionalFormatting>
  <conditionalFormatting sqref="X208">
    <cfRule type="expression" dxfId="15621" priority="730">
      <formula>AND(IF(OR($Q208=1,$Q208=2),1,0),IF($X208&lt;=20,1,0))</formula>
    </cfRule>
    <cfRule type="expression" dxfId="15620" priority="731">
      <formula>AND(IF($Q208=2,1,0),IF($X208&lt;30,1,0))</formula>
    </cfRule>
    <cfRule type="expression" dxfId="15619" priority="732">
      <formula>AND(IF($Q208=3,1,0),IF($X208&lt;30,1,0))</formula>
    </cfRule>
    <cfRule type="expression" dxfId="15618" priority="733">
      <formula>AND(IF($Q208=3,1,IF($Q208=4,1,0)),IF($F208&lt;=85,1,0))</formula>
    </cfRule>
  </conditionalFormatting>
  <conditionalFormatting sqref="AI208">
    <cfRule type="expression" dxfId="15617" priority="726">
      <formula>AND(IF(OR($Q208=1,$Q208=2),1,0),IF($X208&lt;=20,1,0))</formula>
    </cfRule>
    <cfRule type="expression" dxfId="15616" priority="727">
      <formula>AND(IF($Q208=2,1,0),IF($X208&lt;30,1,0))</formula>
    </cfRule>
    <cfRule type="expression" dxfId="15615" priority="728">
      <formula>AND(IF($Q208=3,1,0),IF($X208&lt;30,1,0))</formula>
    </cfRule>
    <cfRule type="expression" dxfId="15614" priority="729">
      <formula>AND(IF($Q208=3,1,IF($Q208=4,1,0)),IF($F208&lt;=85,1,0))</formula>
    </cfRule>
  </conditionalFormatting>
  <conditionalFormatting sqref="AV209">
    <cfRule type="expression" dxfId="15613" priority="724">
      <formula>AV209="X"</formula>
    </cfRule>
    <cfRule type="expression" dxfId="15612" priority="725">
      <formula>AV209="후보"</formula>
    </cfRule>
  </conditionalFormatting>
  <conditionalFormatting sqref="AC209">
    <cfRule type="cellIs" dxfId="15611" priority="721" operator="greaterThan">
      <formula>0.9</formula>
    </cfRule>
    <cfRule type="cellIs" dxfId="15610" priority="722" operator="greaterThan">
      <formula>0.85</formula>
    </cfRule>
  </conditionalFormatting>
  <conditionalFormatting sqref="N209">
    <cfRule type="cellIs" dxfId="15609" priority="719" operator="greaterThan">
      <formula>0.9</formula>
    </cfRule>
    <cfRule type="cellIs" dxfId="15608" priority="720" operator="greaterThan">
      <formula>0.85</formula>
    </cfRule>
  </conditionalFormatting>
  <conditionalFormatting sqref="E209">
    <cfRule type="expression" dxfId="15607" priority="715">
      <formula>AND(IF(OR($Q209=1,$Q209=2),1,0),IF($X209&lt;=20,1,0))</formula>
    </cfRule>
    <cfRule type="expression" dxfId="15606" priority="716">
      <formula>AND(IF($Q209=2,1,0),IF($X209&lt;30,1,0))</formula>
    </cfRule>
    <cfRule type="expression" dxfId="15605" priority="717">
      <formula>AND(IF($Q209=3,1,0),IF($X209&lt;30,1,0))</formula>
    </cfRule>
    <cfRule type="expression" dxfId="15604" priority="718">
      <formula>AND(IF($Q209=3,1,IF($Q209=4,1,0)),IF($F209&lt;=85,1,0))</formula>
    </cfRule>
  </conditionalFormatting>
  <conditionalFormatting sqref="X209">
    <cfRule type="expression" dxfId="15603" priority="711">
      <formula>AND(IF(OR($Q209=1,$Q209=2),1,0),IF($X209&lt;=20,1,0))</formula>
    </cfRule>
    <cfRule type="expression" dxfId="15602" priority="712">
      <formula>AND(IF($Q209=2,1,0),IF($X209&lt;30,1,0))</formula>
    </cfRule>
    <cfRule type="expression" dxfId="15601" priority="713">
      <formula>AND(IF($Q209=3,1,0),IF($X209&lt;30,1,0))</formula>
    </cfRule>
    <cfRule type="expression" dxfId="15600" priority="714">
      <formula>AND(IF($Q209=3,1,IF($Q209=4,1,0)),IF($F209&lt;=85,1,0))</formula>
    </cfRule>
  </conditionalFormatting>
  <conditionalFormatting sqref="AI209">
    <cfRule type="expression" dxfId="15599" priority="707">
      <formula>AND(IF(OR($Q209=1,$Q209=2),1,0),IF($X209&lt;=20,1,0))</formula>
    </cfRule>
    <cfRule type="expression" dxfId="15598" priority="708">
      <formula>AND(IF($Q209=2,1,0),IF($X209&lt;30,1,0))</formula>
    </cfRule>
    <cfRule type="expression" dxfId="15597" priority="709">
      <formula>AND(IF($Q209=3,1,0),IF($X209&lt;30,1,0))</formula>
    </cfRule>
    <cfRule type="expression" dxfId="15596" priority="710">
      <formula>AND(IF($Q209=3,1,IF($Q209=4,1,0)),IF($F209&lt;=85,1,0))</formula>
    </cfRule>
  </conditionalFormatting>
  <conditionalFormatting sqref="AV210">
    <cfRule type="expression" dxfId="15595" priority="705">
      <formula>AV210="X"</formula>
    </cfRule>
    <cfRule type="expression" dxfId="15594" priority="706">
      <formula>AV210="후보"</formula>
    </cfRule>
  </conditionalFormatting>
  <conditionalFormatting sqref="AC210">
    <cfRule type="cellIs" dxfId="15593" priority="702" operator="greaterThan">
      <formula>0.9</formula>
    </cfRule>
    <cfRule type="cellIs" dxfId="15592" priority="703" operator="greaterThan">
      <formula>0.85</formula>
    </cfRule>
  </conditionalFormatting>
  <conditionalFormatting sqref="N210">
    <cfRule type="cellIs" dxfId="15591" priority="700" operator="greaterThan">
      <formula>0.9</formula>
    </cfRule>
    <cfRule type="cellIs" dxfId="15590" priority="701" operator="greaterThan">
      <formula>0.85</formula>
    </cfRule>
  </conditionalFormatting>
  <conditionalFormatting sqref="E210">
    <cfRule type="expression" dxfId="15589" priority="696">
      <formula>AND(IF(OR($Q210=1,$Q210=2),1,0),IF($X210&lt;=20,1,0))</formula>
    </cfRule>
    <cfRule type="expression" dxfId="15588" priority="697">
      <formula>AND(IF($Q210=2,1,0),IF($X210&lt;30,1,0))</formula>
    </cfRule>
    <cfRule type="expression" dxfId="15587" priority="698">
      <formula>AND(IF($Q210=3,1,0),IF($X210&lt;30,1,0))</formula>
    </cfRule>
    <cfRule type="expression" dxfId="15586" priority="699">
      <formula>AND(IF($Q210=3,1,IF($Q210=4,1,0)),IF($F210&lt;=85,1,0))</formula>
    </cfRule>
  </conditionalFormatting>
  <conditionalFormatting sqref="X210">
    <cfRule type="expression" dxfId="15585" priority="692">
      <formula>AND(IF(OR($Q210=1,$Q210=2),1,0),IF($X210&lt;=20,1,0))</formula>
    </cfRule>
    <cfRule type="expression" dxfId="15584" priority="693">
      <formula>AND(IF($Q210=2,1,0),IF($X210&lt;30,1,0))</formula>
    </cfRule>
    <cfRule type="expression" dxfId="15583" priority="694">
      <formula>AND(IF($Q210=3,1,0),IF($X210&lt;30,1,0))</formula>
    </cfRule>
    <cfRule type="expression" dxfId="15582" priority="695">
      <formula>AND(IF($Q210=3,1,IF($Q210=4,1,0)),IF($F210&lt;=85,1,0))</formula>
    </cfRule>
  </conditionalFormatting>
  <conditionalFormatting sqref="AI210">
    <cfRule type="expression" dxfId="15581" priority="688">
      <formula>AND(IF(OR($Q210=1,$Q210=2),1,0),IF($X210&lt;=20,1,0))</formula>
    </cfRule>
    <cfRule type="expression" dxfId="15580" priority="689">
      <formula>AND(IF($Q210=2,1,0),IF($X210&lt;30,1,0))</formula>
    </cfRule>
    <cfRule type="expression" dxfId="15579" priority="690">
      <formula>AND(IF($Q210=3,1,0),IF($X210&lt;30,1,0))</formula>
    </cfRule>
    <cfRule type="expression" dxfId="15578" priority="691">
      <formula>AND(IF($Q210=3,1,IF($Q210=4,1,0)),IF($F210&lt;=85,1,0))</formula>
    </cfRule>
  </conditionalFormatting>
  <conditionalFormatting sqref="AV211">
    <cfRule type="expression" dxfId="15577" priority="686">
      <formula>AV211="X"</formula>
    </cfRule>
    <cfRule type="expression" dxfId="15576" priority="687">
      <formula>AV211="후보"</formula>
    </cfRule>
  </conditionalFormatting>
  <conditionalFormatting sqref="AC211 N211">
    <cfRule type="cellIs" dxfId="15575" priority="683" operator="greaterThan">
      <formula>0.9</formula>
    </cfRule>
    <cfRule type="cellIs" dxfId="15574" priority="684" operator="greaterThan">
      <formula>0.85</formula>
    </cfRule>
  </conditionalFormatting>
  <conditionalFormatting sqref="AV212">
    <cfRule type="expression" dxfId="15573" priority="681">
      <formula>AV212="X"</formula>
    </cfRule>
    <cfRule type="expression" dxfId="15572" priority="682">
      <formula>AV212="후보"</formula>
    </cfRule>
  </conditionalFormatting>
  <conditionalFormatting sqref="AC212">
    <cfRule type="cellIs" dxfId="15571" priority="678" operator="greaterThan">
      <formula>0.9</formula>
    </cfRule>
    <cfRule type="cellIs" dxfId="15570" priority="679" operator="greaterThan">
      <formula>0.85</formula>
    </cfRule>
  </conditionalFormatting>
  <conditionalFormatting sqref="N212">
    <cfRule type="cellIs" dxfId="15569" priority="676" operator="greaterThan">
      <formula>0.9</formula>
    </cfRule>
    <cfRule type="cellIs" dxfId="15568" priority="677" operator="greaterThan">
      <formula>0.85</formula>
    </cfRule>
  </conditionalFormatting>
  <conditionalFormatting sqref="E212">
    <cfRule type="expression" dxfId="15567" priority="672">
      <formula>AND(IF(OR($Q212=1,$Q212=2),1,0),IF($X212&lt;=20,1,0))</formula>
    </cfRule>
    <cfRule type="expression" dxfId="15566" priority="673">
      <formula>AND(IF($Q212=2,1,0),IF($X212&lt;30,1,0))</formula>
    </cfRule>
    <cfRule type="expression" dxfId="15565" priority="674">
      <formula>AND(IF($Q212=3,1,0),IF($X212&lt;30,1,0))</formula>
    </cfRule>
    <cfRule type="expression" dxfId="15564" priority="675">
      <formula>AND(IF($Q212=3,1,IF($Q212=4,1,0)),IF($F212&lt;=85,1,0))</formula>
    </cfRule>
  </conditionalFormatting>
  <conditionalFormatting sqref="X212">
    <cfRule type="expression" dxfId="15563" priority="668">
      <formula>AND(IF(OR($Q212=1,$Q212=2),1,0),IF($X212&lt;=20,1,0))</formula>
    </cfRule>
    <cfRule type="expression" dxfId="15562" priority="669">
      <formula>AND(IF($Q212=2,1,0),IF($X212&lt;30,1,0))</formula>
    </cfRule>
    <cfRule type="expression" dxfId="15561" priority="670">
      <formula>AND(IF($Q212=3,1,0),IF($X212&lt;30,1,0))</formula>
    </cfRule>
    <cfRule type="expression" dxfId="15560" priority="671">
      <formula>AND(IF($Q212=3,1,IF($Q212=4,1,0)),IF($F212&lt;=85,1,0))</formula>
    </cfRule>
  </conditionalFormatting>
  <conditionalFormatting sqref="AI212">
    <cfRule type="expression" dxfId="15559" priority="664">
      <formula>AND(IF(OR($Q212=1,$Q212=2),1,0),IF($X212&lt;=20,1,0))</formula>
    </cfRule>
    <cfRule type="expression" dxfId="15558" priority="665">
      <formula>AND(IF($Q212=2,1,0),IF($X212&lt;30,1,0))</formula>
    </cfRule>
    <cfRule type="expression" dxfId="15557" priority="666">
      <formula>AND(IF($Q212=3,1,0),IF($X212&lt;30,1,0))</formula>
    </cfRule>
    <cfRule type="expression" dxfId="15556" priority="667">
      <formula>AND(IF($Q212=3,1,IF($Q212=4,1,0)),IF($F212&lt;=85,1,0))</formula>
    </cfRule>
  </conditionalFormatting>
  <conditionalFormatting sqref="AV213">
    <cfRule type="expression" dxfId="15555" priority="662">
      <formula>AV213="X"</formula>
    </cfRule>
    <cfRule type="expression" dxfId="15554" priority="663">
      <formula>AV213="후보"</formula>
    </cfRule>
  </conditionalFormatting>
  <conditionalFormatting sqref="AC213">
    <cfRule type="cellIs" dxfId="15553" priority="659" operator="greaterThan">
      <formula>0.9</formula>
    </cfRule>
    <cfRule type="cellIs" dxfId="15552" priority="660" operator="greaterThan">
      <formula>0.85</formula>
    </cfRule>
  </conditionalFormatting>
  <conditionalFormatting sqref="N213">
    <cfRule type="cellIs" dxfId="15551" priority="657" operator="greaterThan">
      <formula>0.9</formula>
    </cfRule>
    <cfRule type="cellIs" dxfId="15550" priority="658" operator="greaterThan">
      <formula>0.85</formula>
    </cfRule>
  </conditionalFormatting>
  <conditionalFormatting sqref="E213">
    <cfRule type="expression" dxfId="15549" priority="653">
      <formula>AND(IF(OR($Q213=1,$Q213=2),1,0),IF($X213&lt;=20,1,0))</formula>
    </cfRule>
    <cfRule type="expression" dxfId="15548" priority="654">
      <formula>AND(IF($Q213=2,1,0),IF($X213&lt;30,1,0))</formula>
    </cfRule>
    <cfRule type="expression" dxfId="15547" priority="655">
      <formula>AND(IF($Q213=3,1,0),IF($X213&lt;30,1,0))</formula>
    </cfRule>
    <cfRule type="expression" dxfId="15546" priority="656">
      <formula>AND(IF($Q213=3,1,IF($Q213=4,1,0)),IF($F213&lt;=85,1,0))</formula>
    </cfRule>
  </conditionalFormatting>
  <conditionalFormatting sqref="X213">
    <cfRule type="expression" dxfId="15545" priority="649">
      <formula>AND(IF(OR($Q213=1,$Q213=2),1,0),IF($X213&lt;=20,1,0))</formula>
    </cfRule>
    <cfRule type="expression" dxfId="15544" priority="650">
      <formula>AND(IF($Q213=2,1,0),IF($X213&lt;30,1,0))</formula>
    </cfRule>
    <cfRule type="expression" dxfId="15543" priority="651">
      <formula>AND(IF($Q213=3,1,0),IF($X213&lt;30,1,0))</formula>
    </cfRule>
    <cfRule type="expression" dxfId="15542" priority="652">
      <formula>AND(IF($Q213=3,1,IF($Q213=4,1,0)),IF($F213&lt;=85,1,0))</formula>
    </cfRule>
  </conditionalFormatting>
  <conditionalFormatting sqref="AI213">
    <cfRule type="expression" dxfId="15541" priority="645">
      <formula>AND(IF(OR($Q213=1,$Q213=2),1,0),IF($X213&lt;=20,1,0))</formula>
    </cfRule>
    <cfRule type="expression" dxfId="15540" priority="646">
      <formula>AND(IF($Q213=2,1,0),IF($X213&lt;30,1,0))</formula>
    </cfRule>
    <cfRule type="expression" dxfId="15539" priority="647">
      <formula>AND(IF($Q213=3,1,0),IF($X213&lt;30,1,0))</formula>
    </cfRule>
    <cfRule type="expression" dxfId="15538" priority="648">
      <formula>AND(IF($Q213=3,1,IF($Q213=4,1,0)),IF($F213&lt;=85,1,0))</formula>
    </cfRule>
  </conditionalFormatting>
  <conditionalFormatting sqref="AV214">
    <cfRule type="expression" dxfId="15537" priority="643">
      <formula>AV214="X"</formula>
    </cfRule>
    <cfRule type="expression" dxfId="15536" priority="644">
      <formula>AV214="후보"</formula>
    </cfRule>
  </conditionalFormatting>
  <conditionalFormatting sqref="AC214">
    <cfRule type="cellIs" dxfId="15535" priority="640" operator="greaterThan">
      <formula>0.9</formula>
    </cfRule>
    <cfRule type="cellIs" dxfId="15534" priority="641" operator="greaterThan">
      <formula>0.85</formula>
    </cfRule>
  </conditionalFormatting>
  <conditionalFormatting sqref="N214">
    <cfRule type="cellIs" dxfId="15533" priority="638" operator="greaterThan">
      <formula>0.9</formula>
    </cfRule>
    <cfRule type="cellIs" dxfId="15532" priority="639" operator="greaterThan">
      <formula>0.85</formula>
    </cfRule>
  </conditionalFormatting>
  <conditionalFormatting sqref="E214">
    <cfRule type="expression" dxfId="15531" priority="634">
      <formula>AND(IF(OR($Q214=1,$Q214=2),1,0),IF($X214&lt;=20,1,0))</formula>
    </cfRule>
    <cfRule type="expression" dxfId="15530" priority="635">
      <formula>AND(IF($Q214=2,1,0),IF($X214&lt;30,1,0))</formula>
    </cfRule>
    <cfRule type="expression" dxfId="15529" priority="636">
      <formula>AND(IF($Q214=3,1,0),IF($X214&lt;30,1,0))</formula>
    </cfRule>
    <cfRule type="expression" dxfId="15528" priority="637">
      <formula>AND(IF($Q214=3,1,IF($Q214=4,1,0)),IF($F214&lt;=85,1,0))</formula>
    </cfRule>
  </conditionalFormatting>
  <conditionalFormatting sqref="X214">
    <cfRule type="expression" dxfId="15527" priority="630">
      <formula>AND(IF(OR($Q214=1,$Q214=2),1,0),IF($X214&lt;=20,1,0))</formula>
    </cfRule>
    <cfRule type="expression" dxfId="15526" priority="631">
      <formula>AND(IF($Q214=2,1,0),IF($X214&lt;30,1,0))</formula>
    </cfRule>
    <cfRule type="expression" dxfId="15525" priority="632">
      <formula>AND(IF($Q214=3,1,0),IF($X214&lt;30,1,0))</formula>
    </cfRule>
    <cfRule type="expression" dxfId="15524" priority="633">
      <formula>AND(IF($Q214=3,1,IF($Q214=4,1,0)),IF($F214&lt;=85,1,0))</formula>
    </cfRule>
  </conditionalFormatting>
  <conditionalFormatting sqref="AI214">
    <cfRule type="expression" dxfId="15523" priority="626">
      <formula>AND(IF(OR($Q214=1,$Q214=2),1,0),IF($X214&lt;=20,1,0))</formula>
    </cfRule>
    <cfRule type="expression" dxfId="15522" priority="627">
      <formula>AND(IF($Q214=2,1,0),IF($X214&lt;30,1,0))</formula>
    </cfRule>
    <cfRule type="expression" dxfId="15521" priority="628">
      <formula>AND(IF($Q214=3,1,0),IF($X214&lt;30,1,0))</formula>
    </cfRule>
    <cfRule type="expression" dxfId="15520" priority="629">
      <formula>AND(IF($Q214=3,1,IF($Q214=4,1,0)),IF($F214&lt;=85,1,0))</formula>
    </cfRule>
  </conditionalFormatting>
  <conditionalFormatting sqref="AV215">
    <cfRule type="expression" dxfId="15519" priority="624">
      <formula>AV215="X"</formula>
    </cfRule>
    <cfRule type="expression" dxfId="15518" priority="625">
      <formula>AV215="후보"</formula>
    </cfRule>
  </conditionalFormatting>
  <conditionalFormatting sqref="AC215 N215">
    <cfRule type="cellIs" dxfId="15517" priority="621" operator="greaterThan">
      <formula>0.9</formula>
    </cfRule>
    <cfRule type="cellIs" dxfId="15516" priority="622" operator="greaterThan">
      <formula>0.85</formula>
    </cfRule>
  </conditionalFormatting>
  <conditionalFormatting sqref="AV216">
    <cfRule type="expression" dxfId="15515" priority="619">
      <formula>AV216="X"</formula>
    </cfRule>
    <cfRule type="expression" dxfId="15514" priority="620">
      <formula>AV216="후보"</formula>
    </cfRule>
  </conditionalFormatting>
  <conditionalFormatting sqref="AC216">
    <cfRule type="cellIs" dxfId="15513" priority="616" operator="greaterThan">
      <formula>0.9</formula>
    </cfRule>
    <cfRule type="cellIs" dxfId="15512" priority="617" operator="greaterThan">
      <formula>0.85</formula>
    </cfRule>
  </conditionalFormatting>
  <conditionalFormatting sqref="N216">
    <cfRule type="cellIs" dxfId="15511" priority="614" operator="greaterThan">
      <formula>0.9</formula>
    </cfRule>
    <cfRule type="cellIs" dxfId="15510" priority="615" operator="greaterThan">
      <formula>0.85</formula>
    </cfRule>
  </conditionalFormatting>
  <conditionalFormatting sqref="E216">
    <cfRule type="expression" dxfId="15509" priority="610">
      <formula>AND(IF(OR($Q216=1,$Q216=2),1,0),IF($X216&lt;=20,1,0))</formula>
    </cfRule>
    <cfRule type="expression" dxfId="15508" priority="611">
      <formula>AND(IF($Q216=2,1,0),IF($X216&lt;30,1,0))</formula>
    </cfRule>
    <cfRule type="expression" dxfId="15507" priority="612">
      <formula>AND(IF($Q216=3,1,0),IF($X216&lt;30,1,0))</formula>
    </cfRule>
    <cfRule type="expression" dxfId="15506" priority="613">
      <formula>AND(IF($Q216=3,1,IF($Q216=4,1,0)),IF($F216&lt;=85,1,0))</formula>
    </cfRule>
  </conditionalFormatting>
  <conditionalFormatting sqref="X216">
    <cfRule type="expression" dxfId="15505" priority="606">
      <formula>AND(IF(OR($Q216=1,$Q216=2),1,0),IF($X216&lt;=20,1,0))</formula>
    </cfRule>
    <cfRule type="expression" dxfId="15504" priority="607">
      <formula>AND(IF($Q216=2,1,0),IF($X216&lt;30,1,0))</formula>
    </cfRule>
    <cfRule type="expression" dxfId="15503" priority="608">
      <formula>AND(IF($Q216=3,1,0),IF($X216&lt;30,1,0))</formula>
    </cfRule>
    <cfRule type="expression" dxfId="15502" priority="609">
      <formula>AND(IF($Q216=3,1,IF($Q216=4,1,0)),IF($F216&lt;=85,1,0))</formula>
    </cfRule>
  </conditionalFormatting>
  <conditionalFormatting sqref="AI216">
    <cfRule type="expression" dxfId="15501" priority="602">
      <formula>AND(IF(OR($Q216=1,$Q216=2),1,0),IF($X216&lt;=20,1,0))</formula>
    </cfRule>
    <cfRule type="expression" dxfId="15500" priority="603">
      <formula>AND(IF($Q216=2,1,0),IF($X216&lt;30,1,0))</formula>
    </cfRule>
    <cfRule type="expression" dxfId="15499" priority="604">
      <formula>AND(IF($Q216=3,1,0),IF($X216&lt;30,1,0))</formula>
    </cfRule>
    <cfRule type="expression" dxfId="15498" priority="605">
      <formula>AND(IF($Q216=3,1,IF($Q216=4,1,0)),IF($F216&lt;=85,1,0))</formula>
    </cfRule>
  </conditionalFormatting>
  <conditionalFormatting sqref="AV217">
    <cfRule type="expression" dxfId="15497" priority="600">
      <formula>AV217="X"</formula>
    </cfRule>
    <cfRule type="expression" dxfId="15496" priority="601">
      <formula>AV217="후보"</formula>
    </cfRule>
  </conditionalFormatting>
  <conditionalFormatting sqref="AC217">
    <cfRule type="cellIs" dxfId="15495" priority="597" operator="greaterThan">
      <formula>0.9</formula>
    </cfRule>
    <cfRule type="cellIs" dxfId="15494" priority="598" operator="greaterThan">
      <formula>0.85</formula>
    </cfRule>
  </conditionalFormatting>
  <conditionalFormatting sqref="N217">
    <cfRule type="cellIs" dxfId="15493" priority="595" operator="greaterThan">
      <formula>0.9</formula>
    </cfRule>
    <cfRule type="cellIs" dxfId="15492" priority="596" operator="greaterThan">
      <formula>0.85</formula>
    </cfRule>
  </conditionalFormatting>
  <conditionalFormatting sqref="E217">
    <cfRule type="expression" dxfId="15491" priority="591">
      <formula>AND(IF(OR($Q217=1,$Q217=2),1,0),IF($X217&lt;=20,1,0))</formula>
    </cfRule>
    <cfRule type="expression" dxfId="15490" priority="592">
      <formula>AND(IF($Q217=2,1,0),IF($X217&lt;30,1,0))</formula>
    </cfRule>
    <cfRule type="expression" dxfId="15489" priority="593">
      <formula>AND(IF($Q217=3,1,0),IF($X217&lt;30,1,0))</formula>
    </cfRule>
    <cfRule type="expression" dxfId="15488" priority="594">
      <formula>AND(IF($Q217=3,1,IF($Q217=4,1,0)),IF($F217&lt;=85,1,0))</formula>
    </cfRule>
  </conditionalFormatting>
  <conditionalFormatting sqref="X217">
    <cfRule type="expression" dxfId="15487" priority="587">
      <formula>AND(IF(OR($Q217=1,$Q217=2),1,0),IF($X217&lt;=20,1,0))</formula>
    </cfRule>
    <cfRule type="expression" dxfId="15486" priority="588">
      <formula>AND(IF($Q217=2,1,0),IF($X217&lt;30,1,0))</formula>
    </cfRule>
    <cfRule type="expression" dxfId="15485" priority="589">
      <formula>AND(IF($Q217=3,1,0),IF($X217&lt;30,1,0))</formula>
    </cfRule>
    <cfRule type="expression" dxfId="15484" priority="590">
      <formula>AND(IF($Q217=3,1,IF($Q217=4,1,0)),IF($F217&lt;=85,1,0))</formula>
    </cfRule>
  </conditionalFormatting>
  <conditionalFormatting sqref="AI217">
    <cfRule type="expression" dxfId="15483" priority="583">
      <formula>AND(IF(OR($Q217=1,$Q217=2),1,0),IF($X217&lt;=20,1,0))</formula>
    </cfRule>
    <cfRule type="expression" dxfId="15482" priority="584">
      <formula>AND(IF($Q217=2,1,0),IF($X217&lt;30,1,0))</formula>
    </cfRule>
    <cfRule type="expression" dxfId="15481" priority="585">
      <formula>AND(IF($Q217=3,1,0),IF($X217&lt;30,1,0))</formula>
    </cfRule>
    <cfRule type="expression" dxfId="15480" priority="586">
      <formula>AND(IF($Q217=3,1,IF($Q217=4,1,0)),IF($F217&lt;=85,1,0))</formula>
    </cfRule>
  </conditionalFormatting>
  <conditionalFormatting sqref="AV218">
    <cfRule type="expression" dxfId="15479" priority="581">
      <formula>AV218="X"</formula>
    </cfRule>
    <cfRule type="expression" dxfId="15478" priority="582">
      <formula>AV218="후보"</formula>
    </cfRule>
  </conditionalFormatting>
  <conditionalFormatting sqref="AC218">
    <cfRule type="cellIs" dxfId="15477" priority="578" operator="greaterThan">
      <formula>0.9</formula>
    </cfRule>
    <cfRule type="cellIs" dxfId="15476" priority="579" operator="greaterThan">
      <formula>0.85</formula>
    </cfRule>
  </conditionalFormatting>
  <conditionalFormatting sqref="N218">
    <cfRule type="cellIs" dxfId="15475" priority="576" operator="greaterThan">
      <formula>0.9</formula>
    </cfRule>
    <cfRule type="cellIs" dxfId="15474" priority="577" operator="greaterThan">
      <formula>0.85</formula>
    </cfRule>
  </conditionalFormatting>
  <conditionalFormatting sqref="E218">
    <cfRule type="expression" dxfId="15473" priority="572">
      <formula>AND(IF(OR($Q218=1,$Q218=2),1,0),IF($X218&lt;=20,1,0))</formula>
    </cfRule>
    <cfRule type="expression" dxfId="15472" priority="573">
      <formula>AND(IF($Q218=2,1,0),IF($X218&lt;30,1,0))</formula>
    </cfRule>
    <cfRule type="expression" dxfId="15471" priority="574">
      <formula>AND(IF($Q218=3,1,0),IF($X218&lt;30,1,0))</formula>
    </cfRule>
    <cfRule type="expression" dxfId="15470" priority="575">
      <formula>AND(IF($Q218=3,1,IF($Q218=4,1,0)),IF($F218&lt;=85,1,0))</formula>
    </cfRule>
  </conditionalFormatting>
  <conditionalFormatting sqref="X218">
    <cfRule type="expression" dxfId="15469" priority="568">
      <formula>AND(IF(OR($Q218=1,$Q218=2),1,0),IF($X218&lt;=20,1,0))</formula>
    </cfRule>
    <cfRule type="expression" dxfId="15468" priority="569">
      <formula>AND(IF($Q218=2,1,0),IF($X218&lt;30,1,0))</formula>
    </cfRule>
    <cfRule type="expression" dxfId="15467" priority="570">
      <formula>AND(IF($Q218=3,1,0),IF($X218&lt;30,1,0))</formula>
    </cfRule>
    <cfRule type="expression" dxfId="15466" priority="571">
      <formula>AND(IF($Q218=3,1,IF($Q218=4,1,0)),IF($F218&lt;=85,1,0))</formula>
    </cfRule>
  </conditionalFormatting>
  <conditionalFormatting sqref="AI218">
    <cfRule type="expression" dxfId="15465" priority="564">
      <formula>AND(IF(OR($Q218=1,$Q218=2),1,0),IF($X218&lt;=20,1,0))</formula>
    </cfRule>
    <cfRule type="expression" dxfId="15464" priority="565">
      <formula>AND(IF($Q218=2,1,0),IF($X218&lt;30,1,0))</formula>
    </cfRule>
    <cfRule type="expression" dxfId="15463" priority="566">
      <formula>AND(IF($Q218=3,1,0),IF($X218&lt;30,1,0))</formula>
    </cfRule>
    <cfRule type="expression" dxfId="15462" priority="567">
      <formula>AND(IF($Q218=3,1,IF($Q218=4,1,0)),IF($F218&lt;=85,1,0))</formula>
    </cfRule>
  </conditionalFormatting>
  <conditionalFormatting sqref="AV219">
    <cfRule type="expression" dxfId="15461" priority="562">
      <formula>AV219="X"</formula>
    </cfRule>
    <cfRule type="expression" dxfId="15460" priority="563">
      <formula>AV219="후보"</formula>
    </cfRule>
  </conditionalFormatting>
  <conditionalFormatting sqref="AC219 N219">
    <cfRule type="cellIs" dxfId="15459" priority="559" operator="greaterThan">
      <formula>0.9</formula>
    </cfRule>
    <cfRule type="cellIs" dxfId="15458" priority="560" operator="greaterThan">
      <formula>0.85</formula>
    </cfRule>
  </conditionalFormatting>
  <conditionalFormatting sqref="AV220">
    <cfRule type="expression" dxfId="15457" priority="557">
      <formula>AV220="X"</formula>
    </cfRule>
    <cfRule type="expression" dxfId="15456" priority="558">
      <formula>AV220="후보"</formula>
    </cfRule>
  </conditionalFormatting>
  <conditionalFormatting sqref="AC220">
    <cfRule type="cellIs" dxfId="15455" priority="554" operator="greaterThan">
      <formula>0.9</formula>
    </cfRule>
    <cfRule type="cellIs" dxfId="15454" priority="555" operator="greaterThan">
      <formula>0.85</formula>
    </cfRule>
  </conditionalFormatting>
  <conditionalFormatting sqref="N220">
    <cfRule type="cellIs" dxfId="15453" priority="552" operator="greaterThan">
      <formula>0.9</formula>
    </cfRule>
    <cfRule type="cellIs" dxfId="15452" priority="553" operator="greaterThan">
      <formula>0.85</formula>
    </cfRule>
  </conditionalFormatting>
  <conditionalFormatting sqref="E220">
    <cfRule type="expression" dxfId="15451" priority="548">
      <formula>AND(IF(OR($Q220=1,$Q220=2),1,0),IF($X220&lt;=20,1,0))</formula>
    </cfRule>
    <cfRule type="expression" dxfId="15450" priority="549">
      <formula>AND(IF($Q220=2,1,0),IF($X220&lt;30,1,0))</formula>
    </cfRule>
    <cfRule type="expression" dxfId="15449" priority="550">
      <formula>AND(IF($Q220=3,1,0),IF($X220&lt;30,1,0))</formula>
    </cfRule>
    <cfRule type="expression" dxfId="15448" priority="551">
      <formula>AND(IF($Q220=3,1,IF($Q220=4,1,0)),IF($F220&lt;=85,1,0))</formula>
    </cfRule>
  </conditionalFormatting>
  <conditionalFormatting sqref="X220">
    <cfRule type="expression" dxfId="15447" priority="544">
      <formula>AND(IF(OR($Q220=1,$Q220=2),1,0),IF($X220&lt;=20,1,0))</formula>
    </cfRule>
    <cfRule type="expression" dxfId="15446" priority="545">
      <formula>AND(IF($Q220=2,1,0),IF($X220&lt;30,1,0))</formula>
    </cfRule>
    <cfRule type="expression" dxfId="15445" priority="546">
      <formula>AND(IF($Q220=3,1,0),IF($X220&lt;30,1,0))</formula>
    </cfRule>
    <cfRule type="expression" dxfId="15444" priority="547">
      <formula>AND(IF($Q220=3,1,IF($Q220=4,1,0)),IF($F220&lt;=85,1,0))</formula>
    </cfRule>
  </conditionalFormatting>
  <conditionalFormatting sqref="AI220">
    <cfRule type="expression" dxfId="15443" priority="540">
      <formula>AND(IF(OR($Q220=1,$Q220=2),1,0),IF($X220&lt;=20,1,0))</formula>
    </cfRule>
    <cfRule type="expression" dxfId="15442" priority="541">
      <formula>AND(IF($Q220=2,1,0),IF($X220&lt;30,1,0))</formula>
    </cfRule>
    <cfRule type="expression" dxfId="15441" priority="542">
      <formula>AND(IF($Q220=3,1,0),IF($X220&lt;30,1,0))</formula>
    </cfRule>
    <cfRule type="expression" dxfId="15440" priority="543">
      <formula>AND(IF($Q220=3,1,IF($Q220=4,1,0)),IF($F220&lt;=85,1,0))</formula>
    </cfRule>
  </conditionalFormatting>
  <conditionalFormatting sqref="AV221">
    <cfRule type="expression" dxfId="15439" priority="538">
      <formula>AV221="X"</formula>
    </cfRule>
    <cfRule type="expression" dxfId="15438" priority="539">
      <formula>AV221="후보"</formula>
    </cfRule>
  </conditionalFormatting>
  <conditionalFormatting sqref="AC221">
    <cfRule type="cellIs" dxfId="15437" priority="535" operator="greaterThan">
      <formula>0.9</formula>
    </cfRule>
    <cfRule type="cellIs" dxfId="15436" priority="536" operator="greaterThan">
      <formula>0.85</formula>
    </cfRule>
  </conditionalFormatting>
  <conditionalFormatting sqref="N221">
    <cfRule type="cellIs" dxfId="15435" priority="533" operator="greaterThan">
      <formula>0.9</formula>
    </cfRule>
    <cfRule type="cellIs" dxfId="15434" priority="534" operator="greaterThan">
      <formula>0.85</formula>
    </cfRule>
  </conditionalFormatting>
  <conditionalFormatting sqref="E221">
    <cfRule type="expression" dxfId="15433" priority="529">
      <formula>AND(IF(OR($Q221=1,$Q221=2),1,0),IF($X221&lt;=20,1,0))</formula>
    </cfRule>
    <cfRule type="expression" dxfId="15432" priority="530">
      <formula>AND(IF($Q221=2,1,0),IF($X221&lt;30,1,0))</formula>
    </cfRule>
    <cfRule type="expression" dxfId="15431" priority="531">
      <formula>AND(IF($Q221=3,1,0),IF($X221&lt;30,1,0))</formula>
    </cfRule>
    <cfRule type="expression" dxfId="15430" priority="532">
      <formula>AND(IF($Q221=3,1,IF($Q221=4,1,0)),IF($F221&lt;=85,1,0))</formula>
    </cfRule>
  </conditionalFormatting>
  <conditionalFormatting sqref="X221">
    <cfRule type="expression" dxfId="15429" priority="525">
      <formula>AND(IF(OR($Q221=1,$Q221=2),1,0),IF($X221&lt;=20,1,0))</formula>
    </cfRule>
    <cfRule type="expression" dxfId="15428" priority="526">
      <formula>AND(IF($Q221=2,1,0),IF($X221&lt;30,1,0))</formula>
    </cfRule>
    <cfRule type="expression" dxfId="15427" priority="527">
      <formula>AND(IF($Q221=3,1,0),IF($X221&lt;30,1,0))</formula>
    </cfRule>
    <cfRule type="expression" dxfId="15426" priority="528">
      <formula>AND(IF($Q221=3,1,IF($Q221=4,1,0)),IF($F221&lt;=85,1,0))</formula>
    </cfRule>
  </conditionalFormatting>
  <conditionalFormatting sqref="AI221">
    <cfRule type="expression" dxfId="15425" priority="521">
      <formula>AND(IF(OR($Q221=1,$Q221=2),1,0),IF($X221&lt;=20,1,0))</formula>
    </cfRule>
    <cfRule type="expression" dxfId="15424" priority="522">
      <formula>AND(IF($Q221=2,1,0),IF($X221&lt;30,1,0))</formula>
    </cfRule>
    <cfRule type="expression" dxfId="15423" priority="523">
      <formula>AND(IF($Q221=3,1,0),IF($X221&lt;30,1,0))</formula>
    </cfRule>
    <cfRule type="expression" dxfId="15422" priority="524">
      <formula>AND(IF($Q221=3,1,IF($Q221=4,1,0)),IF($F221&lt;=85,1,0))</formula>
    </cfRule>
  </conditionalFormatting>
  <conditionalFormatting sqref="AV222">
    <cfRule type="expression" dxfId="15421" priority="519">
      <formula>AV222="X"</formula>
    </cfRule>
    <cfRule type="expression" dxfId="15420" priority="520">
      <formula>AV222="후보"</formula>
    </cfRule>
  </conditionalFormatting>
  <conditionalFormatting sqref="AC222 N222">
    <cfRule type="cellIs" dxfId="15419" priority="516" operator="greaterThan">
      <formula>0.9</formula>
    </cfRule>
    <cfRule type="cellIs" dxfId="15418" priority="517" operator="greaterThan">
      <formula>0.85</formula>
    </cfRule>
  </conditionalFormatting>
  <conditionalFormatting sqref="AV223">
    <cfRule type="expression" dxfId="15417" priority="514">
      <formula>AV223="X"</formula>
    </cfRule>
    <cfRule type="expression" dxfId="15416" priority="515">
      <formula>AV223="후보"</formula>
    </cfRule>
  </conditionalFormatting>
  <conditionalFormatting sqref="AC223">
    <cfRule type="cellIs" dxfId="15415" priority="511" operator="greaterThan">
      <formula>0.9</formula>
    </cfRule>
    <cfRule type="cellIs" dxfId="15414" priority="512" operator="greaterThan">
      <formula>0.85</formula>
    </cfRule>
  </conditionalFormatting>
  <conditionalFormatting sqref="N223">
    <cfRule type="cellIs" dxfId="15413" priority="509" operator="greaterThan">
      <formula>0.9</formula>
    </cfRule>
    <cfRule type="cellIs" dxfId="15412" priority="510" operator="greaterThan">
      <formula>0.85</formula>
    </cfRule>
  </conditionalFormatting>
  <conditionalFormatting sqref="E223">
    <cfRule type="expression" dxfId="15411" priority="505">
      <formula>AND(IF(OR($Q223=1,$Q223=2),1,0),IF($X223&lt;=20,1,0))</formula>
    </cfRule>
    <cfRule type="expression" dxfId="15410" priority="506">
      <formula>AND(IF($Q223=2,1,0),IF($X223&lt;30,1,0))</formula>
    </cfRule>
    <cfRule type="expression" dxfId="15409" priority="507">
      <formula>AND(IF($Q223=3,1,0),IF($X223&lt;30,1,0))</formula>
    </cfRule>
    <cfRule type="expression" dxfId="15408" priority="508">
      <formula>AND(IF($Q223=3,1,IF($Q223=4,1,0)),IF($F223&lt;=85,1,0))</formula>
    </cfRule>
  </conditionalFormatting>
  <conditionalFormatting sqref="X223">
    <cfRule type="expression" dxfId="15407" priority="501">
      <formula>AND(IF(OR($Q223=1,$Q223=2),1,0),IF($X223&lt;=20,1,0))</formula>
    </cfRule>
    <cfRule type="expression" dxfId="15406" priority="502">
      <formula>AND(IF($Q223=2,1,0),IF($X223&lt;30,1,0))</formula>
    </cfRule>
    <cfRule type="expression" dxfId="15405" priority="503">
      <formula>AND(IF($Q223=3,1,0),IF($X223&lt;30,1,0))</formula>
    </cfRule>
    <cfRule type="expression" dxfId="15404" priority="504">
      <formula>AND(IF($Q223=3,1,IF($Q223=4,1,0)),IF($F223&lt;=85,1,0))</formula>
    </cfRule>
  </conditionalFormatting>
  <conditionalFormatting sqref="AI223">
    <cfRule type="expression" dxfId="15403" priority="497">
      <formula>AND(IF(OR($Q223=1,$Q223=2),1,0),IF($X223&lt;=20,1,0))</formula>
    </cfRule>
    <cfRule type="expression" dxfId="15402" priority="498">
      <formula>AND(IF($Q223=2,1,0),IF($X223&lt;30,1,0))</formula>
    </cfRule>
    <cfRule type="expression" dxfId="15401" priority="499">
      <formula>AND(IF($Q223=3,1,0),IF($X223&lt;30,1,0))</formula>
    </cfRule>
    <cfRule type="expression" dxfId="15400" priority="500">
      <formula>AND(IF($Q223=3,1,IF($Q223=4,1,0)),IF($F223&lt;=85,1,0))</formula>
    </cfRule>
  </conditionalFormatting>
  <conditionalFormatting sqref="AV224">
    <cfRule type="expression" dxfId="15399" priority="495">
      <formula>AV224="X"</formula>
    </cfRule>
    <cfRule type="expression" dxfId="15398" priority="496">
      <formula>AV224="후보"</formula>
    </cfRule>
  </conditionalFormatting>
  <conditionalFormatting sqref="AC224">
    <cfRule type="cellIs" dxfId="15397" priority="492" operator="greaterThan">
      <formula>0.9</formula>
    </cfRule>
    <cfRule type="cellIs" dxfId="15396" priority="493" operator="greaterThan">
      <formula>0.85</formula>
    </cfRule>
  </conditionalFormatting>
  <conditionalFormatting sqref="N224">
    <cfRule type="cellIs" dxfId="15395" priority="490" operator="greaterThan">
      <formula>0.9</formula>
    </cfRule>
    <cfRule type="cellIs" dxfId="15394" priority="491" operator="greaterThan">
      <formula>0.85</formula>
    </cfRule>
  </conditionalFormatting>
  <conditionalFormatting sqref="E224">
    <cfRule type="expression" dxfId="15393" priority="486">
      <formula>AND(IF(OR($Q224=1,$Q224=2),1,0),IF($X224&lt;=20,1,0))</formula>
    </cfRule>
    <cfRule type="expression" dxfId="15392" priority="487">
      <formula>AND(IF($Q224=2,1,0),IF($X224&lt;30,1,0))</formula>
    </cfRule>
    <cfRule type="expression" dxfId="15391" priority="488">
      <formula>AND(IF($Q224=3,1,0),IF($X224&lt;30,1,0))</formula>
    </cfRule>
    <cfRule type="expression" dxfId="15390" priority="489">
      <formula>AND(IF($Q224=3,1,IF($Q224=4,1,0)),IF($F224&lt;=85,1,0))</formula>
    </cfRule>
  </conditionalFormatting>
  <conditionalFormatting sqref="X224">
    <cfRule type="expression" dxfId="15389" priority="482">
      <formula>AND(IF(OR($Q224=1,$Q224=2),1,0),IF($X224&lt;=20,1,0))</formula>
    </cfRule>
    <cfRule type="expression" dxfId="15388" priority="483">
      <formula>AND(IF($Q224=2,1,0),IF($X224&lt;30,1,0))</formula>
    </cfRule>
    <cfRule type="expression" dxfId="15387" priority="484">
      <formula>AND(IF($Q224=3,1,0),IF($X224&lt;30,1,0))</formula>
    </cfRule>
    <cfRule type="expression" dxfId="15386" priority="485">
      <formula>AND(IF($Q224=3,1,IF($Q224=4,1,0)),IF($F224&lt;=85,1,0))</formula>
    </cfRule>
  </conditionalFormatting>
  <conditionalFormatting sqref="AI224">
    <cfRule type="expression" dxfId="15385" priority="478">
      <formula>AND(IF(OR($Q224=1,$Q224=2),1,0),IF($X224&lt;=20,1,0))</formula>
    </cfRule>
    <cfRule type="expression" dxfId="15384" priority="479">
      <formula>AND(IF($Q224=2,1,0),IF($X224&lt;30,1,0))</formula>
    </cfRule>
    <cfRule type="expression" dxfId="15383" priority="480">
      <formula>AND(IF($Q224=3,1,0),IF($X224&lt;30,1,0))</formula>
    </cfRule>
    <cfRule type="expression" dxfId="15382" priority="481">
      <formula>AND(IF($Q224=3,1,IF($Q224=4,1,0)),IF($F224&lt;=85,1,0))</formula>
    </cfRule>
  </conditionalFormatting>
  <conditionalFormatting sqref="AV225">
    <cfRule type="expression" dxfId="15381" priority="476">
      <formula>AV225="X"</formula>
    </cfRule>
    <cfRule type="expression" dxfId="15380" priority="477">
      <formula>AV225="후보"</formula>
    </cfRule>
  </conditionalFormatting>
  <conditionalFormatting sqref="AC225">
    <cfRule type="cellIs" dxfId="15379" priority="473" operator="greaterThan">
      <formula>0.9</formula>
    </cfRule>
    <cfRule type="cellIs" dxfId="15378" priority="474" operator="greaterThan">
      <formula>0.85</formula>
    </cfRule>
  </conditionalFormatting>
  <conditionalFormatting sqref="N225">
    <cfRule type="cellIs" dxfId="15377" priority="471" operator="greaterThan">
      <formula>0.9</formula>
    </cfRule>
    <cfRule type="cellIs" dxfId="15376" priority="472" operator="greaterThan">
      <formula>0.85</formula>
    </cfRule>
  </conditionalFormatting>
  <conditionalFormatting sqref="E225">
    <cfRule type="expression" dxfId="15375" priority="467">
      <formula>AND(IF(OR($Q225=1,$Q225=2),1,0),IF($X225&lt;=20,1,0))</formula>
    </cfRule>
    <cfRule type="expression" dxfId="15374" priority="468">
      <formula>AND(IF($Q225=2,1,0),IF($X225&lt;30,1,0))</formula>
    </cfRule>
    <cfRule type="expression" dxfId="15373" priority="469">
      <formula>AND(IF($Q225=3,1,0),IF($X225&lt;30,1,0))</formula>
    </cfRule>
    <cfRule type="expression" dxfId="15372" priority="470">
      <formula>AND(IF($Q225=3,1,IF($Q225=4,1,0)),IF($F225&lt;=85,1,0))</formula>
    </cfRule>
  </conditionalFormatting>
  <conditionalFormatting sqref="X225">
    <cfRule type="expression" dxfId="15371" priority="463">
      <formula>AND(IF(OR($Q225=1,$Q225=2),1,0),IF($X225&lt;=20,1,0))</formula>
    </cfRule>
    <cfRule type="expression" dxfId="15370" priority="464">
      <formula>AND(IF($Q225=2,1,0),IF($X225&lt;30,1,0))</formula>
    </cfRule>
    <cfRule type="expression" dxfId="15369" priority="465">
      <formula>AND(IF($Q225=3,1,0),IF($X225&lt;30,1,0))</formula>
    </cfRule>
    <cfRule type="expression" dxfId="15368" priority="466">
      <formula>AND(IF($Q225=3,1,IF($Q225=4,1,0)),IF($F225&lt;=85,1,0))</formula>
    </cfRule>
  </conditionalFormatting>
  <conditionalFormatting sqref="AI225">
    <cfRule type="expression" dxfId="15367" priority="459">
      <formula>AND(IF(OR($Q225=1,$Q225=2),1,0),IF($X225&lt;=20,1,0))</formula>
    </cfRule>
    <cfRule type="expression" dxfId="15366" priority="460">
      <formula>AND(IF($Q225=2,1,0),IF($X225&lt;30,1,0))</formula>
    </cfRule>
    <cfRule type="expression" dxfId="15365" priority="461">
      <formula>AND(IF($Q225=3,1,0),IF($X225&lt;30,1,0))</formula>
    </cfRule>
    <cfRule type="expression" dxfId="15364" priority="462">
      <formula>AND(IF($Q225=3,1,IF($Q225=4,1,0)),IF($F225&lt;=85,1,0))</formula>
    </cfRule>
  </conditionalFormatting>
  <conditionalFormatting sqref="AV226">
    <cfRule type="expression" dxfId="15363" priority="457">
      <formula>AV226="X"</formula>
    </cfRule>
    <cfRule type="expression" dxfId="15362" priority="458">
      <formula>AV226="후보"</formula>
    </cfRule>
  </conditionalFormatting>
  <conditionalFormatting sqref="AC226 N226">
    <cfRule type="cellIs" dxfId="15361" priority="454" operator="greaterThan">
      <formula>0.9</formula>
    </cfRule>
    <cfRule type="cellIs" dxfId="15360" priority="455" operator="greaterThan">
      <formula>0.85</formula>
    </cfRule>
  </conditionalFormatting>
  <conditionalFormatting sqref="AV227">
    <cfRule type="expression" dxfId="15359" priority="452">
      <formula>AV227="X"</formula>
    </cfRule>
    <cfRule type="expression" dxfId="15358" priority="453">
      <formula>AV227="후보"</formula>
    </cfRule>
  </conditionalFormatting>
  <conditionalFormatting sqref="AC227">
    <cfRule type="cellIs" dxfId="15357" priority="449" operator="greaterThan">
      <formula>0.9</formula>
    </cfRule>
    <cfRule type="cellIs" dxfId="15356" priority="450" operator="greaterThan">
      <formula>0.85</formula>
    </cfRule>
  </conditionalFormatting>
  <conditionalFormatting sqref="N227">
    <cfRule type="cellIs" dxfId="15355" priority="447" operator="greaterThan">
      <formula>0.9</formula>
    </cfRule>
    <cfRule type="cellIs" dxfId="15354" priority="448" operator="greaterThan">
      <formula>0.85</formula>
    </cfRule>
  </conditionalFormatting>
  <conditionalFormatting sqref="E227">
    <cfRule type="expression" dxfId="15353" priority="443">
      <formula>AND(IF(OR($Q227=1,$Q227=2),1,0),IF($X227&lt;=20,1,0))</formula>
    </cfRule>
    <cfRule type="expression" dxfId="15352" priority="444">
      <formula>AND(IF($Q227=2,1,0),IF($X227&lt;30,1,0))</formula>
    </cfRule>
    <cfRule type="expression" dxfId="15351" priority="445">
      <formula>AND(IF($Q227=3,1,0),IF($X227&lt;30,1,0))</formula>
    </cfRule>
    <cfRule type="expression" dxfId="15350" priority="446">
      <formula>AND(IF($Q227=3,1,IF($Q227=4,1,0)),IF($F227&lt;=85,1,0))</formula>
    </cfRule>
  </conditionalFormatting>
  <conditionalFormatting sqref="X227">
    <cfRule type="expression" dxfId="15349" priority="439">
      <formula>AND(IF(OR($Q227=1,$Q227=2),1,0),IF($X227&lt;=20,1,0))</formula>
    </cfRule>
    <cfRule type="expression" dxfId="15348" priority="440">
      <formula>AND(IF($Q227=2,1,0),IF($X227&lt;30,1,0))</formula>
    </cfRule>
    <cfRule type="expression" dxfId="15347" priority="441">
      <formula>AND(IF($Q227=3,1,0),IF($X227&lt;30,1,0))</formula>
    </cfRule>
    <cfRule type="expression" dxfId="15346" priority="442">
      <formula>AND(IF($Q227=3,1,IF($Q227=4,1,0)),IF($F227&lt;=85,1,0))</formula>
    </cfRule>
  </conditionalFormatting>
  <conditionalFormatting sqref="AI227">
    <cfRule type="expression" dxfId="15345" priority="435">
      <formula>AND(IF(OR($Q227=1,$Q227=2),1,0),IF($X227&lt;=20,1,0))</formula>
    </cfRule>
    <cfRule type="expression" dxfId="15344" priority="436">
      <formula>AND(IF($Q227=2,1,0),IF($X227&lt;30,1,0))</formula>
    </cfRule>
    <cfRule type="expression" dxfId="15343" priority="437">
      <formula>AND(IF($Q227=3,1,0),IF($X227&lt;30,1,0))</formula>
    </cfRule>
    <cfRule type="expression" dxfId="15342" priority="438">
      <formula>AND(IF($Q227=3,1,IF($Q227=4,1,0)),IF($F227&lt;=85,1,0))</formula>
    </cfRule>
  </conditionalFormatting>
  <conditionalFormatting sqref="AV228">
    <cfRule type="expression" dxfId="15341" priority="433">
      <formula>AV228="X"</formula>
    </cfRule>
    <cfRule type="expression" dxfId="15340" priority="434">
      <formula>AV228="후보"</formula>
    </cfRule>
  </conditionalFormatting>
  <conditionalFormatting sqref="AC228">
    <cfRule type="cellIs" dxfId="15339" priority="430" operator="greaterThan">
      <formula>0.9</formula>
    </cfRule>
    <cfRule type="cellIs" dxfId="15338" priority="431" operator="greaterThan">
      <formula>0.85</formula>
    </cfRule>
  </conditionalFormatting>
  <conditionalFormatting sqref="N228">
    <cfRule type="cellIs" dxfId="15337" priority="428" operator="greaterThan">
      <formula>0.9</formula>
    </cfRule>
    <cfRule type="cellIs" dxfId="15336" priority="429" operator="greaterThan">
      <formula>0.85</formula>
    </cfRule>
  </conditionalFormatting>
  <conditionalFormatting sqref="E228">
    <cfRule type="expression" dxfId="15335" priority="424">
      <formula>AND(IF(OR($Q228=1,$Q228=2),1,0),IF($X228&lt;=20,1,0))</formula>
    </cfRule>
    <cfRule type="expression" dxfId="15334" priority="425">
      <formula>AND(IF($Q228=2,1,0),IF($X228&lt;30,1,0))</formula>
    </cfRule>
    <cfRule type="expression" dxfId="15333" priority="426">
      <formula>AND(IF($Q228=3,1,0),IF($X228&lt;30,1,0))</formula>
    </cfRule>
    <cfRule type="expression" dxfId="15332" priority="427">
      <formula>AND(IF($Q228=3,1,IF($Q228=4,1,0)),IF($F228&lt;=85,1,0))</formula>
    </cfRule>
  </conditionalFormatting>
  <conditionalFormatting sqref="X228">
    <cfRule type="expression" dxfId="15331" priority="420">
      <formula>AND(IF(OR($Q228=1,$Q228=2),1,0),IF($X228&lt;=20,1,0))</formula>
    </cfRule>
    <cfRule type="expression" dxfId="15330" priority="421">
      <formula>AND(IF($Q228=2,1,0),IF($X228&lt;30,1,0))</formula>
    </cfRule>
    <cfRule type="expression" dxfId="15329" priority="422">
      <formula>AND(IF($Q228=3,1,0),IF($X228&lt;30,1,0))</formula>
    </cfRule>
    <cfRule type="expression" dxfId="15328" priority="423">
      <formula>AND(IF($Q228=3,1,IF($Q228=4,1,0)),IF($F228&lt;=85,1,0))</formula>
    </cfRule>
  </conditionalFormatting>
  <conditionalFormatting sqref="AI228">
    <cfRule type="expression" dxfId="15327" priority="416">
      <formula>AND(IF(OR($Q228=1,$Q228=2),1,0),IF($X228&lt;=20,1,0))</formula>
    </cfRule>
    <cfRule type="expression" dxfId="15326" priority="417">
      <formula>AND(IF($Q228=2,1,0),IF($X228&lt;30,1,0))</formula>
    </cfRule>
    <cfRule type="expression" dxfId="15325" priority="418">
      <formula>AND(IF($Q228=3,1,0),IF($X228&lt;30,1,0))</formula>
    </cfRule>
    <cfRule type="expression" dxfId="15324" priority="419">
      <formula>AND(IF($Q228=3,1,IF($Q228=4,1,0)),IF($F228&lt;=85,1,0))</formula>
    </cfRule>
  </conditionalFormatting>
  <conditionalFormatting sqref="AV229">
    <cfRule type="expression" dxfId="15323" priority="414">
      <formula>AV229="X"</formula>
    </cfRule>
    <cfRule type="expression" dxfId="15322" priority="415">
      <formula>AV229="후보"</formula>
    </cfRule>
  </conditionalFormatting>
  <conditionalFormatting sqref="AC229">
    <cfRule type="cellIs" dxfId="15321" priority="411" operator="greaterThan">
      <formula>0.9</formula>
    </cfRule>
    <cfRule type="cellIs" dxfId="15320" priority="412" operator="greaterThan">
      <formula>0.85</formula>
    </cfRule>
  </conditionalFormatting>
  <conditionalFormatting sqref="N229">
    <cfRule type="cellIs" dxfId="15319" priority="409" operator="greaterThan">
      <formula>0.9</formula>
    </cfRule>
    <cfRule type="cellIs" dxfId="15318" priority="410" operator="greaterThan">
      <formula>0.85</formula>
    </cfRule>
  </conditionalFormatting>
  <conditionalFormatting sqref="E229">
    <cfRule type="expression" dxfId="15317" priority="405">
      <formula>AND(IF(OR($Q229=1,$Q229=2),1,0),IF($X229&lt;=20,1,0))</formula>
    </cfRule>
    <cfRule type="expression" dxfId="15316" priority="406">
      <formula>AND(IF($Q229=2,1,0),IF($X229&lt;30,1,0))</formula>
    </cfRule>
    <cfRule type="expression" dxfId="15315" priority="407">
      <formula>AND(IF($Q229=3,1,0),IF($X229&lt;30,1,0))</formula>
    </cfRule>
    <cfRule type="expression" dxfId="15314" priority="408">
      <formula>AND(IF($Q229=3,1,IF($Q229=4,1,0)),IF($F229&lt;=85,1,0))</formula>
    </cfRule>
  </conditionalFormatting>
  <conditionalFormatting sqref="X229">
    <cfRule type="expression" dxfId="15313" priority="401">
      <formula>AND(IF(OR($Q229=1,$Q229=2),1,0),IF($X229&lt;=20,1,0))</formula>
    </cfRule>
    <cfRule type="expression" dxfId="15312" priority="402">
      <formula>AND(IF($Q229=2,1,0),IF($X229&lt;30,1,0))</formula>
    </cfRule>
    <cfRule type="expression" dxfId="15311" priority="403">
      <formula>AND(IF($Q229=3,1,0),IF($X229&lt;30,1,0))</formula>
    </cfRule>
    <cfRule type="expression" dxfId="15310" priority="404">
      <formula>AND(IF($Q229=3,1,IF($Q229=4,1,0)),IF($F229&lt;=85,1,0))</formula>
    </cfRule>
  </conditionalFormatting>
  <conditionalFormatting sqref="AI229">
    <cfRule type="expression" dxfId="15309" priority="397">
      <formula>AND(IF(OR($Q229=1,$Q229=2),1,0),IF($X229&lt;=20,1,0))</formula>
    </cfRule>
    <cfRule type="expression" dxfId="15308" priority="398">
      <formula>AND(IF($Q229=2,1,0),IF($X229&lt;30,1,0))</formula>
    </cfRule>
    <cfRule type="expression" dxfId="15307" priority="399">
      <formula>AND(IF($Q229=3,1,0),IF($X229&lt;30,1,0))</formula>
    </cfRule>
    <cfRule type="expression" dxfId="15306" priority="400">
      <formula>AND(IF($Q229=3,1,IF($Q229=4,1,0)),IF($F229&lt;=85,1,0))</formula>
    </cfRule>
  </conditionalFormatting>
  <conditionalFormatting sqref="AV230">
    <cfRule type="expression" dxfId="15305" priority="395">
      <formula>AV230="X"</formula>
    </cfRule>
    <cfRule type="expression" dxfId="15304" priority="396">
      <formula>AV230="후보"</formula>
    </cfRule>
  </conditionalFormatting>
  <conditionalFormatting sqref="AC230 N230">
    <cfRule type="cellIs" dxfId="15303" priority="392" operator="greaterThan">
      <formula>0.9</formula>
    </cfRule>
    <cfRule type="cellIs" dxfId="15302" priority="393" operator="greaterThan">
      <formula>0.85</formula>
    </cfRule>
  </conditionalFormatting>
  <conditionalFormatting sqref="AV231">
    <cfRule type="expression" dxfId="15301" priority="390">
      <formula>AV231="X"</formula>
    </cfRule>
    <cfRule type="expression" dxfId="15300" priority="391">
      <formula>AV231="후보"</formula>
    </cfRule>
  </conditionalFormatting>
  <conditionalFormatting sqref="AC231">
    <cfRule type="cellIs" dxfId="15299" priority="387" operator="greaterThan">
      <formula>0.9</formula>
    </cfRule>
    <cfRule type="cellIs" dxfId="15298" priority="388" operator="greaterThan">
      <formula>0.85</formula>
    </cfRule>
  </conditionalFormatting>
  <conditionalFormatting sqref="N231">
    <cfRule type="cellIs" dxfId="15297" priority="385" operator="greaterThan">
      <formula>0.9</formula>
    </cfRule>
    <cfRule type="cellIs" dxfId="15296" priority="386" operator="greaterThan">
      <formula>0.85</formula>
    </cfRule>
  </conditionalFormatting>
  <conditionalFormatting sqref="E231">
    <cfRule type="expression" dxfId="15295" priority="381">
      <formula>AND(IF(OR($Q231=1,$Q231=2),1,0),IF($X231&lt;=20,1,0))</formula>
    </cfRule>
    <cfRule type="expression" dxfId="15294" priority="382">
      <formula>AND(IF($Q231=2,1,0),IF($X231&lt;30,1,0))</formula>
    </cfRule>
    <cfRule type="expression" dxfId="15293" priority="383">
      <formula>AND(IF($Q231=3,1,0),IF($X231&lt;30,1,0))</formula>
    </cfRule>
    <cfRule type="expression" dxfId="15292" priority="384">
      <formula>AND(IF($Q231=3,1,IF($Q231=4,1,0)),IF($F231&lt;=85,1,0))</formula>
    </cfRule>
  </conditionalFormatting>
  <conditionalFormatting sqref="X231">
    <cfRule type="expression" dxfId="15291" priority="377">
      <formula>AND(IF(OR($Q231=1,$Q231=2),1,0),IF($X231&lt;=20,1,0))</formula>
    </cfRule>
    <cfRule type="expression" dxfId="15290" priority="378">
      <formula>AND(IF($Q231=2,1,0),IF($X231&lt;30,1,0))</formula>
    </cfRule>
    <cfRule type="expression" dxfId="15289" priority="379">
      <formula>AND(IF($Q231=3,1,0),IF($X231&lt;30,1,0))</formula>
    </cfRule>
    <cfRule type="expression" dxfId="15288" priority="380">
      <formula>AND(IF($Q231=3,1,IF($Q231=4,1,0)),IF($F231&lt;=85,1,0))</formula>
    </cfRule>
  </conditionalFormatting>
  <conditionalFormatting sqref="AI231">
    <cfRule type="expression" dxfId="15287" priority="373">
      <formula>AND(IF(OR($Q231=1,$Q231=2),1,0),IF($X231&lt;=20,1,0))</formula>
    </cfRule>
    <cfRule type="expression" dxfId="15286" priority="374">
      <formula>AND(IF($Q231=2,1,0),IF($X231&lt;30,1,0))</formula>
    </cfRule>
    <cfRule type="expression" dxfId="15285" priority="375">
      <formula>AND(IF($Q231=3,1,0),IF($X231&lt;30,1,0))</formula>
    </cfRule>
    <cfRule type="expression" dxfId="15284" priority="376">
      <formula>AND(IF($Q231=3,1,IF($Q231=4,1,0)),IF($F231&lt;=85,1,0))</formula>
    </cfRule>
  </conditionalFormatting>
  <conditionalFormatting sqref="AV232">
    <cfRule type="expression" dxfId="15283" priority="371">
      <formula>AV232="X"</formula>
    </cfRule>
    <cfRule type="expression" dxfId="15282" priority="372">
      <formula>AV232="후보"</formula>
    </cfRule>
  </conditionalFormatting>
  <conditionalFormatting sqref="AC232">
    <cfRule type="cellIs" dxfId="15281" priority="368" operator="greaterThan">
      <formula>0.9</formula>
    </cfRule>
    <cfRule type="cellIs" dxfId="15280" priority="369" operator="greaterThan">
      <formula>0.85</formula>
    </cfRule>
  </conditionalFormatting>
  <conditionalFormatting sqref="N232">
    <cfRule type="cellIs" dxfId="15279" priority="366" operator="greaterThan">
      <formula>0.9</formula>
    </cfRule>
    <cfRule type="cellIs" dxfId="15278" priority="367" operator="greaterThan">
      <formula>0.85</formula>
    </cfRule>
  </conditionalFormatting>
  <conditionalFormatting sqref="E232">
    <cfRule type="expression" dxfId="15277" priority="362">
      <formula>AND(IF(OR($Q232=1,$Q232=2),1,0),IF($X232&lt;=20,1,0))</formula>
    </cfRule>
    <cfRule type="expression" dxfId="15276" priority="363">
      <formula>AND(IF($Q232=2,1,0),IF($X232&lt;30,1,0))</formula>
    </cfRule>
    <cfRule type="expression" dxfId="15275" priority="364">
      <formula>AND(IF($Q232=3,1,0),IF($X232&lt;30,1,0))</formula>
    </cfRule>
    <cfRule type="expression" dxfId="15274" priority="365">
      <formula>AND(IF($Q232=3,1,IF($Q232=4,1,0)),IF($F232&lt;=85,1,0))</formula>
    </cfRule>
  </conditionalFormatting>
  <conditionalFormatting sqref="X232">
    <cfRule type="expression" dxfId="15273" priority="358">
      <formula>AND(IF(OR($Q232=1,$Q232=2),1,0),IF($X232&lt;=20,1,0))</formula>
    </cfRule>
    <cfRule type="expression" dxfId="15272" priority="359">
      <formula>AND(IF($Q232=2,1,0),IF($X232&lt;30,1,0))</formula>
    </cfRule>
    <cfRule type="expression" dxfId="15271" priority="360">
      <formula>AND(IF($Q232=3,1,0),IF($X232&lt;30,1,0))</formula>
    </cfRule>
    <cfRule type="expression" dxfId="15270" priority="361">
      <formula>AND(IF($Q232=3,1,IF($Q232=4,1,0)),IF($F232&lt;=85,1,0))</formula>
    </cfRule>
  </conditionalFormatting>
  <conditionalFormatting sqref="AI232">
    <cfRule type="expression" dxfId="15269" priority="354">
      <formula>AND(IF(OR($Q232=1,$Q232=2),1,0),IF($X232&lt;=20,1,0))</formula>
    </cfRule>
    <cfRule type="expression" dxfId="15268" priority="355">
      <formula>AND(IF($Q232=2,1,0),IF($X232&lt;30,1,0))</formula>
    </cfRule>
    <cfRule type="expression" dxfId="15267" priority="356">
      <formula>AND(IF($Q232=3,1,0),IF($X232&lt;30,1,0))</formula>
    </cfRule>
    <cfRule type="expression" dxfId="15266" priority="357">
      <formula>AND(IF($Q232=3,1,IF($Q232=4,1,0)),IF($F232&lt;=85,1,0))</formula>
    </cfRule>
  </conditionalFormatting>
  <conditionalFormatting sqref="AV233">
    <cfRule type="expression" dxfId="15265" priority="352">
      <formula>AV233="X"</formula>
    </cfRule>
    <cfRule type="expression" dxfId="15264" priority="353">
      <formula>AV233="후보"</formula>
    </cfRule>
  </conditionalFormatting>
  <conditionalFormatting sqref="AC233">
    <cfRule type="cellIs" dxfId="15263" priority="349" operator="greaterThan">
      <formula>0.9</formula>
    </cfRule>
    <cfRule type="cellIs" dxfId="15262" priority="350" operator="greaterThan">
      <formula>0.85</formula>
    </cfRule>
  </conditionalFormatting>
  <conditionalFormatting sqref="N233">
    <cfRule type="cellIs" dxfId="15261" priority="347" operator="greaterThan">
      <formula>0.9</formula>
    </cfRule>
    <cfRule type="cellIs" dxfId="15260" priority="348" operator="greaterThan">
      <formula>0.85</formula>
    </cfRule>
  </conditionalFormatting>
  <conditionalFormatting sqref="E233">
    <cfRule type="expression" dxfId="15259" priority="343">
      <formula>AND(IF(OR($Q233=1,$Q233=2),1,0),IF($X233&lt;=20,1,0))</formula>
    </cfRule>
    <cfRule type="expression" dxfId="15258" priority="344">
      <formula>AND(IF($Q233=2,1,0),IF($X233&lt;30,1,0))</formula>
    </cfRule>
    <cfRule type="expression" dxfId="15257" priority="345">
      <formula>AND(IF($Q233=3,1,0),IF($X233&lt;30,1,0))</formula>
    </cfRule>
    <cfRule type="expression" dxfId="15256" priority="346">
      <formula>AND(IF($Q233=3,1,IF($Q233=4,1,0)),IF($F233&lt;=85,1,0))</formula>
    </cfRule>
  </conditionalFormatting>
  <conditionalFormatting sqref="X233">
    <cfRule type="expression" dxfId="15255" priority="339">
      <formula>AND(IF(OR($Q233=1,$Q233=2),1,0),IF($X233&lt;=20,1,0))</formula>
    </cfRule>
    <cfRule type="expression" dxfId="15254" priority="340">
      <formula>AND(IF($Q233=2,1,0),IF($X233&lt;30,1,0))</formula>
    </cfRule>
    <cfRule type="expression" dxfId="15253" priority="341">
      <formula>AND(IF($Q233=3,1,0),IF($X233&lt;30,1,0))</formula>
    </cfRule>
    <cfRule type="expression" dxfId="15252" priority="342">
      <formula>AND(IF($Q233=3,1,IF($Q233=4,1,0)),IF($F233&lt;=85,1,0))</formula>
    </cfRule>
  </conditionalFormatting>
  <conditionalFormatting sqref="AI233">
    <cfRule type="expression" dxfId="15251" priority="335">
      <formula>AND(IF(OR($Q233=1,$Q233=2),1,0),IF($X233&lt;=20,1,0))</formula>
    </cfRule>
    <cfRule type="expression" dxfId="15250" priority="336">
      <formula>AND(IF($Q233=2,1,0),IF($X233&lt;30,1,0))</formula>
    </cfRule>
    <cfRule type="expression" dxfId="15249" priority="337">
      <formula>AND(IF($Q233=3,1,0),IF($X233&lt;30,1,0))</formula>
    </cfRule>
    <cfRule type="expression" dxfId="15248" priority="338">
      <formula>AND(IF($Q233=3,1,IF($Q233=4,1,0)),IF($F233&lt;=85,1,0))</formula>
    </cfRule>
  </conditionalFormatting>
  <conditionalFormatting sqref="AV234">
    <cfRule type="expression" dxfId="15247" priority="333">
      <formula>AV234="X"</formula>
    </cfRule>
    <cfRule type="expression" dxfId="15246" priority="334">
      <formula>AV234="후보"</formula>
    </cfRule>
  </conditionalFormatting>
  <conditionalFormatting sqref="AC234 N234">
    <cfRule type="cellIs" dxfId="15245" priority="330" operator="greaterThan">
      <formula>0.9</formula>
    </cfRule>
    <cfRule type="cellIs" dxfId="15244" priority="331" operator="greaterThan">
      <formula>0.85</formula>
    </cfRule>
  </conditionalFormatting>
  <conditionalFormatting sqref="AV235">
    <cfRule type="expression" dxfId="15243" priority="328">
      <formula>AV235="X"</formula>
    </cfRule>
    <cfRule type="expression" dxfId="15242" priority="329">
      <formula>AV235="후보"</formula>
    </cfRule>
  </conditionalFormatting>
  <conditionalFormatting sqref="AC235">
    <cfRule type="cellIs" dxfId="15241" priority="325" operator="greaterThan">
      <formula>0.9</formula>
    </cfRule>
    <cfRule type="cellIs" dxfId="15240" priority="326" operator="greaterThan">
      <formula>0.85</formula>
    </cfRule>
  </conditionalFormatting>
  <conditionalFormatting sqref="N235">
    <cfRule type="cellIs" dxfId="15239" priority="323" operator="greaterThan">
      <formula>0.9</formula>
    </cfRule>
    <cfRule type="cellIs" dxfId="15238" priority="324" operator="greaterThan">
      <formula>0.85</formula>
    </cfRule>
  </conditionalFormatting>
  <conditionalFormatting sqref="E235">
    <cfRule type="expression" dxfId="15237" priority="319">
      <formula>AND(IF(OR($Q235=1,$Q235=2),1,0),IF($X235&lt;=20,1,0))</formula>
    </cfRule>
    <cfRule type="expression" dxfId="15236" priority="320">
      <formula>AND(IF($Q235=2,1,0),IF($X235&lt;30,1,0))</formula>
    </cfRule>
    <cfRule type="expression" dxfId="15235" priority="321">
      <formula>AND(IF($Q235=3,1,0),IF($X235&lt;30,1,0))</formula>
    </cfRule>
    <cfRule type="expression" dxfId="15234" priority="322">
      <formula>AND(IF($Q235=3,1,IF($Q235=4,1,0)),IF($F235&lt;=85,1,0))</formula>
    </cfRule>
  </conditionalFormatting>
  <conditionalFormatting sqref="X235">
    <cfRule type="expression" dxfId="15233" priority="315">
      <formula>AND(IF(OR($Q235=1,$Q235=2),1,0),IF($X235&lt;=20,1,0))</formula>
    </cfRule>
    <cfRule type="expression" dxfId="15232" priority="316">
      <formula>AND(IF($Q235=2,1,0),IF($X235&lt;30,1,0))</formula>
    </cfRule>
    <cfRule type="expression" dxfId="15231" priority="317">
      <formula>AND(IF($Q235=3,1,0),IF($X235&lt;30,1,0))</formula>
    </cfRule>
    <cfRule type="expression" dxfId="15230" priority="318">
      <formula>AND(IF($Q235=3,1,IF($Q235=4,1,0)),IF($F235&lt;=85,1,0))</formula>
    </cfRule>
  </conditionalFormatting>
  <conditionalFormatting sqref="AI235">
    <cfRule type="expression" dxfId="15229" priority="311">
      <formula>AND(IF(OR($Q235=1,$Q235=2),1,0),IF($X235&lt;=20,1,0))</formula>
    </cfRule>
    <cfRule type="expression" dxfId="15228" priority="312">
      <formula>AND(IF($Q235=2,1,0),IF($X235&lt;30,1,0))</formula>
    </cfRule>
    <cfRule type="expression" dxfId="15227" priority="313">
      <formula>AND(IF($Q235=3,1,0),IF($X235&lt;30,1,0))</formula>
    </cfRule>
    <cfRule type="expression" dxfId="15226" priority="314">
      <formula>AND(IF($Q235=3,1,IF($Q235=4,1,0)),IF($F235&lt;=85,1,0))</formula>
    </cfRule>
  </conditionalFormatting>
  <conditionalFormatting sqref="AV236">
    <cfRule type="expression" dxfId="15225" priority="309">
      <formula>AV236="X"</formula>
    </cfRule>
    <cfRule type="expression" dxfId="15224" priority="310">
      <formula>AV236="후보"</formula>
    </cfRule>
  </conditionalFormatting>
  <conditionalFormatting sqref="AC236">
    <cfRule type="cellIs" dxfId="15223" priority="306" operator="greaterThan">
      <formula>0.9</formula>
    </cfRule>
    <cfRule type="cellIs" dxfId="15222" priority="307" operator="greaterThan">
      <formula>0.85</formula>
    </cfRule>
  </conditionalFormatting>
  <conditionalFormatting sqref="N236">
    <cfRule type="cellIs" dxfId="15221" priority="304" operator="greaterThan">
      <formula>0.9</formula>
    </cfRule>
    <cfRule type="cellIs" dxfId="15220" priority="305" operator="greaterThan">
      <formula>0.85</formula>
    </cfRule>
  </conditionalFormatting>
  <conditionalFormatting sqref="E236">
    <cfRule type="expression" dxfId="15219" priority="300">
      <formula>AND(IF(OR($Q236=1,$Q236=2),1,0),IF($X236&lt;=20,1,0))</formula>
    </cfRule>
    <cfRule type="expression" dxfId="15218" priority="301">
      <formula>AND(IF($Q236=2,1,0),IF($X236&lt;30,1,0))</formula>
    </cfRule>
    <cfRule type="expression" dxfId="15217" priority="302">
      <formula>AND(IF($Q236=3,1,0),IF($X236&lt;30,1,0))</formula>
    </cfRule>
    <cfRule type="expression" dxfId="15216" priority="303">
      <formula>AND(IF($Q236=3,1,IF($Q236=4,1,0)),IF($F236&lt;=85,1,0))</formula>
    </cfRule>
  </conditionalFormatting>
  <conditionalFormatting sqref="X236">
    <cfRule type="expression" dxfId="15215" priority="296">
      <formula>AND(IF(OR($Q236=1,$Q236=2),1,0),IF($X236&lt;=20,1,0))</formula>
    </cfRule>
    <cfRule type="expression" dxfId="15214" priority="297">
      <formula>AND(IF($Q236=2,1,0),IF($X236&lt;30,1,0))</formula>
    </cfRule>
    <cfRule type="expression" dxfId="15213" priority="298">
      <formula>AND(IF($Q236=3,1,0),IF($X236&lt;30,1,0))</formula>
    </cfRule>
    <cfRule type="expression" dxfId="15212" priority="299">
      <formula>AND(IF($Q236=3,1,IF($Q236=4,1,0)),IF($F236&lt;=85,1,0))</formula>
    </cfRule>
  </conditionalFormatting>
  <conditionalFormatting sqref="AI236">
    <cfRule type="expression" dxfId="15211" priority="292">
      <formula>AND(IF(OR($Q236=1,$Q236=2),1,0),IF($X236&lt;=20,1,0))</formula>
    </cfRule>
    <cfRule type="expression" dxfId="15210" priority="293">
      <formula>AND(IF($Q236=2,1,0),IF($X236&lt;30,1,0))</formula>
    </cfRule>
    <cfRule type="expression" dxfId="15209" priority="294">
      <formula>AND(IF($Q236=3,1,0),IF($X236&lt;30,1,0))</formula>
    </cfRule>
    <cfRule type="expression" dxfId="15208" priority="295">
      <formula>AND(IF($Q236=3,1,IF($Q236=4,1,0)),IF($F236&lt;=85,1,0))</formula>
    </cfRule>
  </conditionalFormatting>
  <conditionalFormatting sqref="AV237">
    <cfRule type="expression" dxfId="15207" priority="290">
      <formula>AV237="X"</formula>
    </cfRule>
    <cfRule type="expression" dxfId="15206" priority="291">
      <formula>AV237="후보"</formula>
    </cfRule>
  </conditionalFormatting>
  <conditionalFormatting sqref="AC237">
    <cfRule type="cellIs" dxfId="15205" priority="287" operator="greaterThan">
      <formula>0.9</formula>
    </cfRule>
    <cfRule type="cellIs" dxfId="15204" priority="288" operator="greaterThan">
      <formula>0.85</formula>
    </cfRule>
  </conditionalFormatting>
  <conditionalFormatting sqref="N237">
    <cfRule type="cellIs" dxfId="15203" priority="285" operator="greaterThan">
      <formula>0.9</formula>
    </cfRule>
    <cfRule type="cellIs" dxfId="15202" priority="286" operator="greaterThan">
      <formula>0.85</formula>
    </cfRule>
  </conditionalFormatting>
  <conditionalFormatting sqref="E237">
    <cfRule type="expression" dxfId="15201" priority="281">
      <formula>AND(IF(OR($Q237=1,$Q237=2),1,0),IF($X237&lt;=20,1,0))</formula>
    </cfRule>
    <cfRule type="expression" dxfId="15200" priority="282">
      <formula>AND(IF($Q237=2,1,0),IF($X237&lt;30,1,0))</formula>
    </cfRule>
    <cfRule type="expression" dxfId="15199" priority="283">
      <formula>AND(IF($Q237=3,1,0),IF($X237&lt;30,1,0))</formula>
    </cfRule>
    <cfRule type="expression" dxfId="15198" priority="284">
      <formula>AND(IF($Q237=3,1,IF($Q237=4,1,0)),IF($F237&lt;=85,1,0))</formula>
    </cfRule>
  </conditionalFormatting>
  <conditionalFormatting sqref="X237">
    <cfRule type="expression" dxfId="15197" priority="277">
      <formula>AND(IF(OR($Q237=1,$Q237=2),1,0),IF($X237&lt;=20,1,0))</formula>
    </cfRule>
    <cfRule type="expression" dxfId="15196" priority="278">
      <formula>AND(IF($Q237=2,1,0),IF($X237&lt;30,1,0))</formula>
    </cfRule>
    <cfRule type="expression" dxfId="15195" priority="279">
      <formula>AND(IF($Q237=3,1,0),IF($X237&lt;30,1,0))</formula>
    </cfRule>
    <cfRule type="expression" dxfId="15194" priority="280">
      <formula>AND(IF($Q237=3,1,IF($Q237=4,1,0)),IF($F237&lt;=85,1,0))</formula>
    </cfRule>
  </conditionalFormatting>
  <conditionalFormatting sqref="AI237">
    <cfRule type="expression" dxfId="15193" priority="273">
      <formula>AND(IF(OR($Q237=1,$Q237=2),1,0),IF($X237&lt;=20,1,0))</formula>
    </cfRule>
    <cfRule type="expression" dxfId="15192" priority="274">
      <formula>AND(IF($Q237=2,1,0),IF($X237&lt;30,1,0))</formula>
    </cfRule>
    <cfRule type="expression" dxfId="15191" priority="275">
      <formula>AND(IF($Q237=3,1,0),IF($X237&lt;30,1,0))</formula>
    </cfRule>
    <cfRule type="expression" dxfId="15190" priority="276">
      <formula>AND(IF($Q237=3,1,IF($Q237=4,1,0)),IF($F237&lt;=85,1,0))</formula>
    </cfRule>
  </conditionalFormatting>
  <conditionalFormatting sqref="AV238">
    <cfRule type="expression" dxfId="15189" priority="271">
      <formula>AV238="X"</formula>
    </cfRule>
    <cfRule type="expression" dxfId="15188" priority="272">
      <formula>AV238="후보"</formula>
    </cfRule>
  </conditionalFormatting>
  <conditionalFormatting sqref="AC238 N238">
    <cfRule type="cellIs" dxfId="15187" priority="268" operator="greaterThan">
      <formula>0.9</formula>
    </cfRule>
    <cfRule type="cellIs" dxfId="15186" priority="269" operator="greaterThan">
      <formula>0.85</formula>
    </cfRule>
  </conditionalFormatting>
  <conditionalFormatting sqref="AV239">
    <cfRule type="expression" dxfId="15185" priority="266">
      <formula>AV239="X"</formula>
    </cfRule>
    <cfRule type="expression" dxfId="15184" priority="267">
      <formula>AV239="후보"</formula>
    </cfRule>
  </conditionalFormatting>
  <conditionalFormatting sqref="AC239">
    <cfRule type="cellIs" dxfId="15183" priority="263" operator="greaterThan">
      <formula>0.9</formula>
    </cfRule>
    <cfRule type="cellIs" dxfId="15182" priority="264" operator="greaterThan">
      <formula>0.85</formula>
    </cfRule>
  </conditionalFormatting>
  <conditionalFormatting sqref="N239">
    <cfRule type="cellIs" dxfId="15181" priority="261" operator="greaterThan">
      <formula>0.9</formula>
    </cfRule>
    <cfRule type="cellIs" dxfId="15180" priority="262" operator="greaterThan">
      <formula>0.85</formula>
    </cfRule>
  </conditionalFormatting>
  <conditionalFormatting sqref="E239">
    <cfRule type="expression" dxfId="15179" priority="257">
      <formula>AND(IF(OR($Q239=1,$Q239=2),1,0),IF($X239&lt;=20,1,0))</formula>
    </cfRule>
    <cfRule type="expression" dxfId="15178" priority="258">
      <formula>AND(IF($Q239=2,1,0),IF($X239&lt;30,1,0))</formula>
    </cfRule>
    <cfRule type="expression" dxfId="15177" priority="259">
      <formula>AND(IF($Q239=3,1,0),IF($X239&lt;30,1,0))</formula>
    </cfRule>
    <cfRule type="expression" dxfId="15176" priority="260">
      <formula>AND(IF($Q239=3,1,IF($Q239=4,1,0)),IF($F239&lt;=85,1,0))</formula>
    </cfRule>
  </conditionalFormatting>
  <conditionalFormatting sqref="X239">
    <cfRule type="expression" dxfId="15175" priority="253">
      <formula>AND(IF(OR($Q239=1,$Q239=2),1,0),IF($X239&lt;=20,1,0))</formula>
    </cfRule>
    <cfRule type="expression" dxfId="15174" priority="254">
      <formula>AND(IF($Q239=2,1,0),IF($X239&lt;30,1,0))</formula>
    </cfRule>
    <cfRule type="expression" dxfId="15173" priority="255">
      <formula>AND(IF($Q239=3,1,0),IF($X239&lt;30,1,0))</formula>
    </cfRule>
    <cfRule type="expression" dxfId="15172" priority="256">
      <formula>AND(IF($Q239=3,1,IF($Q239=4,1,0)),IF($F239&lt;=85,1,0))</formula>
    </cfRule>
  </conditionalFormatting>
  <conditionalFormatting sqref="AI239">
    <cfRule type="expression" dxfId="15171" priority="249">
      <formula>AND(IF(OR($Q239=1,$Q239=2),1,0),IF($X239&lt;=20,1,0))</formula>
    </cfRule>
    <cfRule type="expression" dxfId="15170" priority="250">
      <formula>AND(IF($Q239=2,1,0),IF($X239&lt;30,1,0))</formula>
    </cfRule>
    <cfRule type="expression" dxfId="15169" priority="251">
      <formula>AND(IF($Q239=3,1,0),IF($X239&lt;30,1,0))</formula>
    </cfRule>
    <cfRule type="expression" dxfId="15168" priority="252">
      <formula>AND(IF($Q239=3,1,IF($Q239=4,1,0)),IF($F239&lt;=85,1,0))</formula>
    </cfRule>
  </conditionalFormatting>
  <conditionalFormatting sqref="AV240">
    <cfRule type="expression" dxfId="15167" priority="247">
      <formula>AV240="X"</formula>
    </cfRule>
    <cfRule type="expression" dxfId="15166" priority="248">
      <formula>AV240="후보"</formula>
    </cfRule>
  </conditionalFormatting>
  <conditionalFormatting sqref="AC240">
    <cfRule type="cellIs" dxfId="15165" priority="244" operator="greaterThan">
      <formula>0.9</formula>
    </cfRule>
    <cfRule type="cellIs" dxfId="15164" priority="245" operator="greaterThan">
      <formula>0.85</formula>
    </cfRule>
  </conditionalFormatting>
  <conditionalFormatting sqref="N240">
    <cfRule type="cellIs" dxfId="15163" priority="242" operator="greaterThan">
      <formula>0.9</formula>
    </cfRule>
    <cfRule type="cellIs" dxfId="15162" priority="243" operator="greaterThan">
      <formula>0.85</formula>
    </cfRule>
  </conditionalFormatting>
  <conditionalFormatting sqref="E240">
    <cfRule type="expression" dxfId="15161" priority="238">
      <formula>AND(IF(OR($Q240=1,$Q240=2),1,0),IF($X240&lt;=20,1,0))</formula>
    </cfRule>
    <cfRule type="expression" dxfId="15160" priority="239">
      <formula>AND(IF($Q240=2,1,0),IF($X240&lt;30,1,0))</formula>
    </cfRule>
    <cfRule type="expression" dxfId="15159" priority="240">
      <formula>AND(IF($Q240=3,1,0),IF($X240&lt;30,1,0))</formula>
    </cfRule>
    <cfRule type="expression" dxfId="15158" priority="241">
      <formula>AND(IF($Q240=3,1,IF($Q240=4,1,0)),IF($F240&lt;=85,1,0))</formula>
    </cfRule>
  </conditionalFormatting>
  <conditionalFormatting sqref="X240">
    <cfRule type="expression" dxfId="15157" priority="234">
      <formula>AND(IF(OR($Q240=1,$Q240=2),1,0),IF($X240&lt;=20,1,0))</formula>
    </cfRule>
    <cfRule type="expression" dxfId="15156" priority="235">
      <formula>AND(IF($Q240=2,1,0),IF($X240&lt;30,1,0))</formula>
    </cfRule>
    <cfRule type="expression" dxfId="15155" priority="236">
      <formula>AND(IF($Q240=3,1,0),IF($X240&lt;30,1,0))</formula>
    </cfRule>
    <cfRule type="expression" dxfId="15154" priority="237">
      <formula>AND(IF($Q240=3,1,IF($Q240=4,1,0)),IF($F240&lt;=85,1,0))</formula>
    </cfRule>
  </conditionalFormatting>
  <conditionalFormatting sqref="AI240">
    <cfRule type="expression" dxfId="15153" priority="230">
      <formula>AND(IF(OR($Q240=1,$Q240=2),1,0),IF($X240&lt;=20,1,0))</formula>
    </cfRule>
    <cfRule type="expression" dxfId="15152" priority="231">
      <formula>AND(IF($Q240=2,1,0),IF($X240&lt;30,1,0))</formula>
    </cfRule>
    <cfRule type="expression" dxfId="15151" priority="232">
      <formula>AND(IF($Q240=3,1,0),IF($X240&lt;30,1,0))</formula>
    </cfRule>
    <cfRule type="expression" dxfId="15150" priority="233">
      <formula>AND(IF($Q240=3,1,IF($Q240=4,1,0)),IF($F240&lt;=85,1,0))</formula>
    </cfRule>
  </conditionalFormatting>
  <conditionalFormatting sqref="AV241">
    <cfRule type="expression" dxfId="15149" priority="228">
      <formula>AV241="X"</formula>
    </cfRule>
    <cfRule type="expression" dxfId="15148" priority="229">
      <formula>AV241="후보"</formula>
    </cfRule>
  </conditionalFormatting>
  <conditionalFormatting sqref="AC241 N241">
    <cfRule type="cellIs" dxfId="15147" priority="225" operator="greaterThan">
      <formula>0.9</formula>
    </cfRule>
    <cfRule type="cellIs" dxfId="15146" priority="226" operator="greaterThan">
      <formula>0.85</formula>
    </cfRule>
  </conditionalFormatting>
  <conditionalFormatting sqref="AV242">
    <cfRule type="expression" dxfId="15145" priority="223">
      <formula>AV242="X"</formula>
    </cfRule>
    <cfRule type="expression" dxfId="15144" priority="224">
      <formula>AV242="후보"</formula>
    </cfRule>
  </conditionalFormatting>
  <conditionalFormatting sqref="AC242">
    <cfRule type="cellIs" dxfId="15143" priority="220" operator="greaterThan">
      <formula>0.9</formula>
    </cfRule>
    <cfRule type="cellIs" dxfId="15142" priority="221" operator="greaterThan">
      <formula>0.85</formula>
    </cfRule>
  </conditionalFormatting>
  <conditionalFormatting sqref="N242">
    <cfRule type="cellIs" dxfId="15141" priority="218" operator="greaterThan">
      <formula>0.9</formula>
    </cfRule>
    <cfRule type="cellIs" dxfId="15140" priority="219" operator="greaterThan">
      <formula>0.85</formula>
    </cfRule>
  </conditionalFormatting>
  <conditionalFormatting sqref="E242">
    <cfRule type="expression" dxfId="15139" priority="214">
      <formula>AND(IF(OR($Q242=1,$Q242=2),1,0),IF($X242&lt;=20,1,0))</formula>
    </cfRule>
    <cfRule type="expression" dxfId="15138" priority="215">
      <formula>AND(IF($Q242=2,1,0),IF($X242&lt;30,1,0))</formula>
    </cfRule>
    <cfRule type="expression" dxfId="15137" priority="216">
      <formula>AND(IF($Q242=3,1,0),IF($X242&lt;30,1,0))</formula>
    </cfRule>
    <cfRule type="expression" dxfId="15136" priority="217">
      <formula>AND(IF($Q242=3,1,IF($Q242=4,1,0)),IF($F242&lt;=85,1,0))</formula>
    </cfRule>
  </conditionalFormatting>
  <conditionalFormatting sqref="X242">
    <cfRule type="expression" dxfId="15135" priority="210">
      <formula>AND(IF(OR($Q242=1,$Q242=2),1,0),IF($X242&lt;=20,1,0))</formula>
    </cfRule>
    <cfRule type="expression" dxfId="15134" priority="211">
      <formula>AND(IF($Q242=2,1,0),IF($X242&lt;30,1,0))</formula>
    </cfRule>
    <cfRule type="expression" dxfId="15133" priority="212">
      <formula>AND(IF($Q242=3,1,0),IF($X242&lt;30,1,0))</formula>
    </cfRule>
    <cfRule type="expression" dxfId="15132" priority="213">
      <formula>AND(IF($Q242=3,1,IF($Q242=4,1,0)),IF($F242&lt;=85,1,0))</formula>
    </cfRule>
  </conditionalFormatting>
  <conditionalFormatting sqref="AI242">
    <cfRule type="expression" dxfId="15131" priority="206">
      <formula>AND(IF(OR($Q242=1,$Q242=2),1,0),IF($X242&lt;=20,1,0))</formula>
    </cfRule>
    <cfRule type="expression" dxfId="15130" priority="207">
      <formula>AND(IF($Q242=2,1,0),IF($X242&lt;30,1,0))</formula>
    </cfRule>
    <cfRule type="expression" dxfId="15129" priority="208">
      <formula>AND(IF($Q242=3,1,0),IF($X242&lt;30,1,0))</formula>
    </cfRule>
    <cfRule type="expression" dxfId="15128" priority="209">
      <formula>AND(IF($Q242=3,1,IF($Q242=4,1,0)),IF($F242&lt;=85,1,0))</formula>
    </cfRule>
  </conditionalFormatting>
  <conditionalFormatting sqref="AV243">
    <cfRule type="expression" dxfId="15127" priority="204">
      <formula>AV243="X"</formula>
    </cfRule>
    <cfRule type="expression" dxfId="15126" priority="205">
      <formula>AV243="후보"</formula>
    </cfRule>
  </conditionalFormatting>
  <conditionalFormatting sqref="AC243">
    <cfRule type="cellIs" dxfId="15125" priority="201" operator="greaterThan">
      <formula>0.9</formula>
    </cfRule>
    <cfRule type="cellIs" dxfId="15124" priority="202" operator="greaterThan">
      <formula>0.85</formula>
    </cfRule>
  </conditionalFormatting>
  <conditionalFormatting sqref="N243">
    <cfRule type="cellIs" dxfId="15123" priority="199" operator="greaterThan">
      <formula>0.9</formula>
    </cfRule>
    <cfRule type="cellIs" dxfId="15122" priority="200" operator="greaterThan">
      <formula>0.85</formula>
    </cfRule>
  </conditionalFormatting>
  <conditionalFormatting sqref="E243">
    <cfRule type="expression" dxfId="15121" priority="195">
      <formula>AND(IF(OR($Q243=1,$Q243=2),1,0),IF($X243&lt;=20,1,0))</formula>
    </cfRule>
    <cfRule type="expression" dxfId="15120" priority="196">
      <formula>AND(IF($Q243=2,1,0),IF($X243&lt;30,1,0))</formula>
    </cfRule>
    <cfRule type="expression" dxfId="15119" priority="197">
      <formula>AND(IF($Q243=3,1,0),IF($X243&lt;30,1,0))</formula>
    </cfRule>
    <cfRule type="expression" dxfId="15118" priority="198">
      <formula>AND(IF($Q243=3,1,IF($Q243=4,1,0)),IF($F243&lt;=85,1,0))</formula>
    </cfRule>
  </conditionalFormatting>
  <conditionalFormatting sqref="X243">
    <cfRule type="expression" dxfId="15117" priority="191">
      <formula>AND(IF(OR($Q243=1,$Q243=2),1,0),IF($X243&lt;=20,1,0))</formula>
    </cfRule>
    <cfRule type="expression" dxfId="15116" priority="192">
      <formula>AND(IF($Q243=2,1,0),IF($X243&lt;30,1,0))</formula>
    </cfRule>
    <cfRule type="expression" dxfId="15115" priority="193">
      <formula>AND(IF($Q243=3,1,0),IF($X243&lt;30,1,0))</formula>
    </cfRule>
    <cfRule type="expression" dxfId="15114" priority="194">
      <formula>AND(IF($Q243=3,1,IF($Q243=4,1,0)),IF($F243&lt;=85,1,0))</formula>
    </cfRule>
  </conditionalFormatting>
  <conditionalFormatting sqref="AI243">
    <cfRule type="expression" dxfId="15113" priority="187">
      <formula>AND(IF(OR($Q243=1,$Q243=2),1,0),IF($X243&lt;=20,1,0))</formula>
    </cfRule>
    <cfRule type="expression" dxfId="15112" priority="188">
      <formula>AND(IF($Q243=2,1,0),IF($X243&lt;30,1,0))</formula>
    </cfRule>
    <cfRule type="expression" dxfId="15111" priority="189">
      <formula>AND(IF($Q243=3,1,0),IF($X243&lt;30,1,0))</formula>
    </cfRule>
    <cfRule type="expression" dxfId="15110" priority="190">
      <formula>AND(IF($Q243=3,1,IF($Q243=4,1,0)),IF($F243&lt;=85,1,0))</formula>
    </cfRule>
  </conditionalFormatting>
  <conditionalFormatting sqref="AV244">
    <cfRule type="expression" dxfId="15109" priority="185">
      <formula>AV244="X"</formula>
    </cfRule>
    <cfRule type="expression" dxfId="15108" priority="186">
      <formula>AV244="후보"</formula>
    </cfRule>
  </conditionalFormatting>
  <conditionalFormatting sqref="AC244 N244">
    <cfRule type="cellIs" dxfId="15107" priority="182" operator="greaterThan">
      <formula>0.9</formula>
    </cfRule>
    <cfRule type="cellIs" dxfId="15106" priority="183" operator="greaterThan">
      <formula>0.85</formula>
    </cfRule>
  </conditionalFormatting>
  <conditionalFormatting sqref="AV245">
    <cfRule type="expression" dxfId="15105" priority="180">
      <formula>AV245="X"</formula>
    </cfRule>
    <cfRule type="expression" dxfId="15104" priority="181">
      <formula>AV245="후보"</formula>
    </cfRule>
  </conditionalFormatting>
  <conditionalFormatting sqref="AC245">
    <cfRule type="cellIs" dxfId="15103" priority="177" operator="greaterThan">
      <formula>0.9</formula>
    </cfRule>
    <cfRule type="cellIs" dxfId="15102" priority="178" operator="greaterThan">
      <formula>0.85</formula>
    </cfRule>
  </conditionalFormatting>
  <conditionalFormatting sqref="N245">
    <cfRule type="cellIs" dxfId="15101" priority="175" operator="greaterThan">
      <formula>0.9</formula>
    </cfRule>
    <cfRule type="cellIs" dxfId="15100" priority="176" operator="greaterThan">
      <formula>0.85</formula>
    </cfRule>
  </conditionalFormatting>
  <conditionalFormatting sqref="E245">
    <cfRule type="expression" dxfId="15099" priority="171">
      <formula>AND(IF(OR($Q245=1,$Q245=2),1,0),IF($X245&lt;=20,1,0))</formula>
    </cfRule>
    <cfRule type="expression" dxfId="15098" priority="172">
      <formula>AND(IF($Q245=2,1,0),IF($X245&lt;30,1,0))</formula>
    </cfRule>
    <cfRule type="expression" dxfId="15097" priority="173">
      <formula>AND(IF($Q245=3,1,0),IF($X245&lt;30,1,0))</formula>
    </cfRule>
    <cfRule type="expression" dxfId="15096" priority="174">
      <formula>AND(IF($Q245=3,1,IF($Q245=4,1,0)),IF($F245&lt;=85,1,0))</formula>
    </cfRule>
  </conditionalFormatting>
  <conditionalFormatting sqref="X245">
    <cfRule type="expression" dxfId="15095" priority="167">
      <formula>AND(IF(OR($Q245=1,$Q245=2),1,0),IF($X245&lt;=20,1,0))</formula>
    </cfRule>
    <cfRule type="expression" dxfId="15094" priority="168">
      <formula>AND(IF($Q245=2,1,0),IF($X245&lt;30,1,0))</formula>
    </cfRule>
    <cfRule type="expression" dxfId="15093" priority="169">
      <formula>AND(IF($Q245=3,1,0),IF($X245&lt;30,1,0))</formula>
    </cfRule>
    <cfRule type="expression" dxfId="15092" priority="170">
      <formula>AND(IF($Q245=3,1,IF($Q245=4,1,0)),IF($F245&lt;=85,1,0))</formula>
    </cfRule>
  </conditionalFormatting>
  <conditionalFormatting sqref="AI245">
    <cfRule type="expression" dxfId="15091" priority="163">
      <formula>AND(IF(OR($Q245=1,$Q245=2),1,0),IF($X245&lt;=20,1,0))</formula>
    </cfRule>
    <cfRule type="expression" dxfId="15090" priority="164">
      <formula>AND(IF($Q245=2,1,0),IF($X245&lt;30,1,0))</formula>
    </cfRule>
    <cfRule type="expression" dxfId="15089" priority="165">
      <formula>AND(IF($Q245=3,1,0),IF($X245&lt;30,1,0))</formula>
    </cfRule>
    <cfRule type="expression" dxfId="15088" priority="166">
      <formula>AND(IF($Q245=3,1,IF($Q245=4,1,0)),IF($F245&lt;=85,1,0))</formula>
    </cfRule>
  </conditionalFormatting>
  <conditionalFormatting sqref="AV246">
    <cfRule type="expression" dxfId="15087" priority="161">
      <formula>AV246="X"</formula>
    </cfRule>
    <cfRule type="expression" dxfId="15086" priority="162">
      <formula>AV246="후보"</formula>
    </cfRule>
  </conditionalFormatting>
  <conditionalFormatting sqref="AC246">
    <cfRule type="cellIs" dxfId="15085" priority="158" operator="greaterThan">
      <formula>0.9</formula>
    </cfRule>
    <cfRule type="cellIs" dxfId="15084" priority="159" operator="greaterThan">
      <formula>0.85</formula>
    </cfRule>
  </conditionalFormatting>
  <conditionalFormatting sqref="N246">
    <cfRule type="cellIs" dxfId="15083" priority="156" operator="greaterThan">
      <formula>0.9</formula>
    </cfRule>
    <cfRule type="cellIs" dxfId="15082" priority="157" operator="greaterThan">
      <formula>0.85</formula>
    </cfRule>
  </conditionalFormatting>
  <conditionalFormatting sqref="E246">
    <cfRule type="expression" dxfId="15081" priority="152">
      <formula>AND(IF(OR($Q246=1,$Q246=2),1,0),IF($X246&lt;=20,1,0))</formula>
    </cfRule>
    <cfRule type="expression" dxfId="15080" priority="153">
      <formula>AND(IF($Q246=2,1,0),IF($X246&lt;30,1,0))</formula>
    </cfRule>
    <cfRule type="expression" dxfId="15079" priority="154">
      <formula>AND(IF($Q246=3,1,0),IF($X246&lt;30,1,0))</formula>
    </cfRule>
    <cfRule type="expression" dxfId="15078" priority="155">
      <formula>AND(IF($Q246=3,1,IF($Q246=4,1,0)),IF($F246&lt;=85,1,0))</formula>
    </cfRule>
  </conditionalFormatting>
  <conditionalFormatting sqref="X246">
    <cfRule type="expression" dxfId="15077" priority="148">
      <formula>AND(IF(OR($Q246=1,$Q246=2),1,0),IF($X246&lt;=20,1,0))</formula>
    </cfRule>
    <cfRule type="expression" dxfId="15076" priority="149">
      <formula>AND(IF($Q246=2,1,0),IF($X246&lt;30,1,0))</formula>
    </cfRule>
    <cfRule type="expression" dxfId="15075" priority="150">
      <formula>AND(IF($Q246=3,1,0),IF($X246&lt;30,1,0))</formula>
    </cfRule>
    <cfRule type="expression" dxfId="15074" priority="151">
      <formula>AND(IF($Q246=3,1,IF($Q246=4,1,0)),IF($F246&lt;=85,1,0))</formula>
    </cfRule>
  </conditionalFormatting>
  <conditionalFormatting sqref="AI246">
    <cfRule type="expression" dxfId="15073" priority="144">
      <formula>AND(IF(OR($Q246=1,$Q246=2),1,0),IF($X246&lt;=20,1,0))</formula>
    </cfRule>
    <cfRule type="expression" dxfId="15072" priority="145">
      <formula>AND(IF($Q246=2,1,0),IF($X246&lt;30,1,0))</formula>
    </cfRule>
    <cfRule type="expression" dxfId="15071" priority="146">
      <formula>AND(IF($Q246=3,1,0),IF($X246&lt;30,1,0))</formula>
    </cfRule>
    <cfRule type="expression" dxfId="15070" priority="147">
      <formula>AND(IF($Q246=3,1,IF($Q246=4,1,0)),IF($F246&lt;=85,1,0))</formula>
    </cfRule>
  </conditionalFormatting>
  <conditionalFormatting sqref="AV247">
    <cfRule type="expression" dxfId="15069" priority="142">
      <formula>AV247="X"</formula>
    </cfRule>
    <cfRule type="expression" dxfId="15068" priority="143">
      <formula>AV247="후보"</formula>
    </cfRule>
  </conditionalFormatting>
  <conditionalFormatting sqref="AC247">
    <cfRule type="cellIs" dxfId="15067" priority="139" operator="greaterThan">
      <formula>0.9</formula>
    </cfRule>
    <cfRule type="cellIs" dxfId="15066" priority="140" operator="greaterThan">
      <formula>0.85</formula>
    </cfRule>
  </conditionalFormatting>
  <conditionalFormatting sqref="N247">
    <cfRule type="cellIs" dxfId="15065" priority="137" operator="greaterThan">
      <formula>0.9</formula>
    </cfRule>
    <cfRule type="cellIs" dxfId="15064" priority="138" operator="greaterThan">
      <formula>0.85</formula>
    </cfRule>
  </conditionalFormatting>
  <conditionalFormatting sqref="E247">
    <cfRule type="expression" dxfId="15063" priority="133">
      <formula>AND(IF(OR($Q247=1,$Q247=2),1,0),IF($X247&lt;=20,1,0))</formula>
    </cfRule>
    <cfRule type="expression" dxfId="15062" priority="134">
      <formula>AND(IF($Q247=2,1,0),IF($X247&lt;30,1,0))</formula>
    </cfRule>
    <cfRule type="expression" dxfId="15061" priority="135">
      <formula>AND(IF($Q247=3,1,0),IF($X247&lt;30,1,0))</formula>
    </cfRule>
    <cfRule type="expression" dxfId="15060" priority="136">
      <formula>AND(IF($Q247=3,1,IF($Q247=4,1,0)),IF($F247&lt;=85,1,0))</formula>
    </cfRule>
  </conditionalFormatting>
  <conditionalFormatting sqref="X247">
    <cfRule type="expression" dxfId="15059" priority="129">
      <formula>AND(IF(OR($Q247=1,$Q247=2),1,0),IF($X247&lt;=20,1,0))</formula>
    </cfRule>
    <cfRule type="expression" dxfId="15058" priority="130">
      <formula>AND(IF($Q247=2,1,0),IF($X247&lt;30,1,0))</formula>
    </cfRule>
    <cfRule type="expression" dxfId="15057" priority="131">
      <formula>AND(IF($Q247=3,1,0),IF($X247&lt;30,1,0))</formula>
    </cfRule>
    <cfRule type="expression" dxfId="15056" priority="132">
      <formula>AND(IF($Q247=3,1,IF($Q247=4,1,0)),IF($F247&lt;=85,1,0))</formula>
    </cfRule>
  </conditionalFormatting>
  <conditionalFormatting sqref="AI247">
    <cfRule type="expression" dxfId="15055" priority="125">
      <formula>AND(IF(OR($Q247=1,$Q247=2),1,0),IF($X247&lt;=20,1,0))</formula>
    </cfRule>
    <cfRule type="expression" dxfId="15054" priority="126">
      <formula>AND(IF($Q247=2,1,0),IF($X247&lt;30,1,0))</formula>
    </cfRule>
    <cfRule type="expression" dxfId="15053" priority="127">
      <formula>AND(IF($Q247=3,1,0),IF($X247&lt;30,1,0))</formula>
    </cfRule>
    <cfRule type="expression" dxfId="15052" priority="128">
      <formula>AND(IF($Q247=3,1,IF($Q247=4,1,0)),IF($F247&lt;=85,1,0))</formula>
    </cfRule>
  </conditionalFormatting>
  <conditionalFormatting sqref="AV248">
    <cfRule type="expression" dxfId="15051" priority="123">
      <formula>AV248="X"</formula>
    </cfRule>
    <cfRule type="expression" dxfId="15050" priority="124">
      <formula>AV248="후보"</formula>
    </cfRule>
  </conditionalFormatting>
  <conditionalFormatting sqref="AC248">
    <cfRule type="cellIs" dxfId="15049" priority="120" operator="greaterThan">
      <formula>0.9</formula>
    </cfRule>
    <cfRule type="cellIs" dxfId="15048" priority="121" operator="greaterThan">
      <formula>0.85</formula>
    </cfRule>
  </conditionalFormatting>
  <conditionalFormatting sqref="N248">
    <cfRule type="cellIs" dxfId="15047" priority="118" operator="greaterThan">
      <formula>0.9</formula>
    </cfRule>
    <cfRule type="cellIs" dxfId="15046" priority="119" operator="greaterThan">
      <formula>0.85</formula>
    </cfRule>
  </conditionalFormatting>
  <conditionalFormatting sqref="E248">
    <cfRule type="expression" dxfId="15045" priority="114">
      <formula>AND(IF(OR($Q248=1,$Q248=2),1,0),IF($X248&lt;=20,1,0))</formula>
    </cfRule>
    <cfRule type="expression" dxfId="15044" priority="115">
      <formula>AND(IF($Q248=2,1,0),IF($X248&lt;30,1,0))</formula>
    </cfRule>
    <cfRule type="expression" dxfId="15043" priority="116">
      <formula>AND(IF($Q248=3,1,0),IF($X248&lt;30,1,0))</formula>
    </cfRule>
    <cfRule type="expression" dxfId="15042" priority="117">
      <formula>AND(IF($Q248=3,1,IF($Q248=4,1,0)),IF($F248&lt;=85,1,0))</formula>
    </cfRule>
  </conditionalFormatting>
  <conditionalFormatting sqref="X248">
    <cfRule type="expression" dxfId="15041" priority="110">
      <formula>AND(IF(OR($Q248=1,$Q248=2),1,0),IF($X248&lt;=20,1,0))</formula>
    </cfRule>
    <cfRule type="expression" dxfId="15040" priority="111">
      <formula>AND(IF($Q248=2,1,0),IF($X248&lt;30,1,0))</formula>
    </cfRule>
    <cfRule type="expression" dxfId="15039" priority="112">
      <formula>AND(IF($Q248=3,1,0),IF($X248&lt;30,1,0))</formula>
    </cfRule>
    <cfRule type="expression" dxfId="15038" priority="113">
      <formula>AND(IF($Q248=3,1,IF($Q248=4,1,0)),IF($F248&lt;=85,1,0))</formula>
    </cfRule>
  </conditionalFormatting>
  <conditionalFormatting sqref="AI248">
    <cfRule type="expression" dxfId="15037" priority="106">
      <formula>AND(IF(OR($Q248=1,$Q248=2),1,0),IF($X248&lt;=20,1,0))</formula>
    </cfRule>
    <cfRule type="expression" dxfId="15036" priority="107">
      <formula>AND(IF($Q248=2,1,0),IF($X248&lt;30,1,0))</formula>
    </cfRule>
    <cfRule type="expression" dxfId="15035" priority="108">
      <formula>AND(IF($Q248=3,1,0),IF($X248&lt;30,1,0))</formula>
    </cfRule>
    <cfRule type="expression" dxfId="15034" priority="109">
      <formula>AND(IF($Q248=3,1,IF($Q248=4,1,0)),IF($F248&lt;=85,1,0))</formula>
    </cfRule>
  </conditionalFormatting>
  <conditionalFormatting sqref="AV249">
    <cfRule type="expression" dxfId="15033" priority="104">
      <formula>AV249="X"</formula>
    </cfRule>
    <cfRule type="expression" dxfId="15032" priority="105">
      <formula>AV249="후보"</formula>
    </cfRule>
  </conditionalFormatting>
  <conditionalFormatting sqref="AC249 N249">
    <cfRule type="cellIs" dxfId="15031" priority="101" operator="greaterThan">
      <formula>0.9</formula>
    </cfRule>
    <cfRule type="cellIs" dxfId="15030" priority="102" operator="greaterThan">
      <formula>0.85</formula>
    </cfRule>
  </conditionalFormatting>
  <conditionalFormatting sqref="AV250">
    <cfRule type="expression" dxfId="15029" priority="99">
      <formula>AV250="X"</formula>
    </cfRule>
    <cfRule type="expression" dxfId="15028" priority="100">
      <formula>AV250="후보"</formula>
    </cfRule>
  </conditionalFormatting>
  <conditionalFormatting sqref="AC250">
    <cfRule type="cellIs" dxfId="15027" priority="96" operator="greaterThan">
      <formula>0.9</formula>
    </cfRule>
    <cfRule type="cellIs" dxfId="15026" priority="97" operator="greaterThan">
      <formula>0.85</formula>
    </cfRule>
  </conditionalFormatting>
  <conditionalFormatting sqref="N250">
    <cfRule type="cellIs" dxfId="15025" priority="94" operator="greaterThan">
      <formula>0.9</formula>
    </cfRule>
    <cfRule type="cellIs" dxfId="15024" priority="95" operator="greaterThan">
      <formula>0.85</formula>
    </cfRule>
  </conditionalFormatting>
  <conditionalFormatting sqref="E250">
    <cfRule type="expression" dxfId="15023" priority="90">
      <formula>AND(IF(OR($Q250=1,$Q250=2),1,0),IF($X250&lt;=20,1,0))</formula>
    </cfRule>
    <cfRule type="expression" dxfId="15022" priority="91">
      <formula>AND(IF($Q250=2,1,0),IF($X250&lt;30,1,0))</formula>
    </cfRule>
    <cfRule type="expression" dxfId="15021" priority="92">
      <formula>AND(IF($Q250=3,1,0),IF($X250&lt;30,1,0))</formula>
    </cfRule>
    <cfRule type="expression" dxfId="15020" priority="93">
      <formula>AND(IF($Q250=3,1,IF($Q250=4,1,0)),IF($F250&lt;=85,1,0))</formula>
    </cfRule>
  </conditionalFormatting>
  <conditionalFormatting sqref="X250">
    <cfRule type="expression" dxfId="15019" priority="86">
      <formula>AND(IF(OR($Q250=1,$Q250=2),1,0),IF($X250&lt;=20,1,0))</formula>
    </cfRule>
    <cfRule type="expression" dxfId="15018" priority="87">
      <formula>AND(IF($Q250=2,1,0),IF($X250&lt;30,1,0))</formula>
    </cfRule>
    <cfRule type="expression" dxfId="15017" priority="88">
      <formula>AND(IF($Q250=3,1,0),IF($X250&lt;30,1,0))</formula>
    </cfRule>
    <cfRule type="expression" dxfId="15016" priority="89">
      <formula>AND(IF($Q250=3,1,IF($Q250=4,1,0)),IF($F250&lt;=85,1,0))</formula>
    </cfRule>
  </conditionalFormatting>
  <conditionalFormatting sqref="AI250">
    <cfRule type="expression" dxfId="15015" priority="82">
      <formula>AND(IF(OR($Q250=1,$Q250=2),1,0),IF($X250&lt;=20,1,0))</formula>
    </cfRule>
    <cfRule type="expression" dxfId="15014" priority="83">
      <formula>AND(IF($Q250=2,1,0),IF($X250&lt;30,1,0))</formula>
    </cfRule>
    <cfRule type="expression" dxfId="15013" priority="84">
      <formula>AND(IF($Q250=3,1,0),IF($X250&lt;30,1,0))</formula>
    </cfRule>
    <cfRule type="expression" dxfId="15012" priority="85">
      <formula>AND(IF($Q250=3,1,IF($Q250=4,1,0)),IF($F250&lt;=85,1,0))</formula>
    </cfRule>
  </conditionalFormatting>
  <conditionalFormatting sqref="AV251">
    <cfRule type="expression" dxfId="15011" priority="80">
      <formula>AV251="X"</formula>
    </cfRule>
    <cfRule type="expression" dxfId="15010" priority="81">
      <formula>AV251="후보"</formula>
    </cfRule>
  </conditionalFormatting>
  <conditionalFormatting sqref="AC251">
    <cfRule type="cellIs" dxfId="15009" priority="77" operator="greaterThan">
      <formula>0.9</formula>
    </cfRule>
    <cfRule type="cellIs" dxfId="15008" priority="78" operator="greaterThan">
      <formula>0.85</formula>
    </cfRule>
  </conditionalFormatting>
  <conditionalFormatting sqref="N251">
    <cfRule type="cellIs" dxfId="15007" priority="75" operator="greaterThan">
      <formula>0.9</formula>
    </cfRule>
    <cfRule type="cellIs" dxfId="15006" priority="76" operator="greaterThan">
      <formula>0.85</formula>
    </cfRule>
  </conditionalFormatting>
  <conditionalFormatting sqref="E251">
    <cfRule type="expression" dxfId="15005" priority="71">
      <formula>AND(IF(OR($Q251=1,$Q251=2),1,0),IF($X251&lt;=20,1,0))</formula>
    </cfRule>
    <cfRule type="expression" dxfId="15004" priority="72">
      <formula>AND(IF($Q251=2,1,0),IF($X251&lt;30,1,0))</formula>
    </cfRule>
    <cfRule type="expression" dxfId="15003" priority="73">
      <formula>AND(IF($Q251=3,1,0),IF($X251&lt;30,1,0))</formula>
    </cfRule>
    <cfRule type="expression" dxfId="15002" priority="74">
      <formula>AND(IF($Q251=3,1,IF($Q251=4,1,0)),IF($F251&lt;=85,1,0))</formula>
    </cfRule>
  </conditionalFormatting>
  <conditionalFormatting sqref="X251">
    <cfRule type="expression" dxfId="15001" priority="67">
      <formula>AND(IF(OR($Q251=1,$Q251=2),1,0),IF($X251&lt;=20,1,0))</formula>
    </cfRule>
    <cfRule type="expression" dxfId="15000" priority="68">
      <formula>AND(IF($Q251=2,1,0),IF($X251&lt;30,1,0))</formula>
    </cfRule>
    <cfRule type="expression" dxfId="14999" priority="69">
      <formula>AND(IF($Q251=3,1,0),IF($X251&lt;30,1,0))</formula>
    </cfRule>
    <cfRule type="expression" dxfId="14998" priority="70">
      <formula>AND(IF($Q251=3,1,IF($Q251=4,1,0)),IF($F251&lt;=85,1,0))</formula>
    </cfRule>
  </conditionalFormatting>
  <conditionalFormatting sqref="AI251">
    <cfRule type="expression" dxfId="14997" priority="63">
      <formula>AND(IF(OR($Q251=1,$Q251=2),1,0),IF($X251&lt;=20,1,0))</formula>
    </cfRule>
    <cfRule type="expression" dxfId="14996" priority="64">
      <formula>AND(IF($Q251=2,1,0),IF($X251&lt;30,1,0))</formula>
    </cfRule>
    <cfRule type="expression" dxfId="14995" priority="65">
      <formula>AND(IF($Q251=3,1,0),IF($X251&lt;30,1,0))</formula>
    </cfRule>
    <cfRule type="expression" dxfId="14994" priority="66">
      <formula>AND(IF($Q251=3,1,IF($Q251=4,1,0)),IF($F251&lt;=85,1,0))</formula>
    </cfRule>
  </conditionalFormatting>
  <conditionalFormatting sqref="AV252">
    <cfRule type="expression" dxfId="14993" priority="61">
      <formula>AV252="X"</formula>
    </cfRule>
    <cfRule type="expression" dxfId="14992" priority="62">
      <formula>AV252="후보"</formula>
    </cfRule>
  </conditionalFormatting>
  <conditionalFormatting sqref="AC252 N252">
    <cfRule type="cellIs" dxfId="14991" priority="58" operator="greaterThan">
      <formula>0.9</formula>
    </cfRule>
    <cfRule type="cellIs" dxfId="14990" priority="59" operator="greaterThan">
      <formula>0.85</formula>
    </cfRule>
  </conditionalFormatting>
  <conditionalFormatting sqref="AV253">
    <cfRule type="expression" dxfId="14989" priority="56">
      <formula>AV253="X"</formula>
    </cfRule>
    <cfRule type="expression" dxfId="14988" priority="57">
      <formula>AV253="후보"</formula>
    </cfRule>
  </conditionalFormatting>
  <conditionalFormatting sqref="AC253">
    <cfRule type="cellIs" dxfId="14987" priority="53" operator="greaterThan">
      <formula>0.9</formula>
    </cfRule>
    <cfRule type="cellIs" dxfId="14986" priority="54" operator="greaterThan">
      <formula>0.85</formula>
    </cfRule>
  </conditionalFormatting>
  <conditionalFormatting sqref="N253">
    <cfRule type="cellIs" dxfId="14985" priority="51" operator="greaterThan">
      <formula>0.9</formula>
    </cfRule>
    <cfRule type="cellIs" dxfId="14984" priority="52" operator="greaterThan">
      <formula>0.85</formula>
    </cfRule>
  </conditionalFormatting>
  <conditionalFormatting sqref="E253">
    <cfRule type="expression" dxfId="14983" priority="47">
      <formula>AND(IF(OR($Q253=1,$Q253=2),1,0),IF($X253&lt;=20,1,0))</formula>
    </cfRule>
    <cfRule type="expression" dxfId="14982" priority="48">
      <formula>AND(IF($Q253=2,1,0),IF($X253&lt;30,1,0))</formula>
    </cfRule>
    <cfRule type="expression" dxfId="14981" priority="49">
      <formula>AND(IF($Q253=3,1,0),IF($X253&lt;30,1,0))</formula>
    </cfRule>
    <cfRule type="expression" dxfId="14980" priority="50">
      <formula>AND(IF($Q253=3,1,IF($Q253=4,1,0)),IF($F253&lt;=85,1,0))</formula>
    </cfRule>
  </conditionalFormatting>
  <conditionalFormatting sqref="X253">
    <cfRule type="expression" dxfId="14979" priority="43">
      <formula>AND(IF(OR($Q253=1,$Q253=2),1,0),IF($X253&lt;=20,1,0))</formula>
    </cfRule>
    <cfRule type="expression" dxfId="14978" priority="44">
      <formula>AND(IF($Q253=2,1,0),IF($X253&lt;30,1,0))</formula>
    </cfRule>
    <cfRule type="expression" dxfId="14977" priority="45">
      <formula>AND(IF($Q253=3,1,0),IF($X253&lt;30,1,0))</formula>
    </cfRule>
    <cfRule type="expression" dxfId="14976" priority="46">
      <formula>AND(IF($Q253=3,1,IF($Q253=4,1,0)),IF($F253&lt;=85,1,0))</formula>
    </cfRule>
  </conditionalFormatting>
  <conditionalFormatting sqref="AI253">
    <cfRule type="expression" dxfId="14975" priority="39">
      <formula>AND(IF(OR($Q253=1,$Q253=2),1,0),IF($X253&lt;=20,1,0))</formula>
    </cfRule>
    <cfRule type="expression" dxfId="14974" priority="40">
      <formula>AND(IF($Q253=2,1,0),IF($X253&lt;30,1,0))</formula>
    </cfRule>
    <cfRule type="expression" dxfId="14973" priority="41">
      <formula>AND(IF($Q253=3,1,0),IF($X253&lt;30,1,0))</formula>
    </cfRule>
    <cfRule type="expression" dxfId="14972" priority="42">
      <formula>AND(IF($Q253=3,1,IF($Q253=4,1,0)),IF($F253&lt;=85,1,0))</formula>
    </cfRule>
  </conditionalFormatting>
  <conditionalFormatting sqref="AV254">
    <cfRule type="expression" dxfId="14971" priority="37">
      <formula>AV254="X"</formula>
    </cfRule>
    <cfRule type="expression" dxfId="14970" priority="38">
      <formula>AV254="후보"</formula>
    </cfRule>
  </conditionalFormatting>
  <conditionalFormatting sqref="AC254">
    <cfRule type="cellIs" dxfId="14969" priority="34" operator="greaterThan">
      <formula>0.9</formula>
    </cfRule>
    <cfRule type="cellIs" dxfId="14968" priority="35" operator="greaterThan">
      <formula>0.85</formula>
    </cfRule>
  </conditionalFormatting>
  <conditionalFormatting sqref="N254">
    <cfRule type="cellIs" dxfId="14967" priority="32" operator="greaterThan">
      <formula>0.9</formula>
    </cfRule>
    <cfRule type="cellIs" dxfId="14966" priority="33" operator="greaterThan">
      <formula>0.85</formula>
    </cfRule>
  </conditionalFormatting>
  <conditionalFormatting sqref="E254">
    <cfRule type="expression" dxfId="14965" priority="28">
      <formula>AND(IF(OR($Q254=1,$Q254=2),1,0),IF($X254&lt;=20,1,0))</formula>
    </cfRule>
    <cfRule type="expression" dxfId="14964" priority="29">
      <formula>AND(IF($Q254=2,1,0),IF($X254&lt;30,1,0))</formula>
    </cfRule>
    <cfRule type="expression" dxfId="14963" priority="30">
      <formula>AND(IF($Q254=3,1,0),IF($X254&lt;30,1,0))</formula>
    </cfRule>
    <cfRule type="expression" dxfId="14962" priority="31">
      <formula>AND(IF($Q254=3,1,IF($Q254=4,1,0)),IF($F254&lt;=85,1,0))</formula>
    </cfRule>
  </conditionalFormatting>
  <conditionalFormatting sqref="X254">
    <cfRule type="expression" dxfId="14961" priority="24">
      <formula>AND(IF(OR($Q254=1,$Q254=2),1,0),IF($X254&lt;=20,1,0))</formula>
    </cfRule>
    <cfRule type="expression" dxfId="14960" priority="25">
      <formula>AND(IF($Q254=2,1,0),IF($X254&lt;30,1,0))</formula>
    </cfRule>
    <cfRule type="expression" dxfId="14959" priority="26">
      <formula>AND(IF($Q254=3,1,0),IF($X254&lt;30,1,0))</formula>
    </cfRule>
    <cfRule type="expression" dxfId="14958" priority="27">
      <formula>AND(IF($Q254=3,1,IF($Q254=4,1,0)),IF($F254&lt;=85,1,0))</formula>
    </cfRule>
  </conditionalFormatting>
  <conditionalFormatting sqref="AI254">
    <cfRule type="expression" dxfId="14957" priority="20">
      <formula>AND(IF(OR($Q254=1,$Q254=2),1,0),IF($X254&lt;=20,1,0))</formula>
    </cfRule>
    <cfRule type="expression" dxfId="14956" priority="21">
      <formula>AND(IF($Q254=2,1,0),IF($X254&lt;30,1,0))</formula>
    </cfRule>
    <cfRule type="expression" dxfId="14955" priority="22">
      <formula>AND(IF($Q254=3,1,0),IF($X254&lt;30,1,0))</formula>
    </cfRule>
    <cfRule type="expression" dxfId="14954" priority="23">
      <formula>AND(IF($Q254=3,1,IF($Q254=4,1,0)),IF($F254&lt;=85,1,0))</formula>
    </cfRule>
  </conditionalFormatting>
  <conditionalFormatting sqref="AV255">
    <cfRule type="expression" dxfId="14953" priority="18">
      <formula>AV255="X"</formula>
    </cfRule>
    <cfRule type="expression" dxfId="14952" priority="19">
      <formula>AV255="후보"</formula>
    </cfRule>
  </conditionalFormatting>
  <conditionalFormatting sqref="AC255">
    <cfRule type="cellIs" dxfId="14951" priority="15" operator="greaterThan">
      <formula>0.9</formula>
    </cfRule>
    <cfRule type="cellIs" dxfId="14950" priority="16" operator="greaterThan">
      <formula>0.85</formula>
    </cfRule>
  </conditionalFormatting>
  <conditionalFormatting sqref="N255">
    <cfRule type="cellIs" dxfId="14949" priority="13" operator="greaterThan">
      <formula>0.9</formula>
    </cfRule>
    <cfRule type="cellIs" dxfId="14948" priority="14" operator="greaterThan">
      <formula>0.85</formula>
    </cfRule>
  </conditionalFormatting>
  <conditionalFormatting sqref="E255">
    <cfRule type="expression" dxfId="14947" priority="9">
      <formula>AND(IF(OR($Q255=1,$Q255=2),1,0),IF($X255&lt;=20,1,0))</formula>
    </cfRule>
    <cfRule type="expression" dxfId="14946" priority="10">
      <formula>AND(IF($Q255=2,1,0),IF($X255&lt;30,1,0))</formula>
    </cfRule>
    <cfRule type="expression" dxfId="14945" priority="11">
      <formula>AND(IF($Q255=3,1,0),IF($X255&lt;30,1,0))</formula>
    </cfRule>
    <cfRule type="expression" dxfId="14944" priority="12">
      <formula>AND(IF($Q255=3,1,IF($Q255=4,1,0)),IF($F255&lt;=85,1,0))</formula>
    </cfRule>
  </conditionalFormatting>
  <conditionalFormatting sqref="X255">
    <cfRule type="expression" dxfId="14943" priority="5">
      <formula>AND(IF(OR($Q255=1,$Q255=2),1,0),IF($X255&lt;=20,1,0))</formula>
    </cfRule>
    <cfRule type="expression" dxfId="14942" priority="6">
      <formula>AND(IF($Q255=2,1,0),IF($X255&lt;30,1,0))</formula>
    </cfRule>
    <cfRule type="expression" dxfId="14941" priority="7">
      <formula>AND(IF($Q255=3,1,0),IF($X255&lt;30,1,0))</formula>
    </cfRule>
    <cfRule type="expression" dxfId="14940" priority="8">
      <formula>AND(IF($Q255=3,1,IF($Q255=4,1,0)),IF($F255&lt;=85,1,0))</formula>
    </cfRule>
  </conditionalFormatting>
  <conditionalFormatting sqref="AI255">
    <cfRule type="expression" dxfId="14939" priority="1">
      <formula>AND(IF(OR($Q255=1,$Q255=2),1,0),IF($X255&lt;=20,1,0))</formula>
    </cfRule>
    <cfRule type="expression" dxfId="14938" priority="2">
      <formula>AND(IF($Q255=2,1,0),IF($X255&lt;30,1,0))</formula>
    </cfRule>
    <cfRule type="expression" dxfId="14937" priority="3">
      <formula>AND(IF($Q255=3,1,0),IF($X255&lt;30,1,0))</formula>
    </cfRule>
    <cfRule type="expression" dxfId="14936" priority="4">
      <formula>AND(IF($Q255=3,1,IF($Q255=4,1,0)),IF($F255&lt;=85,1,0))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조남동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1741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조남동 호반베르디움더레이크('17.07.,766^)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9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1743</v>
      </c>
      <c r="B6" s="10" t="s">
        <v>2081</v>
      </c>
      <c r="C6" s="101">
        <v>766</v>
      </c>
      <c r="D6" s="98">
        <v>95.1</v>
      </c>
      <c r="E6" s="100">
        <v>29</v>
      </c>
      <c r="F6" s="98">
        <v>69.599999999999994</v>
      </c>
      <c r="G6" s="17">
        <v>21</v>
      </c>
      <c r="H6" s="101">
        <v>309</v>
      </c>
      <c r="I6" s="102">
        <v>68000</v>
      </c>
      <c r="J6" s="102" t="s">
        <v>1995</v>
      </c>
      <c r="K6" s="102">
        <v>41000</v>
      </c>
      <c r="L6" s="102" t="s">
        <v>1968</v>
      </c>
      <c r="M6" s="103">
        <f>I6-K6</f>
        <v>27000</v>
      </c>
      <c r="N6" s="4">
        <f>IF(ISERROR(K6/I6),"",K6/I6)</f>
        <v>0.6029411764705882</v>
      </c>
      <c r="O6" s="99">
        <f>I6/E6</f>
        <v>2344.8275862068967</v>
      </c>
      <c r="P6" s="99">
        <f>K6/E6</f>
        <v>1413.7931034482758</v>
      </c>
      <c r="Q6" s="74">
        <v>3</v>
      </c>
      <c r="R6" s="74">
        <v>2</v>
      </c>
      <c r="S6" s="74" t="s">
        <v>1941</v>
      </c>
      <c r="T6" s="5" t="s">
        <v>1744</v>
      </c>
      <c r="U6" s="9"/>
      <c r="W6" s="98">
        <f t="shared" ref="W6:X9" si="2">D6</f>
        <v>95.1</v>
      </c>
      <c r="X6" s="100">
        <f t="shared" si="2"/>
        <v>29</v>
      </c>
      <c r="Y6" s="96">
        <f t="shared" ref="Y6:Z9" si="3">H6</f>
        <v>309</v>
      </c>
      <c r="Z6" s="103">
        <f t="shared" si="3"/>
        <v>68000</v>
      </c>
      <c r="AA6" s="103">
        <f>K6</f>
        <v>41000</v>
      </c>
      <c r="AB6" s="103">
        <f t="shared" ref="AB6:AD9" si="4">M6</f>
        <v>27000</v>
      </c>
      <c r="AC6" s="4">
        <f t="shared" si="4"/>
        <v>0.6029411764705882</v>
      </c>
      <c r="AD6" s="99">
        <f t="shared" si="4"/>
        <v>2344.8275862068967</v>
      </c>
      <c r="AE6" s="74" t="str">
        <f>S6</f>
        <v>계</v>
      </c>
      <c r="AF6" s="74" t="str">
        <f>Q6&amp;"/"&amp;R6</f>
        <v>3/2</v>
      </c>
      <c r="AH6" s="20" t="str">
        <f t="shared" si="1"/>
        <v>호반베르디움더레이크</v>
      </c>
      <c r="AI6" s="100">
        <f t="shared" si="0"/>
        <v>29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1743</v>
      </c>
      <c r="B7" s="10" t="s">
        <v>2081</v>
      </c>
      <c r="C7" s="101">
        <v>766</v>
      </c>
      <c r="D7" s="98">
        <v>95.4</v>
      </c>
      <c r="E7" s="100">
        <v>29</v>
      </c>
      <c r="F7" s="98">
        <v>69.599999999999994</v>
      </c>
      <c r="G7" s="17">
        <v>21</v>
      </c>
      <c r="H7" s="101">
        <v>71</v>
      </c>
      <c r="I7" s="102">
        <v>68000</v>
      </c>
      <c r="J7" s="102" t="s">
        <v>1963</v>
      </c>
      <c r="K7" s="102"/>
      <c r="L7" s="102"/>
      <c r="M7" s="103">
        <f>I7-K7</f>
        <v>68000</v>
      </c>
      <c r="N7" s="4">
        <f>IF(ISERROR(K7/I7),"",K7/I7)</f>
        <v>0</v>
      </c>
      <c r="O7" s="99">
        <f>I7/E7</f>
        <v>2344.8275862068967</v>
      </c>
      <c r="P7" s="99">
        <f>K7/E7</f>
        <v>0</v>
      </c>
      <c r="Q7" s="74">
        <v>3</v>
      </c>
      <c r="R7" s="74">
        <v>2</v>
      </c>
      <c r="S7" s="74" t="s">
        <v>1941</v>
      </c>
      <c r="T7" s="5" t="s">
        <v>1266</v>
      </c>
      <c r="U7" s="9"/>
      <c r="W7" s="98">
        <f t="shared" si="2"/>
        <v>95.4</v>
      </c>
      <c r="X7" s="100">
        <f t="shared" si="2"/>
        <v>29</v>
      </c>
      <c r="Y7" s="96">
        <f t="shared" si="3"/>
        <v>71</v>
      </c>
      <c r="Z7" s="103">
        <f t="shared" si="3"/>
        <v>68000</v>
      </c>
      <c r="AA7" s="103">
        <f>K7</f>
        <v>0</v>
      </c>
      <c r="AB7" s="103">
        <f t="shared" si="4"/>
        <v>68000</v>
      </c>
      <c r="AC7" s="4">
        <f t="shared" si="4"/>
        <v>0</v>
      </c>
      <c r="AD7" s="99">
        <f t="shared" si="4"/>
        <v>2344.8275862068967</v>
      </c>
      <c r="AE7" s="74" t="str">
        <f>S7</f>
        <v>계</v>
      </c>
      <c r="AF7" s="74" t="str">
        <f>Q7&amp;"/"&amp;R7</f>
        <v>3/2</v>
      </c>
      <c r="AH7" s="20" t="str">
        <f t="shared" si="1"/>
        <v>호반베르디움더레이크</v>
      </c>
      <c r="AI7" s="100">
        <f t="shared" si="0"/>
        <v>29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1743</v>
      </c>
      <c r="B8" s="10" t="s">
        <v>2081</v>
      </c>
      <c r="C8" s="101">
        <v>766</v>
      </c>
      <c r="D8" s="98">
        <v>110.9</v>
      </c>
      <c r="E8" s="100">
        <v>34</v>
      </c>
      <c r="F8" s="98">
        <v>84.7</v>
      </c>
      <c r="G8" s="17">
        <v>26</v>
      </c>
      <c r="H8" s="101">
        <v>312</v>
      </c>
      <c r="I8" s="102">
        <v>79000</v>
      </c>
      <c r="J8" s="102" t="s">
        <v>1968</v>
      </c>
      <c r="K8" s="102"/>
      <c r="L8" s="102"/>
      <c r="M8" s="103">
        <f>I8-K8</f>
        <v>79000</v>
      </c>
      <c r="N8" s="4">
        <f>IF(ISERROR(K8/I8),"",K8/I8)</f>
        <v>0</v>
      </c>
      <c r="O8" s="99">
        <f>I8/E8</f>
        <v>2323.5294117647059</v>
      </c>
      <c r="P8" s="99">
        <f>K8/E8</f>
        <v>0</v>
      </c>
      <c r="Q8" s="74">
        <v>3</v>
      </c>
      <c r="R8" s="74">
        <v>2</v>
      </c>
      <c r="S8" s="74" t="s">
        <v>1941</v>
      </c>
      <c r="T8" s="5" t="s">
        <v>231</v>
      </c>
      <c r="U8" s="9"/>
      <c r="W8" s="98">
        <f t="shared" si="2"/>
        <v>110.9</v>
      </c>
      <c r="X8" s="100">
        <f t="shared" si="2"/>
        <v>34</v>
      </c>
      <c r="Y8" s="96">
        <f t="shared" si="3"/>
        <v>312</v>
      </c>
      <c r="Z8" s="103">
        <f t="shared" si="3"/>
        <v>79000</v>
      </c>
      <c r="AA8" s="103">
        <f>K8</f>
        <v>0</v>
      </c>
      <c r="AB8" s="103">
        <f t="shared" si="4"/>
        <v>79000</v>
      </c>
      <c r="AC8" s="4">
        <f t="shared" si="4"/>
        <v>0</v>
      </c>
      <c r="AD8" s="99">
        <f t="shared" si="4"/>
        <v>2323.5294117647059</v>
      </c>
      <c r="AE8" s="74" t="str">
        <f>S8</f>
        <v>계</v>
      </c>
      <c r="AF8" s="74" t="str">
        <f>Q8&amp;"/"&amp;R8</f>
        <v>3/2</v>
      </c>
      <c r="AH8" s="20" t="str">
        <f t="shared" si="1"/>
        <v>호반베르디움더레이크</v>
      </c>
      <c r="AI8" s="100">
        <f t="shared" si="0"/>
        <v>34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1743</v>
      </c>
      <c r="B9" s="10" t="s">
        <v>2081</v>
      </c>
      <c r="C9" s="101">
        <v>766</v>
      </c>
      <c r="D9" s="98">
        <v>111.4</v>
      </c>
      <c r="E9" s="100">
        <v>34</v>
      </c>
      <c r="F9" s="98">
        <v>84.7</v>
      </c>
      <c r="G9" s="17">
        <v>26</v>
      </c>
      <c r="H9" s="101">
        <v>74</v>
      </c>
      <c r="I9" s="102">
        <v>81000</v>
      </c>
      <c r="J9" s="102" t="s">
        <v>1971</v>
      </c>
      <c r="K9" s="102">
        <v>48000</v>
      </c>
      <c r="L9" s="102" t="s">
        <v>1960</v>
      </c>
      <c r="M9" s="103">
        <f>I9-K9</f>
        <v>33000</v>
      </c>
      <c r="N9" s="4">
        <f>IF(ISERROR(K9/I9),"",K9/I9)</f>
        <v>0.59259259259259256</v>
      </c>
      <c r="O9" s="99">
        <f>I9/E9</f>
        <v>2382.3529411764707</v>
      </c>
      <c r="P9" s="99">
        <f>K9/E9</f>
        <v>1411.7647058823529</v>
      </c>
      <c r="Q9" s="74">
        <v>3</v>
      </c>
      <c r="R9" s="74">
        <v>2</v>
      </c>
      <c r="S9" s="74" t="s">
        <v>1941</v>
      </c>
      <c r="T9" s="5" t="s">
        <v>160</v>
      </c>
      <c r="U9" s="9"/>
      <c r="W9" s="98">
        <f t="shared" si="2"/>
        <v>111.4</v>
      </c>
      <c r="X9" s="100">
        <f t="shared" si="2"/>
        <v>34</v>
      </c>
      <c r="Y9" s="96">
        <f t="shared" si="3"/>
        <v>74</v>
      </c>
      <c r="Z9" s="103">
        <f t="shared" si="3"/>
        <v>81000</v>
      </c>
      <c r="AA9" s="103">
        <f>K9</f>
        <v>48000</v>
      </c>
      <c r="AB9" s="103">
        <f t="shared" si="4"/>
        <v>33000</v>
      </c>
      <c r="AC9" s="4">
        <f t="shared" si="4"/>
        <v>0.59259259259259256</v>
      </c>
      <c r="AD9" s="99">
        <f t="shared" si="4"/>
        <v>2382.3529411764707</v>
      </c>
      <c r="AE9" s="74" t="str">
        <f>S9</f>
        <v>계</v>
      </c>
      <c r="AF9" s="74" t="str">
        <f>Q9&amp;"/"&amp;R9</f>
        <v>3/2</v>
      </c>
      <c r="AH9" s="20" t="str">
        <f t="shared" si="1"/>
        <v>호반베르디움더레이크</v>
      </c>
      <c r="AI9" s="100">
        <f t="shared" si="0"/>
        <v>34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조남동 목감퍼스트리움('15.08.,625^)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1756</v>
      </c>
      <c r="B11" s="10" t="s">
        <v>2082</v>
      </c>
      <c r="C11" s="101">
        <v>625</v>
      </c>
      <c r="D11" s="98">
        <v>84.7</v>
      </c>
      <c r="E11" s="100">
        <v>26</v>
      </c>
      <c r="F11" s="98">
        <v>59.5</v>
      </c>
      <c r="G11" s="17">
        <v>18</v>
      </c>
      <c r="H11" s="101">
        <v>76</v>
      </c>
      <c r="I11" s="102">
        <v>72000</v>
      </c>
      <c r="J11" s="102" t="s">
        <v>1978</v>
      </c>
      <c r="K11" s="102">
        <v>40000</v>
      </c>
      <c r="L11" s="102" t="s">
        <v>1960</v>
      </c>
      <c r="M11" s="103">
        <f t="shared" ref="M11:M16" si="5">I11-K11</f>
        <v>32000</v>
      </c>
      <c r="N11" s="4">
        <f t="shared" ref="N11:N16" si="6">IF(ISERROR(K11/I11),"",K11/I11)</f>
        <v>0.55555555555555558</v>
      </c>
      <c r="O11" s="99">
        <f t="shared" ref="O11:O16" si="7">I11/E11</f>
        <v>2769.2307692307691</v>
      </c>
      <c r="P11" s="99">
        <f t="shared" ref="P11:P16" si="8">K11/E11</f>
        <v>1538.4615384615386</v>
      </c>
      <c r="Q11" s="74">
        <v>3</v>
      </c>
      <c r="R11" s="74">
        <v>2</v>
      </c>
      <c r="S11" s="74" t="s">
        <v>1941</v>
      </c>
      <c r="T11" s="5" t="s">
        <v>836</v>
      </c>
      <c r="U11" s="9"/>
      <c r="W11" s="98">
        <f t="shared" ref="W11:X16" si="9">D11</f>
        <v>84.7</v>
      </c>
      <c r="X11" s="100">
        <f t="shared" si="9"/>
        <v>26</v>
      </c>
      <c r="Y11" s="96">
        <f t="shared" ref="Y11:Z16" si="10">H11</f>
        <v>76</v>
      </c>
      <c r="Z11" s="103">
        <f t="shared" si="10"/>
        <v>72000</v>
      </c>
      <c r="AA11" s="103">
        <f t="shared" ref="AA11:AA16" si="11">K11</f>
        <v>40000</v>
      </c>
      <c r="AB11" s="103">
        <f t="shared" ref="AB11:AD16" si="12">M11</f>
        <v>32000</v>
      </c>
      <c r="AC11" s="4">
        <f t="shared" si="12"/>
        <v>0.55555555555555558</v>
      </c>
      <c r="AD11" s="99">
        <f t="shared" si="12"/>
        <v>2769.2307692307691</v>
      </c>
      <c r="AE11" s="74" t="str">
        <f t="shared" ref="AE11:AE16" si="13">S11</f>
        <v>계</v>
      </c>
      <c r="AF11" s="74" t="str">
        <f t="shared" ref="AF11:AF16" si="14">Q11&amp;"/"&amp;R11</f>
        <v>3/2</v>
      </c>
      <c r="AH11" s="20" t="str">
        <f t="shared" si="1"/>
        <v>목감퍼스트리움</v>
      </c>
      <c r="AI11" s="100">
        <f t="shared" si="0"/>
        <v>26</v>
      </c>
      <c r="AJ11" s="74" t="str">
        <f t="shared" ref="AJ11:AJ16" si="15"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>X</v>
      </c>
      <c r="AP11" s="74" t="str">
        <f t="shared" ref="AP11:AP16" si="18">IF(I11="","",IF(I11&lt;=$AP$1,"O","X"))</f>
        <v>X</v>
      </c>
      <c r="AQ11" s="74" t="str">
        <f t="shared" ref="AQ11:AQ16" si="19">IF(O11="","",IF(O11&lt;=$AQ$1,"O","X"))</f>
        <v>X</v>
      </c>
      <c r="AR11" s="74" t="str">
        <f t="shared" ref="AR11:AR16" si="20">IF(M11="","",IF(M11&lt;=$AR$1,"O","X"))</f>
        <v>X</v>
      </c>
      <c r="AS11" s="74" t="s">
        <v>2</v>
      </c>
      <c r="AT11" s="74" t="str">
        <f t="shared" ref="AT11:AT16" si="21">IF(OR(F11="",AI11=""),"",IF(AND((F11&lt;=85),(AI11&gt;=15)),"O","X"))</f>
        <v>O</v>
      </c>
      <c r="AU11" s="74" t="str">
        <f t="shared" ref="AU11:AU16" si="22">IF(C11="","",IF(C11&gt;=$AU$1,"O","X"))</f>
        <v>O</v>
      </c>
      <c r="AV11" s="74" t="str">
        <f t="shared" ref="AV11:AV16" si="23">IF(AO11="","",IF(AND(AO11="O",AP11="O",AR11="O",AT11="O",AU11="O"),"후보","X"))</f>
        <v>X</v>
      </c>
    </row>
    <row r="12" spans="1:48" x14ac:dyDescent="0.3">
      <c r="A12" s="9" t="s">
        <v>1756</v>
      </c>
      <c r="B12" s="10" t="s">
        <v>2082</v>
      </c>
      <c r="C12" s="101">
        <v>625</v>
      </c>
      <c r="D12" s="98">
        <v>84.7</v>
      </c>
      <c r="E12" s="100">
        <v>26</v>
      </c>
      <c r="F12" s="98">
        <v>59.5</v>
      </c>
      <c r="G12" s="17">
        <v>18</v>
      </c>
      <c r="H12" s="101">
        <v>44</v>
      </c>
      <c r="I12" s="102">
        <v>72000</v>
      </c>
      <c r="J12" s="102" t="s">
        <v>1978</v>
      </c>
      <c r="K12" s="102">
        <v>40000</v>
      </c>
      <c r="L12" s="102" t="s">
        <v>1960</v>
      </c>
      <c r="M12" s="103">
        <f t="shared" si="5"/>
        <v>32000</v>
      </c>
      <c r="N12" s="4">
        <f t="shared" si="6"/>
        <v>0.55555555555555558</v>
      </c>
      <c r="O12" s="99">
        <f t="shared" si="7"/>
        <v>2769.2307692307691</v>
      </c>
      <c r="P12" s="99">
        <f t="shared" si="8"/>
        <v>1538.4615384615386</v>
      </c>
      <c r="Q12" s="74">
        <v>3</v>
      </c>
      <c r="R12" s="74">
        <v>2</v>
      </c>
      <c r="S12" s="74" t="s">
        <v>1941</v>
      </c>
      <c r="T12" s="5" t="s">
        <v>837</v>
      </c>
      <c r="U12" s="9"/>
      <c r="W12" s="98">
        <f t="shared" si="9"/>
        <v>84.7</v>
      </c>
      <c r="X12" s="100">
        <f t="shared" si="9"/>
        <v>26</v>
      </c>
      <c r="Y12" s="96">
        <f t="shared" si="10"/>
        <v>44</v>
      </c>
      <c r="Z12" s="103">
        <f t="shared" si="10"/>
        <v>72000</v>
      </c>
      <c r="AA12" s="103">
        <f t="shared" si="11"/>
        <v>40000</v>
      </c>
      <c r="AB12" s="103">
        <f t="shared" si="12"/>
        <v>32000</v>
      </c>
      <c r="AC12" s="4">
        <f t="shared" si="12"/>
        <v>0.55555555555555558</v>
      </c>
      <c r="AD12" s="99">
        <f t="shared" si="12"/>
        <v>2769.2307692307691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목감퍼스트리움</v>
      </c>
      <c r="AI12" s="100">
        <f t="shared" si="0"/>
        <v>26</v>
      </c>
      <c r="AJ12" s="74" t="str">
        <f t="shared" si="15"/>
        <v>A-</v>
      </c>
      <c r="AK12" s="74" t="s">
        <v>13</v>
      </c>
      <c r="AL12" s="74" t="s">
        <v>1937</v>
      </c>
      <c r="AM12" s="74" t="s">
        <v>1938</v>
      </c>
      <c r="AN12" s="74" t="str">
        <f t="shared" si="16"/>
        <v>C</v>
      </c>
      <c r="AO12" s="74" t="str">
        <f t="shared" si="17"/>
        <v>X</v>
      </c>
      <c r="AP12" s="74" t="str">
        <f t="shared" si="18"/>
        <v>X</v>
      </c>
      <c r="AQ12" s="74" t="str">
        <f t="shared" si="19"/>
        <v>X</v>
      </c>
      <c r="AR12" s="74" t="str">
        <f t="shared" si="20"/>
        <v>X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>X</v>
      </c>
    </row>
    <row r="13" spans="1:48" x14ac:dyDescent="0.3">
      <c r="A13" s="9" t="s">
        <v>1756</v>
      </c>
      <c r="B13" s="10" t="s">
        <v>2082</v>
      </c>
      <c r="C13" s="101">
        <v>625</v>
      </c>
      <c r="D13" s="98">
        <v>84.7</v>
      </c>
      <c r="E13" s="100">
        <v>26</v>
      </c>
      <c r="F13" s="98">
        <v>59.5</v>
      </c>
      <c r="G13" s="17">
        <v>18</v>
      </c>
      <c r="H13" s="101">
        <v>19</v>
      </c>
      <c r="I13" s="102">
        <v>72000</v>
      </c>
      <c r="J13" s="102" t="s">
        <v>1978</v>
      </c>
      <c r="K13" s="102">
        <v>40000</v>
      </c>
      <c r="L13" s="102" t="s">
        <v>1960</v>
      </c>
      <c r="M13" s="103">
        <f t="shared" si="5"/>
        <v>32000</v>
      </c>
      <c r="N13" s="4">
        <f t="shared" si="6"/>
        <v>0.55555555555555558</v>
      </c>
      <c r="O13" s="99">
        <f t="shared" si="7"/>
        <v>2769.2307692307691</v>
      </c>
      <c r="P13" s="99">
        <f t="shared" si="8"/>
        <v>1538.4615384615386</v>
      </c>
      <c r="Q13" s="74">
        <v>3</v>
      </c>
      <c r="R13" s="74">
        <v>2</v>
      </c>
      <c r="S13" s="74" t="s">
        <v>1941</v>
      </c>
      <c r="T13" s="5" t="s">
        <v>1761</v>
      </c>
      <c r="U13" s="9"/>
      <c r="W13" s="98">
        <f t="shared" si="9"/>
        <v>84.7</v>
      </c>
      <c r="X13" s="100">
        <f t="shared" si="9"/>
        <v>26</v>
      </c>
      <c r="Y13" s="96">
        <f t="shared" si="10"/>
        <v>19</v>
      </c>
      <c r="Z13" s="103">
        <f t="shared" si="10"/>
        <v>72000</v>
      </c>
      <c r="AA13" s="103">
        <f t="shared" si="11"/>
        <v>40000</v>
      </c>
      <c r="AB13" s="103">
        <f t="shared" si="12"/>
        <v>32000</v>
      </c>
      <c r="AC13" s="4">
        <f t="shared" si="12"/>
        <v>0.55555555555555558</v>
      </c>
      <c r="AD13" s="99">
        <f t="shared" si="12"/>
        <v>2769.2307692307691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목감퍼스트리움</v>
      </c>
      <c r="AI13" s="100">
        <f t="shared" si="0"/>
        <v>26</v>
      </c>
      <c r="AJ13" s="74" t="str">
        <f t="shared" si="15"/>
        <v>A-</v>
      </c>
      <c r="AK13" s="74" t="s">
        <v>13</v>
      </c>
      <c r="AL13" s="74" t="s">
        <v>1937</v>
      </c>
      <c r="AM13" s="74" t="s">
        <v>1938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1756</v>
      </c>
      <c r="B14" s="10" t="s">
        <v>2082</v>
      </c>
      <c r="C14" s="101">
        <v>625</v>
      </c>
      <c r="D14" s="98">
        <v>85.1</v>
      </c>
      <c r="E14" s="100">
        <v>26</v>
      </c>
      <c r="F14" s="98">
        <v>59.8</v>
      </c>
      <c r="G14" s="17">
        <v>18</v>
      </c>
      <c r="H14" s="101">
        <v>384</v>
      </c>
      <c r="I14" s="102">
        <v>68000</v>
      </c>
      <c r="J14" s="102" t="s">
        <v>1952</v>
      </c>
      <c r="K14" s="102">
        <v>37000</v>
      </c>
      <c r="L14" s="102" t="s">
        <v>1971</v>
      </c>
      <c r="M14" s="103">
        <f t="shared" si="5"/>
        <v>31000</v>
      </c>
      <c r="N14" s="4">
        <f t="shared" si="6"/>
        <v>0.54411764705882348</v>
      </c>
      <c r="O14" s="99">
        <f t="shared" si="7"/>
        <v>2615.3846153846152</v>
      </c>
      <c r="P14" s="99">
        <f t="shared" si="8"/>
        <v>1423.0769230769231</v>
      </c>
      <c r="Q14" s="74">
        <v>3</v>
      </c>
      <c r="R14" s="74">
        <v>2</v>
      </c>
      <c r="S14" s="74" t="s">
        <v>1941</v>
      </c>
      <c r="T14" s="5" t="s">
        <v>1762</v>
      </c>
      <c r="U14" s="9"/>
      <c r="W14" s="98">
        <f t="shared" si="9"/>
        <v>85.1</v>
      </c>
      <c r="X14" s="100">
        <f t="shared" si="9"/>
        <v>26</v>
      </c>
      <c r="Y14" s="96">
        <f t="shared" si="10"/>
        <v>384</v>
      </c>
      <c r="Z14" s="103">
        <f t="shared" si="10"/>
        <v>68000</v>
      </c>
      <c r="AA14" s="103">
        <f t="shared" si="11"/>
        <v>37000</v>
      </c>
      <c r="AB14" s="103">
        <f t="shared" si="12"/>
        <v>31000</v>
      </c>
      <c r="AC14" s="4">
        <f t="shared" si="12"/>
        <v>0.54411764705882348</v>
      </c>
      <c r="AD14" s="99">
        <f t="shared" si="12"/>
        <v>2615.3846153846152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목감퍼스트리움</v>
      </c>
      <c r="AI14" s="100">
        <f t="shared" si="0"/>
        <v>26</v>
      </c>
      <c r="AJ14" s="74" t="str">
        <f t="shared" si="15"/>
        <v>A-</v>
      </c>
      <c r="AK14" s="74" t="s">
        <v>13</v>
      </c>
      <c r="AL14" s="74" t="s">
        <v>1937</v>
      </c>
      <c r="AM14" s="74" t="s">
        <v>1938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1756</v>
      </c>
      <c r="B15" s="10" t="s">
        <v>2082</v>
      </c>
      <c r="C15" s="101">
        <v>625</v>
      </c>
      <c r="D15" s="98">
        <v>85.3</v>
      </c>
      <c r="E15" s="100">
        <v>26</v>
      </c>
      <c r="F15" s="98">
        <v>60</v>
      </c>
      <c r="G15" s="17">
        <v>18</v>
      </c>
      <c r="H15" s="101">
        <v>64</v>
      </c>
      <c r="I15" s="102">
        <v>72500</v>
      </c>
      <c r="J15" s="102" t="s">
        <v>1949</v>
      </c>
      <c r="K15" s="102">
        <v>36000</v>
      </c>
      <c r="L15" s="102" t="s">
        <v>1940</v>
      </c>
      <c r="M15" s="103">
        <f t="shared" si="5"/>
        <v>36500</v>
      </c>
      <c r="N15" s="4">
        <f t="shared" si="6"/>
        <v>0.49655172413793103</v>
      </c>
      <c r="O15" s="99">
        <f t="shared" si="7"/>
        <v>2788.4615384615386</v>
      </c>
      <c r="P15" s="99">
        <f t="shared" si="8"/>
        <v>1384.6153846153845</v>
      </c>
      <c r="Q15" s="74">
        <v>3</v>
      </c>
      <c r="R15" s="74">
        <v>2</v>
      </c>
      <c r="S15" s="74" t="s">
        <v>1941</v>
      </c>
      <c r="T15" s="5" t="s">
        <v>1763</v>
      </c>
      <c r="U15" s="9"/>
      <c r="W15" s="98">
        <f t="shared" si="9"/>
        <v>85.3</v>
      </c>
      <c r="X15" s="100">
        <f t="shared" si="9"/>
        <v>26</v>
      </c>
      <c r="Y15" s="96">
        <f t="shared" si="10"/>
        <v>64</v>
      </c>
      <c r="Z15" s="103">
        <f t="shared" si="10"/>
        <v>72500</v>
      </c>
      <c r="AA15" s="103">
        <f t="shared" si="11"/>
        <v>36000</v>
      </c>
      <c r="AB15" s="103">
        <f t="shared" si="12"/>
        <v>36500</v>
      </c>
      <c r="AC15" s="4">
        <f t="shared" si="12"/>
        <v>0.49655172413793103</v>
      </c>
      <c r="AD15" s="99">
        <f t="shared" si="12"/>
        <v>2788.4615384615386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목감퍼스트리움</v>
      </c>
      <c r="AI15" s="100">
        <f t="shared" si="0"/>
        <v>26</v>
      </c>
      <c r="AJ15" s="74" t="str">
        <f t="shared" si="15"/>
        <v>A-</v>
      </c>
      <c r="AK15" s="74" t="s">
        <v>13</v>
      </c>
      <c r="AL15" s="74" t="s">
        <v>1937</v>
      </c>
      <c r="AM15" s="74" t="s">
        <v>1938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1756</v>
      </c>
      <c r="B16" s="10" t="s">
        <v>2082</v>
      </c>
      <c r="C16" s="101">
        <v>625</v>
      </c>
      <c r="D16" s="98">
        <v>85.2</v>
      </c>
      <c r="E16" s="100">
        <v>26</v>
      </c>
      <c r="F16" s="98">
        <v>59.8</v>
      </c>
      <c r="G16" s="17">
        <v>18</v>
      </c>
      <c r="H16" s="101">
        <v>38</v>
      </c>
      <c r="I16" s="102"/>
      <c r="J16" s="102"/>
      <c r="K16" s="102"/>
      <c r="L16" s="102"/>
      <c r="M16" s="103">
        <f t="shared" si="5"/>
        <v>0</v>
      </c>
      <c r="N16" s="4" t="str">
        <f t="shared" si="6"/>
        <v/>
      </c>
      <c r="O16" s="99">
        <f t="shared" si="7"/>
        <v>0</v>
      </c>
      <c r="P16" s="99">
        <f t="shared" si="8"/>
        <v>0</v>
      </c>
      <c r="Q16" s="74">
        <v>3</v>
      </c>
      <c r="R16" s="74">
        <v>2</v>
      </c>
      <c r="S16" s="74" t="s">
        <v>1941</v>
      </c>
      <c r="T16" s="5" t="s">
        <v>1764</v>
      </c>
      <c r="U16" s="9"/>
      <c r="W16" s="98">
        <f t="shared" si="9"/>
        <v>85.2</v>
      </c>
      <c r="X16" s="100">
        <f t="shared" si="9"/>
        <v>26</v>
      </c>
      <c r="Y16" s="96">
        <f t="shared" si="10"/>
        <v>38</v>
      </c>
      <c r="Z16" s="103">
        <f t="shared" si="10"/>
        <v>0</v>
      </c>
      <c r="AA16" s="103">
        <f t="shared" si="11"/>
        <v>0</v>
      </c>
      <c r="AB16" s="103">
        <f t="shared" si="12"/>
        <v>0</v>
      </c>
      <c r="AC16" s="4" t="str">
        <f t="shared" si="12"/>
        <v/>
      </c>
      <c r="AD16" s="99">
        <f t="shared" si="12"/>
        <v>0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목감퍼스트리움</v>
      </c>
      <c r="AI16" s="100">
        <f t="shared" si="0"/>
        <v>26</v>
      </c>
      <c r="AJ16" s="74" t="str">
        <f t="shared" si="15"/>
        <v>A-</v>
      </c>
      <c r="AK16" s="74" t="s">
        <v>13</v>
      </c>
      <c r="AL16" s="74" t="s">
        <v>1937</v>
      </c>
      <c r="AM16" s="74" t="s">
        <v>1938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O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조남동 시흥목감한신더휴센트럴파크('17.02.,693^)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1765</v>
      </c>
      <c r="B18" s="10" t="s">
        <v>1998</v>
      </c>
      <c r="C18" s="101">
        <v>693</v>
      </c>
      <c r="D18" s="98">
        <v>88.6</v>
      </c>
      <c r="E18" s="100">
        <v>27</v>
      </c>
      <c r="F18" s="98">
        <v>64</v>
      </c>
      <c r="G18" s="17">
        <v>19</v>
      </c>
      <c r="H18" s="101">
        <v>166</v>
      </c>
      <c r="I18" s="102">
        <v>64000</v>
      </c>
      <c r="J18" s="102" t="s">
        <v>1940</v>
      </c>
      <c r="K18" s="102"/>
      <c r="L18" s="102"/>
      <c r="M18" s="103">
        <f>I18-K18</f>
        <v>64000</v>
      </c>
      <c r="N18" s="4">
        <f>IF(ISERROR(K18/I18),"",K18/I18)</f>
        <v>0</v>
      </c>
      <c r="O18" s="99">
        <f>I18/E18</f>
        <v>2370.3703703703704</v>
      </c>
      <c r="P18" s="99">
        <f>K18/E18</f>
        <v>0</v>
      </c>
      <c r="Q18" s="74">
        <v>3</v>
      </c>
      <c r="R18" s="74">
        <v>2</v>
      </c>
      <c r="S18" s="74" t="s">
        <v>1941</v>
      </c>
      <c r="T18" s="5" t="s">
        <v>682</v>
      </c>
      <c r="U18" s="9"/>
      <c r="W18" s="98">
        <f t="shared" ref="W18:X21" si="24">D18</f>
        <v>88.6</v>
      </c>
      <c r="X18" s="100">
        <f t="shared" si="24"/>
        <v>27</v>
      </c>
      <c r="Y18" s="96">
        <f t="shared" ref="Y18:Z21" si="25">H18</f>
        <v>166</v>
      </c>
      <c r="Z18" s="103">
        <f t="shared" si="25"/>
        <v>64000</v>
      </c>
      <c r="AA18" s="103">
        <f>K18</f>
        <v>0</v>
      </c>
      <c r="AB18" s="103">
        <f t="shared" ref="AB18:AD21" si="26">M18</f>
        <v>64000</v>
      </c>
      <c r="AC18" s="4">
        <f t="shared" si="26"/>
        <v>0</v>
      </c>
      <c r="AD18" s="99">
        <f t="shared" si="26"/>
        <v>2370.3703703703704</v>
      </c>
      <c r="AE18" s="74" t="str">
        <f>S18</f>
        <v>계</v>
      </c>
      <c r="AF18" s="74" t="str">
        <f>Q18&amp;"/"&amp;R18</f>
        <v>3/2</v>
      </c>
      <c r="AH18" s="20" t="str">
        <f t="shared" si="1"/>
        <v>시흥목감한신더휴센트럴파크</v>
      </c>
      <c r="AI18" s="100">
        <f t="shared" si="0"/>
        <v>27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1765</v>
      </c>
      <c r="B19" s="10" t="s">
        <v>1998</v>
      </c>
      <c r="C19" s="101">
        <v>693</v>
      </c>
      <c r="D19" s="98">
        <v>88.4</v>
      </c>
      <c r="E19" s="100">
        <v>27</v>
      </c>
      <c r="F19" s="98">
        <v>64</v>
      </c>
      <c r="G19" s="17">
        <v>19</v>
      </c>
      <c r="H19" s="101">
        <v>50</v>
      </c>
      <c r="I19" s="102">
        <v>64000</v>
      </c>
      <c r="J19" s="102" t="s">
        <v>1940</v>
      </c>
      <c r="K19" s="102"/>
      <c r="L19" s="102"/>
      <c r="M19" s="103">
        <f>I19-K19</f>
        <v>64000</v>
      </c>
      <c r="N19" s="4">
        <f>IF(ISERROR(K19/I19),"",K19/I19)</f>
        <v>0</v>
      </c>
      <c r="O19" s="99">
        <f>I19/E19</f>
        <v>2370.3703703703704</v>
      </c>
      <c r="P19" s="99">
        <f>K19/E19</f>
        <v>0</v>
      </c>
      <c r="Q19" s="74">
        <v>3</v>
      </c>
      <c r="R19" s="74">
        <v>2</v>
      </c>
      <c r="S19" s="74" t="s">
        <v>1941</v>
      </c>
      <c r="T19" s="5" t="s">
        <v>678</v>
      </c>
      <c r="U19" s="9"/>
      <c r="W19" s="98">
        <f t="shared" si="24"/>
        <v>88.4</v>
      </c>
      <c r="X19" s="100">
        <f t="shared" si="24"/>
        <v>27</v>
      </c>
      <c r="Y19" s="96">
        <f t="shared" si="25"/>
        <v>50</v>
      </c>
      <c r="Z19" s="103">
        <f t="shared" si="25"/>
        <v>64000</v>
      </c>
      <c r="AA19" s="103">
        <f>K19</f>
        <v>0</v>
      </c>
      <c r="AB19" s="103">
        <f t="shared" si="26"/>
        <v>64000</v>
      </c>
      <c r="AC19" s="4">
        <f t="shared" si="26"/>
        <v>0</v>
      </c>
      <c r="AD19" s="99">
        <f t="shared" si="26"/>
        <v>2370.3703703703704</v>
      </c>
      <c r="AE19" s="74" t="str">
        <f>S19</f>
        <v>계</v>
      </c>
      <c r="AF19" s="74" t="str">
        <f>Q19&amp;"/"&amp;R19</f>
        <v>3/2</v>
      </c>
      <c r="AH19" s="20" t="str">
        <f t="shared" si="1"/>
        <v>시흥목감한신더휴센트럴파크</v>
      </c>
      <c r="AI19" s="100">
        <f t="shared" si="0"/>
        <v>27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1765</v>
      </c>
      <c r="B20" s="10" t="s">
        <v>1998</v>
      </c>
      <c r="C20" s="101">
        <v>693</v>
      </c>
      <c r="D20" s="98">
        <v>111.2</v>
      </c>
      <c r="E20" s="100">
        <v>34</v>
      </c>
      <c r="F20" s="98">
        <v>85</v>
      </c>
      <c r="G20" s="17">
        <v>26</v>
      </c>
      <c r="H20" s="101">
        <v>431</v>
      </c>
      <c r="I20" s="102">
        <v>75000</v>
      </c>
      <c r="J20" s="102" t="s">
        <v>1940</v>
      </c>
      <c r="K20" s="102">
        <v>45000</v>
      </c>
      <c r="L20" s="102" t="s">
        <v>1949</v>
      </c>
      <c r="M20" s="103">
        <f>I20-K20</f>
        <v>30000</v>
      </c>
      <c r="N20" s="4">
        <f>IF(ISERROR(K20/I20),"",K20/I20)</f>
        <v>0.6</v>
      </c>
      <c r="O20" s="99">
        <f>I20/E20</f>
        <v>2205.8823529411766</v>
      </c>
      <c r="P20" s="99">
        <f>K20/E20</f>
        <v>1323.5294117647059</v>
      </c>
      <c r="Q20" s="74">
        <v>3</v>
      </c>
      <c r="R20" s="74">
        <v>2</v>
      </c>
      <c r="S20" s="74" t="s">
        <v>1941</v>
      </c>
      <c r="T20" s="5" t="s">
        <v>139</v>
      </c>
      <c r="U20" s="9"/>
      <c r="W20" s="98">
        <f t="shared" si="24"/>
        <v>111.2</v>
      </c>
      <c r="X20" s="100">
        <f t="shared" si="24"/>
        <v>34</v>
      </c>
      <c r="Y20" s="96">
        <f t="shared" si="25"/>
        <v>431</v>
      </c>
      <c r="Z20" s="103">
        <f t="shared" si="25"/>
        <v>75000</v>
      </c>
      <c r="AA20" s="103">
        <f>K20</f>
        <v>45000</v>
      </c>
      <c r="AB20" s="103">
        <f t="shared" si="26"/>
        <v>30000</v>
      </c>
      <c r="AC20" s="4">
        <f t="shared" si="26"/>
        <v>0.6</v>
      </c>
      <c r="AD20" s="99">
        <f t="shared" si="26"/>
        <v>2205.8823529411766</v>
      </c>
      <c r="AE20" s="74" t="str">
        <f>S20</f>
        <v>계</v>
      </c>
      <c r="AF20" s="74" t="str">
        <f>Q20&amp;"/"&amp;R20</f>
        <v>3/2</v>
      </c>
      <c r="AH20" s="20" t="str">
        <f t="shared" si="1"/>
        <v>시흥목감한신더휴센트럴파크</v>
      </c>
      <c r="AI20" s="100">
        <f t="shared" si="0"/>
        <v>34</v>
      </c>
      <c r="AJ20" s="74" t="str">
        <f>IF(AI20="","",$AJ$2)</f>
        <v>A-</v>
      </c>
      <c r="AK20" s="74" t="s">
        <v>13</v>
      </c>
      <c r="AL20" s="74" t="s">
        <v>1937</v>
      </c>
      <c r="AM20" s="74" t="s">
        <v>1938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1765</v>
      </c>
      <c r="B21" s="10" t="s">
        <v>1998</v>
      </c>
      <c r="C21" s="101">
        <v>693</v>
      </c>
      <c r="D21" s="98">
        <v>111.5</v>
      </c>
      <c r="E21" s="100">
        <v>34</v>
      </c>
      <c r="F21" s="98">
        <v>85</v>
      </c>
      <c r="G21" s="17">
        <v>26</v>
      </c>
      <c r="H21" s="101">
        <v>46</v>
      </c>
      <c r="I21" s="102">
        <v>80000</v>
      </c>
      <c r="J21" s="102" t="s">
        <v>1943</v>
      </c>
      <c r="K21" s="102">
        <v>43000</v>
      </c>
      <c r="L21" s="102" t="s">
        <v>1943</v>
      </c>
      <c r="M21" s="103">
        <f>I21-K21</f>
        <v>37000</v>
      </c>
      <c r="N21" s="4">
        <f>IF(ISERROR(K21/I21),"",K21/I21)</f>
        <v>0.53749999999999998</v>
      </c>
      <c r="O21" s="99">
        <f>I21/E21</f>
        <v>2352.9411764705883</v>
      </c>
      <c r="P21" s="99">
        <f>K21/E21</f>
        <v>1264.7058823529412</v>
      </c>
      <c r="Q21" s="74">
        <v>3</v>
      </c>
      <c r="R21" s="74">
        <v>2</v>
      </c>
      <c r="S21" s="74" t="s">
        <v>1941</v>
      </c>
      <c r="T21" s="5" t="s">
        <v>160</v>
      </c>
      <c r="U21" s="9"/>
      <c r="W21" s="98">
        <f t="shared" si="24"/>
        <v>111.5</v>
      </c>
      <c r="X21" s="100">
        <f t="shared" si="24"/>
        <v>34</v>
      </c>
      <c r="Y21" s="96">
        <f t="shared" si="25"/>
        <v>46</v>
      </c>
      <c r="Z21" s="103">
        <f t="shared" si="25"/>
        <v>80000</v>
      </c>
      <c r="AA21" s="103">
        <f>K21</f>
        <v>43000</v>
      </c>
      <c r="AB21" s="103">
        <f t="shared" si="26"/>
        <v>37000</v>
      </c>
      <c r="AC21" s="4">
        <f t="shared" si="26"/>
        <v>0.53749999999999998</v>
      </c>
      <c r="AD21" s="99">
        <f t="shared" si="26"/>
        <v>2352.9411764705883</v>
      </c>
      <c r="AE21" s="74" t="str">
        <f>S21</f>
        <v>계</v>
      </c>
      <c r="AF21" s="74" t="str">
        <f>Q21&amp;"/"&amp;R21</f>
        <v>3/2</v>
      </c>
      <c r="AH21" s="20" t="str">
        <f t="shared" si="1"/>
        <v>시흥목감한신더휴센트럴파크</v>
      </c>
      <c r="AI21" s="100">
        <f t="shared" si="0"/>
        <v>34</v>
      </c>
      <c r="AJ21" s="74" t="str">
        <f>IF(AI21="","",$AJ$2)</f>
        <v>A-</v>
      </c>
      <c r="AK21" s="74" t="s">
        <v>13</v>
      </c>
      <c r="AL21" s="74" t="s">
        <v>1937</v>
      </c>
      <c r="AM21" s="74" t="s">
        <v>1938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98"/>
      <c r="G22" s="9"/>
      <c r="H22" s="9"/>
      <c r="I22" s="9"/>
      <c r="J22" s="9"/>
      <c r="K22" s="9"/>
      <c r="L22" s="9"/>
      <c r="M22" s="9"/>
      <c r="N22" s="9"/>
      <c r="O22" s="99"/>
      <c r="P22" s="99"/>
      <c r="Q22" s="100"/>
      <c r="R22" s="100"/>
      <c r="S22" s="9"/>
      <c r="T22" s="48"/>
      <c r="U22" s="9"/>
      <c r="W22" s="69" t="str">
        <f>$A$4&amp;" "&amp;A23&amp;"("&amp;B23&amp;","&amp;C23&amp;"^)"</f>
        <v>조남동 시흥목감호반베르디움더클래스('18.02.,415^)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7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1769</v>
      </c>
      <c r="B23" s="10" t="s">
        <v>2005</v>
      </c>
      <c r="C23" s="101">
        <v>415</v>
      </c>
      <c r="D23" s="98">
        <v>129.9</v>
      </c>
      <c r="E23" s="100">
        <v>39</v>
      </c>
      <c r="F23" s="98">
        <v>102.8</v>
      </c>
      <c r="G23" s="17">
        <v>31</v>
      </c>
      <c r="H23" s="101">
        <v>190</v>
      </c>
      <c r="I23" s="102">
        <v>103000</v>
      </c>
      <c r="J23" s="102" t="s">
        <v>1956</v>
      </c>
      <c r="K23" s="102">
        <v>55000</v>
      </c>
      <c r="L23" s="102" t="s">
        <v>2012</v>
      </c>
      <c r="M23" s="103">
        <f>I23-K23</f>
        <v>48000</v>
      </c>
      <c r="N23" s="4">
        <f>IF(ISERROR(K23/I23),"",K23/I23)</f>
        <v>0.53398058252427183</v>
      </c>
      <c r="O23" s="99">
        <f>I23/E23</f>
        <v>2641.0256410256411</v>
      </c>
      <c r="P23" s="99">
        <f>K23/E23</f>
        <v>1410.2564102564102</v>
      </c>
      <c r="Q23" s="74">
        <v>4</v>
      </c>
      <c r="R23" s="74">
        <v>2</v>
      </c>
      <c r="S23" s="74" t="s">
        <v>1941</v>
      </c>
      <c r="T23" s="5" t="s">
        <v>1770</v>
      </c>
      <c r="U23" s="9"/>
      <c r="W23" s="98">
        <f t="shared" ref="W23:X26" si="27">D23</f>
        <v>129.9</v>
      </c>
      <c r="X23" s="100">
        <f t="shared" si="27"/>
        <v>39</v>
      </c>
      <c r="Y23" s="96">
        <f t="shared" ref="Y23:Z26" si="28">H23</f>
        <v>190</v>
      </c>
      <c r="Z23" s="103">
        <f t="shared" si="28"/>
        <v>103000</v>
      </c>
      <c r="AA23" s="103">
        <f>K23</f>
        <v>55000</v>
      </c>
      <c r="AB23" s="103">
        <f t="shared" ref="AB23:AD26" si="29">M23</f>
        <v>48000</v>
      </c>
      <c r="AC23" s="4">
        <f t="shared" si="29"/>
        <v>0.53398058252427183</v>
      </c>
      <c r="AD23" s="99">
        <f t="shared" si="29"/>
        <v>2641.0256410256411</v>
      </c>
      <c r="AE23" s="74" t="str">
        <f>S23</f>
        <v>계</v>
      </c>
      <c r="AF23" s="74" t="str">
        <f>Q23&amp;"/"&amp;R23</f>
        <v>4/2</v>
      </c>
      <c r="AH23" s="20" t="str">
        <f t="shared" si="1"/>
        <v>시흥목감호반베르디움더클래스</v>
      </c>
      <c r="AI23" s="100">
        <f t="shared" si="0"/>
        <v>39</v>
      </c>
      <c r="AJ23" s="74" t="str">
        <f>IF(AI23="","",$AJ$2)</f>
        <v>A-</v>
      </c>
      <c r="AK23" s="74" t="s">
        <v>13</v>
      </c>
      <c r="AL23" s="74" t="s">
        <v>1937</v>
      </c>
      <c r="AM23" s="74" t="s">
        <v>1938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1769</v>
      </c>
      <c r="B24" s="10" t="s">
        <v>2005</v>
      </c>
      <c r="C24" s="101">
        <v>415</v>
      </c>
      <c r="D24" s="98">
        <v>131.30000000000001</v>
      </c>
      <c r="E24" s="100">
        <v>40</v>
      </c>
      <c r="F24" s="98">
        <v>102.8</v>
      </c>
      <c r="G24" s="17">
        <v>31</v>
      </c>
      <c r="H24" s="101">
        <v>47</v>
      </c>
      <c r="I24" s="102">
        <v>105000</v>
      </c>
      <c r="J24" s="102" t="s">
        <v>1956</v>
      </c>
      <c r="K24" s="102">
        <v>57000</v>
      </c>
      <c r="L24" s="102" t="s">
        <v>1978</v>
      </c>
      <c r="M24" s="103">
        <f>I24-K24</f>
        <v>48000</v>
      </c>
      <c r="N24" s="4">
        <f>IF(ISERROR(K24/I24),"",K24/I24)</f>
        <v>0.54285714285714282</v>
      </c>
      <c r="O24" s="99">
        <f>I24/E24</f>
        <v>2625</v>
      </c>
      <c r="P24" s="99">
        <f>K24/E24</f>
        <v>1425</v>
      </c>
      <c r="Q24" s="74">
        <v>4</v>
      </c>
      <c r="R24" s="74">
        <v>2</v>
      </c>
      <c r="S24" s="74" t="s">
        <v>1941</v>
      </c>
      <c r="T24" s="5" t="s">
        <v>1774</v>
      </c>
      <c r="U24" s="9"/>
      <c r="W24" s="98">
        <f t="shared" si="27"/>
        <v>131.30000000000001</v>
      </c>
      <c r="X24" s="100">
        <f t="shared" si="27"/>
        <v>40</v>
      </c>
      <c r="Y24" s="96">
        <f t="shared" si="28"/>
        <v>47</v>
      </c>
      <c r="Z24" s="103">
        <f t="shared" si="28"/>
        <v>105000</v>
      </c>
      <c r="AA24" s="103">
        <f>K24</f>
        <v>57000</v>
      </c>
      <c r="AB24" s="103">
        <f t="shared" si="29"/>
        <v>48000</v>
      </c>
      <c r="AC24" s="4">
        <f t="shared" si="29"/>
        <v>0.54285714285714282</v>
      </c>
      <c r="AD24" s="99">
        <f t="shared" si="29"/>
        <v>2625</v>
      </c>
      <c r="AE24" s="74" t="str">
        <f>S24</f>
        <v>계</v>
      </c>
      <c r="AF24" s="74" t="str">
        <f>Q24&amp;"/"&amp;R24</f>
        <v>4/2</v>
      </c>
      <c r="AH24" s="20" t="str">
        <f t="shared" si="1"/>
        <v>시흥목감호반베르디움더클래스</v>
      </c>
      <c r="AI24" s="100">
        <f t="shared" si="0"/>
        <v>40</v>
      </c>
      <c r="AJ24" s="74" t="str">
        <f>IF(AI24="","",$AJ$2)</f>
        <v>A-</v>
      </c>
      <c r="AK24" s="74" t="s">
        <v>13</v>
      </c>
      <c r="AL24" s="74" t="s">
        <v>1937</v>
      </c>
      <c r="AM24" s="74" t="s">
        <v>1938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1769</v>
      </c>
      <c r="B25" s="10" t="s">
        <v>2005</v>
      </c>
      <c r="C25" s="101">
        <v>415</v>
      </c>
      <c r="D25" s="98">
        <v>149.9</v>
      </c>
      <c r="E25" s="100">
        <v>45</v>
      </c>
      <c r="F25" s="98">
        <v>119.2</v>
      </c>
      <c r="G25" s="17">
        <v>36</v>
      </c>
      <c r="H25" s="101">
        <v>157</v>
      </c>
      <c r="I25" s="102">
        <v>110000</v>
      </c>
      <c r="J25" s="102" t="s">
        <v>1952</v>
      </c>
      <c r="K25" s="102">
        <v>55000</v>
      </c>
      <c r="L25" s="102" t="s">
        <v>1963</v>
      </c>
      <c r="M25" s="103">
        <f>I25-K25</f>
        <v>55000</v>
      </c>
      <c r="N25" s="4">
        <f>IF(ISERROR(K25/I25),"",K25/I25)</f>
        <v>0.5</v>
      </c>
      <c r="O25" s="99">
        <f>I25/E25</f>
        <v>2444.4444444444443</v>
      </c>
      <c r="P25" s="99">
        <f>K25/E25</f>
        <v>1222.2222222222222</v>
      </c>
      <c r="Q25" s="74">
        <v>4</v>
      </c>
      <c r="R25" s="74">
        <v>2</v>
      </c>
      <c r="S25" s="74" t="s">
        <v>1941</v>
      </c>
      <c r="T25" s="5" t="s">
        <v>1775</v>
      </c>
      <c r="U25" s="9"/>
      <c r="W25" s="98">
        <f t="shared" si="27"/>
        <v>149.9</v>
      </c>
      <c r="X25" s="100">
        <f t="shared" si="27"/>
        <v>45</v>
      </c>
      <c r="Y25" s="96">
        <f t="shared" si="28"/>
        <v>157</v>
      </c>
      <c r="Z25" s="103">
        <f t="shared" si="28"/>
        <v>110000</v>
      </c>
      <c r="AA25" s="103">
        <f>K25</f>
        <v>55000</v>
      </c>
      <c r="AB25" s="103">
        <f t="shared" si="29"/>
        <v>55000</v>
      </c>
      <c r="AC25" s="4">
        <f t="shared" si="29"/>
        <v>0.5</v>
      </c>
      <c r="AD25" s="99">
        <f t="shared" si="29"/>
        <v>2444.4444444444443</v>
      </c>
      <c r="AE25" s="74" t="str">
        <f>S25</f>
        <v>계</v>
      </c>
      <c r="AF25" s="74" t="str">
        <f>Q25&amp;"/"&amp;R25</f>
        <v>4/2</v>
      </c>
      <c r="AH25" s="20" t="str">
        <f t="shared" si="1"/>
        <v>시흥목감호반베르디움더클래스</v>
      </c>
      <c r="AI25" s="100">
        <f t="shared" si="0"/>
        <v>45</v>
      </c>
      <c r="AJ25" s="74" t="str">
        <f>IF(AI25="","",$AJ$2)</f>
        <v>A-</v>
      </c>
      <c r="AK25" s="74" t="s">
        <v>13</v>
      </c>
      <c r="AL25" s="74" t="s">
        <v>1937</v>
      </c>
      <c r="AM25" s="74" t="s">
        <v>1938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1769</v>
      </c>
      <c r="B26" s="10" t="s">
        <v>2005</v>
      </c>
      <c r="C26" s="101">
        <v>415</v>
      </c>
      <c r="D26" s="98">
        <v>151.6</v>
      </c>
      <c r="E26" s="100">
        <v>46</v>
      </c>
      <c r="F26" s="98">
        <v>119.4</v>
      </c>
      <c r="G26" s="17">
        <v>36</v>
      </c>
      <c r="H26" s="101">
        <v>21</v>
      </c>
      <c r="I26" s="102"/>
      <c r="J26" s="102"/>
      <c r="K26" s="102"/>
      <c r="L26" s="102"/>
      <c r="M26" s="103">
        <f>I26-K26</f>
        <v>0</v>
      </c>
      <c r="N26" s="4" t="str">
        <f>IF(ISERROR(K26/I26),"",K26/I26)</f>
        <v/>
      </c>
      <c r="O26" s="99">
        <f>I26/E26</f>
        <v>0</v>
      </c>
      <c r="P26" s="99">
        <f>K26/E26</f>
        <v>0</v>
      </c>
      <c r="Q26" s="74">
        <v>4</v>
      </c>
      <c r="R26" s="74">
        <v>2</v>
      </c>
      <c r="S26" s="74" t="s">
        <v>1941</v>
      </c>
      <c r="T26" s="5" t="s">
        <v>1776</v>
      </c>
      <c r="U26" s="9"/>
      <c r="W26" s="98">
        <f t="shared" si="27"/>
        <v>151.6</v>
      </c>
      <c r="X26" s="100">
        <f t="shared" si="27"/>
        <v>46</v>
      </c>
      <c r="Y26" s="96">
        <f t="shared" si="28"/>
        <v>21</v>
      </c>
      <c r="Z26" s="103">
        <f t="shared" si="28"/>
        <v>0</v>
      </c>
      <c r="AA26" s="103">
        <f>K26</f>
        <v>0</v>
      </c>
      <c r="AB26" s="103">
        <f t="shared" si="29"/>
        <v>0</v>
      </c>
      <c r="AC26" s="4" t="str">
        <f t="shared" si="29"/>
        <v/>
      </c>
      <c r="AD26" s="99">
        <f t="shared" si="29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시흥목감호반베르디움더클래스</v>
      </c>
      <c r="AI26" s="100">
        <f t="shared" si="0"/>
        <v>46</v>
      </c>
      <c r="AJ26" s="74" t="str">
        <f>IF(AI26="","",$AJ$2)</f>
        <v>A-</v>
      </c>
      <c r="AK26" s="74" t="s">
        <v>13</v>
      </c>
      <c r="AL26" s="74" t="s">
        <v>1937</v>
      </c>
      <c r="AM26" s="74" t="s">
        <v>1938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/>
      <c r="B27" s="74"/>
      <c r="C27" s="6"/>
      <c r="D27" s="9"/>
      <c r="E27" s="14"/>
      <c r="F27" s="98"/>
      <c r="G27" s="9"/>
      <c r="H27" s="9"/>
      <c r="I27" s="9"/>
      <c r="J27" s="9"/>
      <c r="K27" s="9"/>
      <c r="L27" s="9"/>
      <c r="M27" s="9"/>
      <c r="N27" s="9"/>
      <c r="O27" s="99"/>
      <c r="P27" s="99"/>
      <c r="Q27" s="100"/>
      <c r="R27" s="100"/>
      <c r="S27" s="9"/>
      <c r="T27" s="48"/>
      <c r="U27" s="9"/>
      <c r="W27" s="69" t="str">
        <f>$A$4&amp;" "&amp;A28&amp;"("&amp;B28&amp;","&amp;C28&amp;"^)"</f>
        <v>조남동 신안인스빌엘센트로('17.12.,576^)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7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1777</v>
      </c>
      <c r="B28" s="10" t="s">
        <v>2038</v>
      </c>
      <c r="C28" s="101">
        <v>576</v>
      </c>
      <c r="D28" s="98">
        <v>93.3</v>
      </c>
      <c r="E28" s="100">
        <v>28</v>
      </c>
      <c r="F28" s="98">
        <v>70</v>
      </c>
      <c r="G28" s="17">
        <v>21</v>
      </c>
      <c r="H28" s="101">
        <v>288</v>
      </c>
      <c r="I28" s="102">
        <v>64000</v>
      </c>
      <c r="J28" s="102" t="s">
        <v>2011</v>
      </c>
      <c r="K28" s="102"/>
      <c r="L28" s="102"/>
      <c r="M28" s="103">
        <f>I28-K28</f>
        <v>64000</v>
      </c>
      <c r="N28" s="4">
        <f>IF(ISERROR(K28/I28),"",K28/I28)</f>
        <v>0</v>
      </c>
      <c r="O28" s="99">
        <f>I28/E28</f>
        <v>2285.7142857142858</v>
      </c>
      <c r="P28" s="99">
        <f>K28/E28</f>
        <v>0</v>
      </c>
      <c r="Q28" s="74">
        <v>4</v>
      </c>
      <c r="R28" s="74">
        <v>2</v>
      </c>
      <c r="S28" s="74" t="s">
        <v>1941</v>
      </c>
      <c r="T28" s="5">
        <v>93</v>
      </c>
      <c r="U28" s="9"/>
      <c r="W28" s="98">
        <f>D28</f>
        <v>93.3</v>
      </c>
      <c r="X28" s="100">
        <f>E28</f>
        <v>28</v>
      </c>
      <c r="Y28" s="96">
        <f>H28</f>
        <v>288</v>
      </c>
      <c r="Z28" s="103">
        <f>I28</f>
        <v>64000</v>
      </c>
      <c r="AA28" s="103">
        <f>K28</f>
        <v>0</v>
      </c>
      <c r="AB28" s="103">
        <f t="shared" ref="AB28:AD29" si="30">M28</f>
        <v>64000</v>
      </c>
      <c r="AC28" s="4">
        <f t="shared" si="30"/>
        <v>0</v>
      </c>
      <c r="AD28" s="99">
        <f t="shared" si="30"/>
        <v>2285.7142857142858</v>
      </c>
      <c r="AE28" s="74" t="str">
        <f>S28</f>
        <v>계</v>
      </c>
      <c r="AF28" s="74" t="str">
        <f>Q28&amp;"/"&amp;R28</f>
        <v>4/2</v>
      </c>
      <c r="AH28" s="20" t="str">
        <f t="shared" si="1"/>
        <v>신안인스빌엘센트로</v>
      </c>
      <c r="AI28" s="100">
        <f t="shared" si="0"/>
        <v>28</v>
      </c>
      <c r="AJ28" s="74" t="str">
        <f>IF(AI28="","",$AJ$2)</f>
        <v>A-</v>
      </c>
      <c r="AK28" s="74" t="s">
        <v>13</v>
      </c>
      <c r="AL28" s="74" t="s">
        <v>1937</v>
      </c>
      <c r="AM28" s="74" t="s">
        <v>1938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1777</v>
      </c>
      <c r="B29" s="10" t="s">
        <v>2038</v>
      </c>
      <c r="C29" s="101">
        <v>576</v>
      </c>
      <c r="D29" s="98">
        <v>113</v>
      </c>
      <c r="E29" s="100">
        <v>34</v>
      </c>
      <c r="F29" s="98">
        <v>85</v>
      </c>
      <c r="G29" s="17">
        <v>26</v>
      </c>
      <c r="H29" s="101">
        <v>288</v>
      </c>
      <c r="I29" s="102">
        <v>68000</v>
      </c>
      <c r="J29" s="102" t="s">
        <v>1960</v>
      </c>
      <c r="K29" s="102">
        <v>48000</v>
      </c>
      <c r="L29" s="102" t="s">
        <v>1951</v>
      </c>
      <c r="M29" s="103">
        <f>I29-K29</f>
        <v>20000</v>
      </c>
      <c r="N29" s="4">
        <f>IF(ISERROR(K29/I29),"",K29/I29)</f>
        <v>0.70588235294117652</v>
      </c>
      <c r="O29" s="99">
        <f>I29/E29</f>
        <v>2000</v>
      </c>
      <c r="P29" s="99">
        <f>K29/E29</f>
        <v>1411.7647058823529</v>
      </c>
      <c r="Q29" s="74">
        <v>4</v>
      </c>
      <c r="R29" s="74">
        <v>2</v>
      </c>
      <c r="S29" s="74" t="s">
        <v>1941</v>
      </c>
      <c r="T29" s="5">
        <v>112</v>
      </c>
      <c r="U29" s="9"/>
      <c r="W29" s="98">
        <f>D29</f>
        <v>113</v>
      </c>
      <c r="X29" s="100">
        <f>E29</f>
        <v>34</v>
      </c>
      <c r="Y29" s="96">
        <f>H29</f>
        <v>288</v>
      </c>
      <c r="Z29" s="103">
        <f>I29</f>
        <v>68000</v>
      </c>
      <c r="AA29" s="103">
        <f>K29</f>
        <v>48000</v>
      </c>
      <c r="AB29" s="103">
        <f t="shared" si="30"/>
        <v>20000</v>
      </c>
      <c r="AC29" s="4">
        <f t="shared" si="30"/>
        <v>0.70588235294117652</v>
      </c>
      <c r="AD29" s="99">
        <f t="shared" si="30"/>
        <v>2000</v>
      </c>
      <c r="AE29" s="74" t="str">
        <f>S29</f>
        <v>계</v>
      </c>
      <c r="AF29" s="74" t="str">
        <f>Q29&amp;"/"&amp;R29</f>
        <v>4/2</v>
      </c>
      <c r="AH29" s="20" t="str">
        <f t="shared" si="1"/>
        <v>신안인스빌엘센트로</v>
      </c>
      <c r="AI29" s="100">
        <f t="shared" si="0"/>
        <v>34</v>
      </c>
      <c r="AJ29" s="74" t="str">
        <f>IF(AI29="","",$AJ$2)</f>
        <v>A-</v>
      </c>
      <c r="AK29" s="74" t="s">
        <v>13</v>
      </c>
      <c r="AL29" s="74" t="s">
        <v>1937</v>
      </c>
      <c r="AM29" s="74" t="s">
        <v>1938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8"/>
      <c r="G30" s="9"/>
      <c r="H30" s="9"/>
      <c r="I30" s="9"/>
      <c r="J30" s="9"/>
      <c r="K30" s="9"/>
      <c r="L30" s="9"/>
      <c r="M30" s="9"/>
      <c r="N30" s="9"/>
      <c r="O30" s="99"/>
      <c r="P30" s="99"/>
      <c r="Q30" s="100"/>
      <c r="R30" s="100"/>
      <c r="S30" s="9"/>
      <c r="T30" s="48"/>
      <c r="U30" s="9"/>
      <c r="W30" s="69" t="str">
        <f>$A$4&amp;" "&amp;A31&amp;"("&amp;B31&amp;","&amp;C31&amp;"^)"</f>
        <v>조남동 LH포레하임('16.07.,345^)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7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1785</v>
      </c>
      <c r="B31" s="10" t="s">
        <v>2083</v>
      </c>
      <c r="C31" s="101">
        <v>345</v>
      </c>
      <c r="D31" s="98">
        <v>98.8</v>
      </c>
      <c r="E31" s="100">
        <v>30</v>
      </c>
      <c r="F31" s="98">
        <v>74.5</v>
      </c>
      <c r="G31" s="17">
        <v>23</v>
      </c>
      <c r="H31" s="101">
        <v>1</v>
      </c>
      <c r="I31" s="102"/>
      <c r="J31" s="102"/>
      <c r="K31" s="102"/>
      <c r="L31" s="102"/>
      <c r="M31" s="103">
        <f t="shared" ref="M31:M36" si="31">I31-K31</f>
        <v>0</v>
      </c>
      <c r="N31" s="4" t="str">
        <f t="shared" ref="N31:N36" si="32">IF(ISERROR(K31/I31),"",K31/I31)</f>
        <v/>
      </c>
      <c r="O31" s="99">
        <f t="shared" ref="O31:O36" si="33">I31/E31</f>
        <v>0</v>
      </c>
      <c r="P31" s="99">
        <f t="shared" ref="P31:P36" si="34">K31/E31</f>
        <v>0</v>
      </c>
      <c r="Q31" s="74">
        <v>3</v>
      </c>
      <c r="R31" s="74">
        <v>2</v>
      </c>
      <c r="S31" s="74" t="s">
        <v>1941</v>
      </c>
      <c r="T31" s="5" t="s">
        <v>1787</v>
      </c>
      <c r="U31" s="9"/>
      <c r="W31" s="98">
        <f t="shared" ref="W31:X36" si="35">D31</f>
        <v>98.8</v>
      </c>
      <c r="X31" s="100">
        <f t="shared" si="35"/>
        <v>30</v>
      </c>
      <c r="Y31" s="96">
        <f t="shared" ref="Y31:Z36" si="36">H31</f>
        <v>1</v>
      </c>
      <c r="Z31" s="103">
        <f t="shared" si="36"/>
        <v>0</v>
      </c>
      <c r="AA31" s="103">
        <f t="shared" ref="AA31:AA36" si="37">K31</f>
        <v>0</v>
      </c>
      <c r="AB31" s="103">
        <f t="shared" ref="AB31:AD36" si="38">M31</f>
        <v>0</v>
      </c>
      <c r="AC31" s="4" t="str">
        <f t="shared" si="38"/>
        <v/>
      </c>
      <c r="AD31" s="99">
        <f t="shared" si="38"/>
        <v>0</v>
      </c>
      <c r="AE31" s="74" t="str">
        <f t="shared" ref="AE31:AE36" si="39">S31</f>
        <v>계</v>
      </c>
      <c r="AF31" s="74" t="str">
        <f t="shared" ref="AF31:AF36" si="40">Q31&amp;"/"&amp;R31</f>
        <v>3/2</v>
      </c>
      <c r="AH31" s="20" t="str">
        <f t="shared" si="1"/>
        <v>LH포레하임</v>
      </c>
      <c r="AI31" s="100">
        <f t="shared" si="0"/>
        <v>30</v>
      </c>
      <c r="AJ31" s="74" t="str">
        <f t="shared" ref="AJ31:AJ36" si="41">IF(AI31="","",$AJ$2)</f>
        <v>A-</v>
      </c>
      <c r="AK31" s="74" t="s">
        <v>13</v>
      </c>
      <c r="AL31" s="74" t="s">
        <v>1937</v>
      </c>
      <c r="AM31" s="74" t="s">
        <v>1938</v>
      </c>
      <c r="AN31" s="74" t="str">
        <f t="shared" ref="AN31:AN36" si="42">IF(AI31="","",$AN$2)</f>
        <v>C</v>
      </c>
      <c r="AO31" s="74" t="str">
        <f t="shared" ref="AO31:AO36" si="43">IF(N31="","",IF(N31&gt;=$AO$1/100,"O","X"))</f>
        <v/>
      </c>
      <c r="AP31" s="74" t="str">
        <f t="shared" ref="AP31:AP36" si="44">IF(I31="","",IF(I31&lt;=$AP$1,"O","X"))</f>
        <v/>
      </c>
      <c r="AQ31" s="74" t="str">
        <f t="shared" ref="AQ31:AQ36" si="45">IF(O31="","",IF(O31&lt;=$AQ$1,"O","X"))</f>
        <v>O</v>
      </c>
      <c r="AR31" s="74" t="str">
        <f t="shared" ref="AR31:AR36" si="46">IF(M31="","",IF(M31&lt;=$AR$1,"O","X"))</f>
        <v>O</v>
      </c>
      <c r="AS31" s="74" t="s">
        <v>2</v>
      </c>
      <c r="AT31" s="74" t="str">
        <f t="shared" ref="AT31:AT36" si="47">IF(OR(F31="",AI31=""),"",IF(AND((F31&lt;=85),(AI31&gt;=15)),"O","X"))</f>
        <v>O</v>
      </c>
      <c r="AU31" s="74" t="str">
        <f t="shared" ref="AU31:AU36" si="48">IF(C31="","",IF(C31&gt;=$AU$1,"O","X"))</f>
        <v>O</v>
      </c>
      <c r="AV31" s="74" t="str">
        <f t="shared" ref="AV31:AV36" si="49">IF(AO31="","",IF(AND(AO31="O",AP31="O",AR31="O",AT31="O",AU31="O"),"후보","X"))</f>
        <v/>
      </c>
    </row>
    <row r="32" spans="1:48" x14ac:dyDescent="0.3">
      <c r="A32" s="9" t="s">
        <v>1785</v>
      </c>
      <c r="B32" s="10" t="s">
        <v>2083</v>
      </c>
      <c r="C32" s="101">
        <v>345</v>
      </c>
      <c r="D32" s="98">
        <v>99.4</v>
      </c>
      <c r="E32" s="100">
        <v>30</v>
      </c>
      <c r="F32" s="98">
        <v>75</v>
      </c>
      <c r="G32" s="17">
        <v>23</v>
      </c>
      <c r="H32" s="101">
        <v>2</v>
      </c>
      <c r="I32" s="102"/>
      <c r="J32" s="102"/>
      <c r="K32" s="102"/>
      <c r="L32" s="102"/>
      <c r="M32" s="103">
        <f t="shared" si="31"/>
        <v>0</v>
      </c>
      <c r="N32" s="4" t="str">
        <f t="shared" si="32"/>
        <v/>
      </c>
      <c r="O32" s="99">
        <f t="shared" si="33"/>
        <v>0</v>
      </c>
      <c r="P32" s="99">
        <f t="shared" si="34"/>
        <v>0</v>
      </c>
      <c r="Q32" s="74">
        <v>3</v>
      </c>
      <c r="R32" s="74">
        <v>2</v>
      </c>
      <c r="S32" s="74" t="s">
        <v>1941</v>
      </c>
      <c r="T32" s="5" t="s">
        <v>1171</v>
      </c>
      <c r="U32" s="9"/>
      <c r="W32" s="98">
        <f t="shared" si="35"/>
        <v>99.4</v>
      </c>
      <c r="X32" s="100">
        <f t="shared" si="35"/>
        <v>30</v>
      </c>
      <c r="Y32" s="96">
        <f t="shared" si="36"/>
        <v>2</v>
      </c>
      <c r="Z32" s="103">
        <f t="shared" si="36"/>
        <v>0</v>
      </c>
      <c r="AA32" s="103">
        <f t="shared" si="37"/>
        <v>0</v>
      </c>
      <c r="AB32" s="103">
        <f t="shared" si="38"/>
        <v>0</v>
      </c>
      <c r="AC32" s="4" t="str">
        <f t="shared" si="38"/>
        <v/>
      </c>
      <c r="AD32" s="99">
        <f t="shared" si="38"/>
        <v>0</v>
      </c>
      <c r="AE32" s="74" t="str">
        <f t="shared" si="39"/>
        <v>계</v>
      </c>
      <c r="AF32" s="74" t="str">
        <f t="shared" si="40"/>
        <v>3/2</v>
      </c>
      <c r="AH32" s="20" t="str">
        <f t="shared" si="1"/>
        <v>LH포레하임</v>
      </c>
      <c r="AI32" s="100">
        <f t="shared" si="0"/>
        <v>30</v>
      </c>
      <c r="AJ32" s="74" t="str">
        <f t="shared" si="41"/>
        <v>A-</v>
      </c>
      <c r="AK32" s="74" t="s">
        <v>13</v>
      </c>
      <c r="AL32" s="74" t="s">
        <v>1937</v>
      </c>
      <c r="AM32" s="74" t="s">
        <v>1938</v>
      </c>
      <c r="AN32" s="74" t="str">
        <f t="shared" si="42"/>
        <v>C</v>
      </c>
      <c r="AO32" s="74" t="str">
        <f t="shared" si="43"/>
        <v/>
      </c>
      <c r="AP32" s="74" t="str">
        <f t="shared" si="44"/>
        <v/>
      </c>
      <c r="AQ32" s="74" t="str">
        <f t="shared" si="45"/>
        <v>O</v>
      </c>
      <c r="AR32" s="74" t="str">
        <f t="shared" si="46"/>
        <v>O</v>
      </c>
      <c r="AS32" s="74" t="s">
        <v>2</v>
      </c>
      <c r="AT32" s="74" t="str">
        <f t="shared" si="47"/>
        <v>O</v>
      </c>
      <c r="AU32" s="74" t="str">
        <f t="shared" si="48"/>
        <v>O</v>
      </c>
      <c r="AV32" s="74" t="str">
        <f t="shared" si="49"/>
        <v/>
      </c>
    </row>
    <row r="33" spans="1:48" x14ac:dyDescent="0.3">
      <c r="A33" s="9" t="s">
        <v>1785</v>
      </c>
      <c r="B33" s="10" t="s">
        <v>2083</v>
      </c>
      <c r="C33" s="101">
        <v>345</v>
      </c>
      <c r="D33" s="98">
        <v>99.1</v>
      </c>
      <c r="E33" s="100">
        <v>30</v>
      </c>
      <c r="F33" s="98">
        <v>74.8</v>
      </c>
      <c r="G33" s="17">
        <v>23</v>
      </c>
      <c r="H33" s="101">
        <v>1</v>
      </c>
      <c r="I33" s="102"/>
      <c r="J33" s="102"/>
      <c r="K33" s="102"/>
      <c r="L33" s="102"/>
      <c r="M33" s="103">
        <f t="shared" si="31"/>
        <v>0</v>
      </c>
      <c r="N33" s="4" t="str">
        <f t="shared" si="32"/>
        <v/>
      </c>
      <c r="O33" s="99">
        <f t="shared" si="33"/>
        <v>0</v>
      </c>
      <c r="P33" s="99">
        <f t="shared" si="34"/>
        <v>0</v>
      </c>
      <c r="Q33" s="74">
        <v>3</v>
      </c>
      <c r="R33" s="74">
        <v>2</v>
      </c>
      <c r="S33" s="74" t="s">
        <v>1941</v>
      </c>
      <c r="T33" s="5" t="s">
        <v>273</v>
      </c>
      <c r="U33" s="9"/>
      <c r="W33" s="98">
        <f t="shared" si="35"/>
        <v>99.1</v>
      </c>
      <c r="X33" s="100">
        <f t="shared" si="35"/>
        <v>30</v>
      </c>
      <c r="Y33" s="96">
        <f t="shared" si="36"/>
        <v>1</v>
      </c>
      <c r="Z33" s="103">
        <f t="shared" si="36"/>
        <v>0</v>
      </c>
      <c r="AA33" s="103">
        <f t="shared" si="37"/>
        <v>0</v>
      </c>
      <c r="AB33" s="103">
        <f t="shared" si="38"/>
        <v>0</v>
      </c>
      <c r="AC33" s="4" t="str">
        <f t="shared" si="38"/>
        <v/>
      </c>
      <c r="AD33" s="99">
        <f t="shared" si="38"/>
        <v>0</v>
      </c>
      <c r="AE33" s="74" t="str">
        <f t="shared" si="39"/>
        <v>계</v>
      </c>
      <c r="AF33" s="74" t="str">
        <f t="shared" si="40"/>
        <v>3/2</v>
      </c>
      <c r="AH33" s="20" t="str">
        <f t="shared" si="1"/>
        <v>LH포레하임</v>
      </c>
      <c r="AI33" s="100">
        <f t="shared" si="0"/>
        <v>30</v>
      </c>
      <c r="AJ33" s="74" t="str">
        <f t="shared" si="41"/>
        <v>A-</v>
      </c>
      <c r="AK33" s="74" t="s">
        <v>13</v>
      </c>
      <c r="AL33" s="74" t="s">
        <v>1937</v>
      </c>
      <c r="AM33" s="74" t="s">
        <v>1938</v>
      </c>
      <c r="AN33" s="74" t="str">
        <f t="shared" si="42"/>
        <v>C</v>
      </c>
      <c r="AO33" s="74" t="str">
        <f t="shared" si="43"/>
        <v/>
      </c>
      <c r="AP33" s="74" t="str">
        <f t="shared" si="44"/>
        <v/>
      </c>
      <c r="AQ33" s="74" t="str">
        <f t="shared" si="45"/>
        <v>O</v>
      </c>
      <c r="AR33" s="74" t="str">
        <f t="shared" si="46"/>
        <v>O</v>
      </c>
      <c r="AS33" s="74" t="s">
        <v>2</v>
      </c>
      <c r="AT33" s="74" t="str">
        <f t="shared" si="47"/>
        <v>O</v>
      </c>
      <c r="AU33" s="74" t="str">
        <f t="shared" si="48"/>
        <v>O</v>
      </c>
      <c r="AV33" s="74" t="str">
        <f t="shared" si="49"/>
        <v/>
      </c>
    </row>
    <row r="34" spans="1:48" x14ac:dyDescent="0.3">
      <c r="A34" s="9" t="s">
        <v>1785</v>
      </c>
      <c r="B34" s="10" t="s">
        <v>2083</v>
      </c>
      <c r="C34" s="101">
        <v>345</v>
      </c>
      <c r="D34" s="98">
        <v>99</v>
      </c>
      <c r="E34" s="100">
        <v>30</v>
      </c>
      <c r="F34" s="98">
        <v>74.7</v>
      </c>
      <c r="G34" s="17">
        <v>23</v>
      </c>
      <c r="H34" s="101">
        <v>1</v>
      </c>
      <c r="I34" s="102">
        <v>67000</v>
      </c>
      <c r="J34" s="102" t="s">
        <v>1968</v>
      </c>
      <c r="K34" s="102"/>
      <c r="L34" s="102"/>
      <c r="M34" s="103">
        <f t="shared" si="31"/>
        <v>67000</v>
      </c>
      <c r="N34" s="4">
        <f t="shared" si="32"/>
        <v>0</v>
      </c>
      <c r="O34" s="99">
        <f t="shared" si="33"/>
        <v>2233.3333333333335</v>
      </c>
      <c r="P34" s="99">
        <f t="shared" si="34"/>
        <v>0</v>
      </c>
      <c r="Q34" s="74">
        <v>3</v>
      </c>
      <c r="R34" s="74">
        <v>2</v>
      </c>
      <c r="S34" s="74" t="s">
        <v>1941</v>
      </c>
      <c r="T34" s="5" t="s">
        <v>1791</v>
      </c>
      <c r="U34" s="9"/>
      <c r="W34" s="98">
        <f t="shared" si="35"/>
        <v>99</v>
      </c>
      <c r="X34" s="100">
        <f t="shared" si="35"/>
        <v>30</v>
      </c>
      <c r="Y34" s="96">
        <f t="shared" si="36"/>
        <v>1</v>
      </c>
      <c r="Z34" s="103">
        <f t="shared" si="36"/>
        <v>67000</v>
      </c>
      <c r="AA34" s="103">
        <f t="shared" si="37"/>
        <v>0</v>
      </c>
      <c r="AB34" s="103">
        <f t="shared" si="38"/>
        <v>67000</v>
      </c>
      <c r="AC34" s="4">
        <f t="shared" si="38"/>
        <v>0</v>
      </c>
      <c r="AD34" s="99">
        <f t="shared" si="38"/>
        <v>2233.3333333333335</v>
      </c>
      <c r="AE34" s="74" t="str">
        <f t="shared" si="39"/>
        <v>계</v>
      </c>
      <c r="AF34" s="74" t="str">
        <f t="shared" si="40"/>
        <v>3/2</v>
      </c>
      <c r="AH34" s="20" t="str">
        <f t="shared" si="1"/>
        <v>LH포레하임</v>
      </c>
      <c r="AI34" s="100">
        <f t="shared" si="0"/>
        <v>30</v>
      </c>
      <c r="AJ34" s="74" t="str">
        <f t="shared" si="41"/>
        <v>A-</v>
      </c>
      <c r="AK34" s="74" t="s">
        <v>13</v>
      </c>
      <c r="AL34" s="74" t="s">
        <v>1937</v>
      </c>
      <c r="AM34" s="74" t="s">
        <v>1938</v>
      </c>
      <c r="AN34" s="74" t="str">
        <f t="shared" si="42"/>
        <v>C</v>
      </c>
      <c r="AO34" s="74" t="str">
        <f t="shared" si="43"/>
        <v>X</v>
      </c>
      <c r="AP34" s="74" t="str">
        <f t="shared" si="44"/>
        <v>X</v>
      </c>
      <c r="AQ34" s="74" t="str">
        <f t="shared" si="45"/>
        <v>X</v>
      </c>
      <c r="AR34" s="74" t="str">
        <f t="shared" si="46"/>
        <v>X</v>
      </c>
      <c r="AS34" s="74" t="s">
        <v>2</v>
      </c>
      <c r="AT34" s="74" t="str">
        <f t="shared" si="47"/>
        <v>O</v>
      </c>
      <c r="AU34" s="74" t="str">
        <f t="shared" si="48"/>
        <v>O</v>
      </c>
      <c r="AV34" s="74" t="str">
        <f t="shared" si="49"/>
        <v>X</v>
      </c>
    </row>
    <row r="35" spans="1:48" x14ac:dyDescent="0.3">
      <c r="A35" s="9" t="s">
        <v>1785</v>
      </c>
      <c r="B35" s="10" t="s">
        <v>2083</v>
      </c>
      <c r="C35" s="101">
        <v>345</v>
      </c>
      <c r="D35" s="98">
        <v>112</v>
      </c>
      <c r="E35" s="100">
        <v>34</v>
      </c>
      <c r="F35" s="98">
        <v>84.5</v>
      </c>
      <c r="G35" s="17">
        <v>26</v>
      </c>
      <c r="H35" s="101">
        <v>2</v>
      </c>
      <c r="I35" s="102">
        <v>71000</v>
      </c>
      <c r="J35" s="102" t="s">
        <v>1940</v>
      </c>
      <c r="K35" s="102"/>
      <c r="L35" s="102"/>
      <c r="M35" s="103">
        <f t="shared" si="31"/>
        <v>71000</v>
      </c>
      <c r="N35" s="4">
        <f t="shared" si="32"/>
        <v>0</v>
      </c>
      <c r="O35" s="99">
        <f t="shared" si="33"/>
        <v>2088.2352941176468</v>
      </c>
      <c r="P35" s="99">
        <f t="shared" si="34"/>
        <v>0</v>
      </c>
      <c r="Q35" s="74">
        <v>3</v>
      </c>
      <c r="R35" s="74">
        <v>2</v>
      </c>
      <c r="S35" s="74" t="s">
        <v>1941</v>
      </c>
      <c r="T35" s="5" t="s">
        <v>160</v>
      </c>
      <c r="U35" s="9"/>
      <c r="W35" s="98">
        <f t="shared" si="35"/>
        <v>112</v>
      </c>
      <c r="X35" s="100">
        <f t="shared" si="35"/>
        <v>34</v>
      </c>
      <c r="Y35" s="96">
        <f t="shared" si="36"/>
        <v>2</v>
      </c>
      <c r="Z35" s="103">
        <f t="shared" si="36"/>
        <v>71000</v>
      </c>
      <c r="AA35" s="103">
        <f t="shared" si="37"/>
        <v>0</v>
      </c>
      <c r="AB35" s="103">
        <f t="shared" si="38"/>
        <v>71000</v>
      </c>
      <c r="AC35" s="4">
        <f t="shared" si="38"/>
        <v>0</v>
      </c>
      <c r="AD35" s="99">
        <f t="shared" si="38"/>
        <v>2088.2352941176468</v>
      </c>
      <c r="AE35" s="74" t="str">
        <f t="shared" si="39"/>
        <v>계</v>
      </c>
      <c r="AF35" s="74" t="str">
        <f t="shared" si="40"/>
        <v>3/2</v>
      </c>
      <c r="AH35" s="20" t="str">
        <f t="shared" si="1"/>
        <v>LH포레하임</v>
      </c>
      <c r="AI35" s="100">
        <f t="shared" si="0"/>
        <v>34</v>
      </c>
      <c r="AJ35" s="74" t="str">
        <f t="shared" si="41"/>
        <v>A-</v>
      </c>
      <c r="AK35" s="74" t="s">
        <v>13</v>
      </c>
      <c r="AL35" s="74" t="s">
        <v>1937</v>
      </c>
      <c r="AM35" s="74" t="s">
        <v>1938</v>
      </c>
      <c r="AN35" s="74" t="str">
        <f t="shared" si="42"/>
        <v>C</v>
      </c>
      <c r="AO35" s="74" t="str">
        <f t="shared" si="43"/>
        <v>X</v>
      </c>
      <c r="AP35" s="74" t="str">
        <f t="shared" si="44"/>
        <v>X</v>
      </c>
      <c r="AQ35" s="74" t="str">
        <f t="shared" si="45"/>
        <v>X</v>
      </c>
      <c r="AR35" s="74" t="str">
        <f t="shared" si="46"/>
        <v>X</v>
      </c>
      <c r="AS35" s="74" t="s">
        <v>2</v>
      </c>
      <c r="AT35" s="74" t="str">
        <f t="shared" si="47"/>
        <v>O</v>
      </c>
      <c r="AU35" s="74" t="str">
        <f t="shared" si="48"/>
        <v>O</v>
      </c>
      <c r="AV35" s="74" t="str">
        <f t="shared" si="49"/>
        <v>X</v>
      </c>
    </row>
    <row r="36" spans="1:48" x14ac:dyDescent="0.3">
      <c r="A36" s="9" t="s">
        <v>1785</v>
      </c>
      <c r="B36" s="10" t="s">
        <v>2083</v>
      </c>
      <c r="C36" s="101">
        <v>345</v>
      </c>
      <c r="D36" s="98">
        <v>112.4</v>
      </c>
      <c r="E36" s="100">
        <v>34</v>
      </c>
      <c r="F36" s="98">
        <v>84.8</v>
      </c>
      <c r="G36" s="17">
        <v>26</v>
      </c>
      <c r="H36" s="101">
        <v>1</v>
      </c>
      <c r="I36" s="102"/>
      <c r="J36" s="102"/>
      <c r="K36" s="102"/>
      <c r="L36" s="102"/>
      <c r="M36" s="103">
        <f t="shared" si="31"/>
        <v>0</v>
      </c>
      <c r="N36" s="4" t="str">
        <f t="shared" si="32"/>
        <v/>
      </c>
      <c r="O36" s="99">
        <f t="shared" si="33"/>
        <v>0</v>
      </c>
      <c r="P36" s="99">
        <f t="shared" si="34"/>
        <v>0</v>
      </c>
      <c r="Q36" s="74">
        <v>3</v>
      </c>
      <c r="R36" s="74">
        <v>2</v>
      </c>
      <c r="S36" s="74" t="s">
        <v>1941</v>
      </c>
      <c r="T36" s="5" t="s">
        <v>683</v>
      </c>
      <c r="U36" s="9"/>
      <c r="W36" s="98">
        <f t="shared" si="35"/>
        <v>112.4</v>
      </c>
      <c r="X36" s="100">
        <f t="shared" si="35"/>
        <v>34</v>
      </c>
      <c r="Y36" s="96">
        <f t="shared" si="36"/>
        <v>1</v>
      </c>
      <c r="Z36" s="103">
        <f t="shared" si="36"/>
        <v>0</v>
      </c>
      <c r="AA36" s="103">
        <f t="shared" si="37"/>
        <v>0</v>
      </c>
      <c r="AB36" s="103">
        <f t="shared" si="38"/>
        <v>0</v>
      </c>
      <c r="AC36" s="4" t="str">
        <f t="shared" si="38"/>
        <v/>
      </c>
      <c r="AD36" s="99">
        <f t="shared" si="38"/>
        <v>0</v>
      </c>
      <c r="AE36" s="74" t="str">
        <f t="shared" si="39"/>
        <v>계</v>
      </c>
      <c r="AF36" s="74" t="str">
        <f t="shared" si="40"/>
        <v>3/2</v>
      </c>
      <c r="AH36" s="20" t="str">
        <f t="shared" si="1"/>
        <v>LH포레하임</v>
      </c>
      <c r="AI36" s="100">
        <f t="shared" si="0"/>
        <v>34</v>
      </c>
      <c r="AJ36" s="74" t="str">
        <f t="shared" si="41"/>
        <v>A-</v>
      </c>
      <c r="AK36" s="74" t="s">
        <v>13</v>
      </c>
      <c r="AL36" s="74" t="s">
        <v>1937</v>
      </c>
      <c r="AM36" s="74" t="s">
        <v>1938</v>
      </c>
      <c r="AN36" s="74" t="str">
        <f t="shared" si="42"/>
        <v>C</v>
      </c>
      <c r="AO36" s="74" t="str">
        <f t="shared" si="43"/>
        <v/>
      </c>
      <c r="AP36" s="74" t="str">
        <f t="shared" si="44"/>
        <v/>
      </c>
      <c r="AQ36" s="74" t="str">
        <f t="shared" si="45"/>
        <v>O</v>
      </c>
      <c r="AR36" s="74" t="str">
        <f t="shared" si="46"/>
        <v>O</v>
      </c>
      <c r="AS36" s="74" t="s">
        <v>2</v>
      </c>
      <c r="AT36" s="74" t="str">
        <f t="shared" si="47"/>
        <v>O</v>
      </c>
      <c r="AU36" s="74" t="str">
        <f t="shared" si="48"/>
        <v>O</v>
      </c>
      <c r="AV36" s="74" t="str">
        <f t="shared" si="49"/>
        <v/>
      </c>
    </row>
    <row r="37" spans="1:48" x14ac:dyDescent="0.3">
      <c r="A37" s="9"/>
      <c r="B37" s="74"/>
      <c r="C37" s="6"/>
      <c r="D37" s="9"/>
      <c r="E37" s="14"/>
      <c r="F37" s="98"/>
      <c r="G37" s="9"/>
      <c r="H37" s="9"/>
      <c r="I37" s="9"/>
      <c r="J37" s="9"/>
      <c r="K37" s="9"/>
      <c r="L37" s="9"/>
      <c r="M37" s="9"/>
      <c r="N37" s="9"/>
      <c r="O37" s="99"/>
      <c r="P37" s="99"/>
      <c r="Q37" s="100"/>
      <c r="R37" s="100"/>
      <c r="S37" s="9"/>
      <c r="T37" s="48"/>
      <c r="U37" s="9"/>
      <c r="W37" s="69" t="str">
        <f>$A$4&amp;" "&amp;A38&amp;"("&amp;B38&amp;","&amp;C38&amp;"^)"</f>
        <v>조남동 네이처하임('16.07.,592^)</v>
      </c>
      <c r="X37" s="70"/>
      <c r="Y37" s="70"/>
      <c r="Z37" s="70"/>
      <c r="AA37" s="70"/>
      <c r="AB37" s="70"/>
      <c r="AC37" s="70"/>
      <c r="AD37" s="70"/>
      <c r="AE37" s="70"/>
      <c r="AF37" s="71"/>
      <c r="AH37" s="20" t="str">
        <f t="shared" si="1"/>
        <v/>
      </c>
      <c r="AI37" s="97" t="str">
        <f t="shared" si="0"/>
        <v/>
      </c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x14ac:dyDescent="0.3">
      <c r="A38" s="9" t="s">
        <v>1792</v>
      </c>
      <c r="B38" s="10" t="s">
        <v>2083</v>
      </c>
      <c r="C38" s="101">
        <v>592</v>
      </c>
      <c r="D38" s="98">
        <v>98.4</v>
      </c>
      <c r="E38" s="100">
        <v>30</v>
      </c>
      <c r="F38" s="98">
        <v>74.5</v>
      </c>
      <c r="G38" s="17">
        <v>23</v>
      </c>
      <c r="H38" s="101">
        <v>252</v>
      </c>
      <c r="I38" s="102">
        <v>75000</v>
      </c>
      <c r="J38" s="102" t="s">
        <v>1951</v>
      </c>
      <c r="K38" s="102">
        <v>42000</v>
      </c>
      <c r="L38" s="102" t="s">
        <v>1947</v>
      </c>
      <c r="M38" s="103">
        <f t="shared" ref="M38:M45" si="50">I38-K38</f>
        <v>33000</v>
      </c>
      <c r="N38" s="4">
        <f t="shared" ref="N38:N45" si="51">IF(ISERROR(K38/I38),"",K38/I38)</f>
        <v>0.56000000000000005</v>
      </c>
      <c r="O38" s="99">
        <f t="shared" ref="O38:O45" si="52">I38/E38</f>
        <v>2500</v>
      </c>
      <c r="P38" s="99">
        <f t="shared" ref="P38:P45" si="53">K38/E38</f>
        <v>1400</v>
      </c>
      <c r="Q38" s="74">
        <v>3</v>
      </c>
      <c r="R38" s="74">
        <v>2</v>
      </c>
      <c r="S38" s="74" t="s">
        <v>1941</v>
      </c>
      <c r="T38" s="5" t="s">
        <v>226</v>
      </c>
      <c r="U38" s="9"/>
      <c r="W38" s="98">
        <f t="shared" ref="W38:X45" si="54">D38</f>
        <v>98.4</v>
      </c>
      <c r="X38" s="100">
        <f t="shared" si="54"/>
        <v>30</v>
      </c>
      <c r="Y38" s="96">
        <f t="shared" ref="Y38:Z45" si="55">H38</f>
        <v>252</v>
      </c>
      <c r="Z38" s="103">
        <f t="shared" si="55"/>
        <v>75000</v>
      </c>
      <c r="AA38" s="103">
        <f t="shared" ref="AA38:AA45" si="56">K38</f>
        <v>42000</v>
      </c>
      <c r="AB38" s="103">
        <f t="shared" ref="AB38:AD45" si="57">M38</f>
        <v>33000</v>
      </c>
      <c r="AC38" s="4">
        <f t="shared" si="57"/>
        <v>0.56000000000000005</v>
      </c>
      <c r="AD38" s="99">
        <f t="shared" si="57"/>
        <v>2500</v>
      </c>
      <c r="AE38" s="74" t="str">
        <f t="shared" ref="AE38:AE45" si="58">S38</f>
        <v>계</v>
      </c>
      <c r="AF38" s="74" t="str">
        <f t="shared" ref="AF38:AF45" si="59">Q38&amp;"/"&amp;R38</f>
        <v>3/2</v>
      </c>
      <c r="AH38" s="20" t="str">
        <f t="shared" si="1"/>
        <v>네이처하임</v>
      </c>
      <c r="AI38" s="100">
        <f t="shared" si="0"/>
        <v>30</v>
      </c>
      <c r="AJ38" s="74" t="str">
        <f t="shared" ref="AJ38:AJ45" si="60">IF(AI38="","",$AJ$2)</f>
        <v>A-</v>
      </c>
      <c r="AK38" s="74" t="s">
        <v>13</v>
      </c>
      <c r="AL38" s="74" t="s">
        <v>1937</v>
      </c>
      <c r="AM38" s="74" t="s">
        <v>1938</v>
      </c>
      <c r="AN38" s="74" t="str">
        <f t="shared" ref="AN38:AN45" si="61">IF(AI38="","",$AN$2)</f>
        <v>C</v>
      </c>
      <c r="AO38" s="74" t="str">
        <f t="shared" ref="AO38:AO45" si="62">IF(N38="","",IF(N38&gt;=$AO$1/100,"O","X"))</f>
        <v>X</v>
      </c>
      <c r="AP38" s="74" t="str">
        <f t="shared" ref="AP38:AP45" si="63">IF(I38="","",IF(I38&lt;=$AP$1,"O","X"))</f>
        <v>X</v>
      </c>
      <c r="AQ38" s="74" t="str">
        <f t="shared" ref="AQ38:AQ45" si="64">IF(O38="","",IF(O38&lt;=$AQ$1,"O","X"))</f>
        <v>X</v>
      </c>
      <c r="AR38" s="74" t="str">
        <f t="shared" ref="AR38:AR45" si="65">IF(M38="","",IF(M38&lt;=$AR$1,"O","X"))</f>
        <v>X</v>
      </c>
      <c r="AS38" s="74" t="s">
        <v>2</v>
      </c>
      <c r="AT38" s="74" t="str">
        <f t="shared" ref="AT38:AT45" si="66">IF(OR(F38="",AI38=""),"",IF(AND((F38&lt;=85),(AI38&gt;=15)),"O","X"))</f>
        <v>O</v>
      </c>
      <c r="AU38" s="74" t="str">
        <f t="shared" ref="AU38:AU45" si="67">IF(C38="","",IF(C38&gt;=$AU$1,"O","X"))</f>
        <v>O</v>
      </c>
      <c r="AV38" s="74" t="str">
        <f t="shared" ref="AV38:AV45" si="68">IF(AO38="","",IF(AND(AO38="O",AP38="O",AR38="O",AT38="O",AU38="O"),"후보","X"))</f>
        <v>X</v>
      </c>
    </row>
    <row r="39" spans="1:48" x14ac:dyDescent="0.3">
      <c r="A39" s="9" t="s">
        <v>1792</v>
      </c>
      <c r="B39" s="10" t="s">
        <v>2083</v>
      </c>
      <c r="C39" s="101">
        <v>592</v>
      </c>
      <c r="D39" s="98">
        <v>98.7</v>
      </c>
      <c r="E39" s="100">
        <v>30</v>
      </c>
      <c r="F39" s="98">
        <v>74.7</v>
      </c>
      <c r="G39" s="17">
        <v>23</v>
      </c>
      <c r="H39" s="101">
        <v>40</v>
      </c>
      <c r="I39" s="102">
        <v>77000</v>
      </c>
      <c r="J39" s="102" t="s">
        <v>1968</v>
      </c>
      <c r="K39" s="102">
        <v>42000</v>
      </c>
      <c r="L39" s="102" t="s">
        <v>1980</v>
      </c>
      <c r="M39" s="103">
        <f t="shared" si="50"/>
        <v>35000</v>
      </c>
      <c r="N39" s="4">
        <f t="shared" si="51"/>
        <v>0.54545454545454541</v>
      </c>
      <c r="O39" s="99">
        <f t="shared" si="52"/>
        <v>2566.6666666666665</v>
      </c>
      <c r="P39" s="99">
        <f t="shared" si="53"/>
        <v>1400</v>
      </c>
      <c r="Q39" s="74">
        <v>3</v>
      </c>
      <c r="R39" s="74">
        <v>2</v>
      </c>
      <c r="S39" s="74" t="s">
        <v>1941</v>
      </c>
      <c r="T39" s="5" t="s">
        <v>657</v>
      </c>
      <c r="U39" s="9"/>
      <c r="W39" s="98">
        <f t="shared" si="54"/>
        <v>98.7</v>
      </c>
      <c r="X39" s="100">
        <f t="shared" si="54"/>
        <v>30</v>
      </c>
      <c r="Y39" s="96">
        <f t="shared" si="55"/>
        <v>40</v>
      </c>
      <c r="Z39" s="103">
        <f t="shared" si="55"/>
        <v>77000</v>
      </c>
      <c r="AA39" s="103">
        <f t="shared" si="56"/>
        <v>42000</v>
      </c>
      <c r="AB39" s="103">
        <f t="shared" si="57"/>
        <v>35000</v>
      </c>
      <c r="AC39" s="4">
        <f t="shared" si="57"/>
        <v>0.54545454545454541</v>
      </c>
      <c r="AD39" s="99">
        <f t="shared" si="57"/>
        <v>2566.6666666666665</v>
      </c>
      <c r="AE39" s="74" t="str">
        <f t="shared" si="58"/>
        <v>계</v>
      </c>
      <c r="AF39" s="74" t="str">
        <f t="shared" si="59"/>
        <v>3/2</v>
      </c>
      <c r="AH39" s="20" t="str">
        <f t="shared" si="1"/>
        <v>네이처하임</v>
      </c>
      <c r="AI39" s="100">
        <f t="shared" si="0"/>
        <v>30</v>
      </c>
      <c r="AJ39" s="74" t="str">
        <f t="shared" si="60"/>
        <v>A-</v>
      </c>
      <c r="AK39" s="74" t="s">
        <v>13</v>
      </c>
      <c r="AL39" s="74" t="s">
        <v>1937</v>
      </c>
      <c r="AM39" s="74" t="s">
        <v>1938</v>
      </c>
      <c r="AN39" s="74" t="str">
        <f t="shared" si="61"/>
        <v>C</v>
      </c>
      <c r="AO39" s="74" t="str">
        <f t="shared" si="62"/>
        <v>X</v>
      </c>
      <c r="AP39" s="74" t="str">
        <f t="shared" si="63"/>
        <v>X</v>
      </c>
      <c r="AQ39" s="74" t="str">
        <f t="shared" si="64"/>
        <v>X</v>
      </c>
      <c r="AR39" s="74" t="str">
        <f t="shared" si="65"/>
        <v>X</v>
      </c>
      <c r="AS39" s="74" t="s">
        <v>2</v>
      </c>
      <c r="AT39" s="74" t="str">
        <f t="shared" si="66"/>
        <v>O</v>
      </c>
      <c r="AU39" s="74" t="str">
        <f t="shared" si="67"/>
        <v>O</v>
      </c>
      <c r="AV39" s="74" t="str">
        <f t="shared" si="68"/>
        <v>X</v>
      </c>
    </row>
    <row r="40" spans="1:48" x14ac:dyDescent="0.3">
      <c r="A40" s="9" t="s">
        <v>1792</v>
      </c>
      <c r="B40" s="10" t="s">
        <v>2083</v>
      </c>
      <c r="C40" s="101">
        <v>592</v>
      </c>
      <c r="D40" s="98">
        <v>99</v>
      </c>
      <c r="E40" s="100">
        <v>30</v>
      </c>
      <c r="F40" s="98">
        <v>74.900000000000006</v>
      </c>
      <c r="G40" s="17">
        <v>23</v>
      </c>
      <c r="H40" s="101">
        <v>22</v>
      </c>
      <c r="I40" s="102">
        <v>82000</v>
      </c>
      <c r="J40" s="102" t="s">
        <v>1949</v>
      </c>
      <c r="K40" s="102"/>
      <c r="L40" s="102"/>
      <c r="M40" s="103">
        <f t="shared" si="50"/>
        <v>82000</v>
      </c>
      <c r="N40" s="4">
        <f t="shared" si="51"/>
        <v>0</v>
      </c>
      <c r="O40" s="99">
        <f t="shared" si="52"/>
        <v>2733.3333333333335</v>
      </c>
      <c r="P40" s="99">
        <f t="shared" si="53"/>
        <v>0</v>
      </c>
      <c r="Q40" s="74">
        <v>3</v>
      </c>
      <c r="R40" s="74">
        <v>2</v>
      </c>
      <c r="S40" s="74" t="s">
        <v>1941</v>
      </c>
      <c r="T40" s="5" t="s">
        <v>1791</v>
      </c>
      <c r="U40" s="9"/>
      <c r="W40" s="98">
        <f t="shared" si="54"/>
        <v>99</v>
      </c>
      <c r="X40" s="100">
        <f t="shared" si="54"/>
        <v>30</v>
      </c>
      <c r="Y40" s="96">
        <f t="shared" si="55"/>
        <v>22</v>
      </c>
      <c r="Z40" s="103">
        <f t="shared" si="55"/>
        <v>82000</v>
      </c>
      <c r="AA40" s="103">
        <f t="shared" si="56"/>
        <v>0</v>
      </c>
      <c r="AB40" s="103">
        <f t="shared" si="57"/>
        <v>82000</v>
      </c>
      <c r="AC40" s="4">
        <f t="shared" si="57"/>
        <v>0</v>
      </c>
      <c r="AD40" s="99">
        <f t="shared" si="57"/>
        <v>2733.3333333333335</v>
      </c>
      <c r="AE40" s="74" t="str">
        <f t="shared" si="58"/>
        <v>계</v>
      </c>
      <c r="AF40" s="74" t="str">
        <f t="shared" si="59"/>
        <v>3/2</v>
      </c>
      <c r="AH40" s="20" t="str">
        <f t="shared" si="1"/>
        <v>네이처하임</v>
      </c>
      <c r="AI40" s="100">
        <f t="shared" si="0"/>
        <v>30</v>
      </c>
      <c r="AJ40" s="74" t="str">
        <f t="shared" si="60"/>
        <v>A-</v>
      </c>
      <c r="AK40" s="74" t="s">
        <v>13</v>
      </c>
      <c r="AL40" s="74" t="s">
        <v>1937</v>
      </c>
      <c r="AM40" s="74" t="s">
        <v>1938</v>
      </c>
      <c r="AN40" s="74" t="str">
        <f t="shared" si="61"/>
        <v>C</v>
      </c>
      <c r="AO40" s="74" t="str">
        <f t="shared" si="62"/>
        <v>X</v>
      </c>
      <c r="AP40" s="74" t="str">
        <f t="shared" si="63"/>
        <v>X</v>
      </c>
      <c r="AQ40" s="74" t="str">
        <f t="shared" si="64"/>
        <v>X</v>
      </c>
      <c r="AR40" s="74" t="str">
        <f t="shared" si="65"/>
        <v>X</v>
      </c>
      <c r="AS40" s="74" t="s">
        <v>2</v>
      </c>
      <c r="AT40" s="74" t="str">
        <f t="shared" si="66"/>
        <v>O</v>
      </c>
      <c r="AU40" s="74" t="str">
        <f t="shared" si="67"/>
        <v>O</v>
      </c>
      <c r="AV40" s="74" t="str">
        <f t="shared" si="68"/>
        <v>X</v>
      </c>
    </row>
    <row r="41" spans="1:48" x14ac:dyDescent="0.3">
      <c r="A41" s="9" t="s">
        <v>1792</v>
      </c>
      <c r="B41" s="10" t="s">
        <v>2083</v>
      </c>
      <c r="C41" s="101">
        <v>592</v>
      </c>
      <c r="D41" s="98">
        <v>99</v>
      </c>
      <c r="E41" s="100">
        <v>30</v>
      </c>
      <c r="F41" s="98">
        <v>75</v>
      </c>
      <c r="G41" s="17">
        <v>23</v>
      </c>
      <c r="H41" s="101">
        <v>22</v>
      </c>
      <c r="I41" s="102"/>
      <c r="J41" s="102"/>
      <c r="K41" s="102"/>
      <c r="L41" s="102"/>
      <c r="M41" s="103">
        <f t="shared" si="50"/>
        <v>0</v>
      </c>
      <c r="N41" s="4" t="str">
        <f t="shared" si="51"/>
        <v/>
      </c>
      <c r="O41" s="99">
        <f t="shared" si="52"/>
        <v>0</v>
      </c>
      <c r="P41" s="99">
        <f t="shared" si="53"/>
        <v>0</v>
      </c>
      <c r="Q41" s="74">
        <v>3</v>
      </c>
      <c r="R41" s="74">
        <v>2</v>
      </c>
      <c r="S41" s="74" t="s">
        <v>1941</v>
      </c>
      <c r="T41" s="5" t="s">
        <v>1796</v>
      </c>
      <c r="U41" s="9"/>
      <c r="W41" s="98">
        <f t="shared" si="54"/>
        <v>99</v>
      </c>
      <c r="X41" s="100">
        <f t="shared" si="54"/>
        <v>30</v>
      </c>
      <c r="Y41" s="96">
        <f t="shared" si="55"/>
        <v>22</v>
      </c>
      <c r="Z41" s="103">
        <f t="shared" si="55"/>
        <v>0</v>
      </c>
      <c r="AA41" s="103">
        <f t="shared" si="56"/>
        <v>0</v>
      </c>
      <c r="AB41" s="103">
        <f t="shared" si="57"/>
        <v>0</v>
      </c>
      <c r="AC41" s="4" t="str">
        <f t="shared" si="57"/>
        <v/>
      </c>
      <c r="AD41" s="99">
        <f t="shared" si="57"/>
        <v>0</v>
      </c>
      <c r="AE41" s="74" t="str">
        <f t="shared" si="58"/>
        <v>계</v>
      </c>
      <c r="AF41" s="74" t="str">
        <f t="shared" si="59"/>
        <v>3/2</v>
      </c>
      <c r="AH41" s="20" t="str">
        <f t="shared" si="1"/>
        <v>네이처하임</v>
      </c>
      <c r="AI41" s="100">
        <f t="shared" si="0"/>
        <v>30</v>
      </c>
      <c r="AJ41" s="74" t="str">
        <f t="shared" si="60"/>
        <v>A-</v>
      </c>
      <c r="AK41" s="74" t="s">
        <v>13</v>
      </c>
      <c r="AL41" s="74" t="s">
        <v>1937</v>
      </c>
      <c r="AM41" s="74" t="s">
        <v>1938</v>
      </c>
      <c r="AN41" s="74" t="str">
        <f t="shared" si="61"/>
        <v>C</v>
      </c>
      <c r="AO41" s="74" t="str">
        <f t="shared" si="62"/>
        <v/>
      </c>
      <c r="AP41" s="74" t="str">
        <f t="shared" si="63"/>
        <v/>
      </c>
      <c r="AQ41" s="74" t="str">
        <f t="shared" si="64"/>
        <v>O</v>
      </c>
      <c r="AR41" s="74" t="str">
        <f t="shared" si="65"/>
        <v>O</v>
      </c>
      <c r="AS41" s="74" t="s">
        <v>2</v>
      </c>
      <c r="AT41" s="74" t="str">
        <f t="shared" si="66"/>
        <v>O</v>
      </c>
      <c r="AU41" s="74" t="str">
        <f t="shared" si="67"/>
        <v>O</v>
      </c>
      <c r="AV41" s="74" t="str">
        <f t="shared" si="68"/>
        <v/>
      </c>
    </row>
    <row r="42" spans="1:48" x14ac:dyDescent="0.3">
      <c r="A42" s="9" t="s">
        <v>1792</v>
      </c>
      <c r="B42" s="10" t="s">
        <v>2083</v>
      </c>
      <c r="C42" s="101">
        <v>592</v>
      </c>
      <c r="D42" s="98">
        <v>111.6</v>
      </c>
      <c r="E42" s="100">
        <v>34</v>
      </c>
      <c r="F42" s="98">
        <v>84.5</v>
      </c>
      <c r="G42" s="17">
        <v>26</v>
      </c>
      <c r="H42" s="101">
        <v>129</v>
      </c>
      <c r="I42" s="102">
        <v>80000</v>
      </c>
      <c r="J42" s="102" t="s">
        <v>1975</v>
      </c>
      <c r="K42" s="102">
        <v>46000</v>
      </c>
      <c r="L42" s="102" t="s">
        <v>1947</v>
      </c>
      <c r="M42" s="103">
        <f t="shared" si="50"/>
        <v>34000</v>
      </c>
      <c r="N42" s="4">
        <f t="shared" si="51"/>
        <v>0.57499999999999996</v>
      </c>
      <c r="O42" s="99">
        <f t="shared" si="52"/>
        <v>2352.9411764705883</v>
      </c>
      <c r="P42" s="99">
        <f t="shared" si="53"/>
        <v>1352.9411764705883</v>
      </c>
      <c r="Q42" s="74">
        <v>3</v>
      </c>
      <c r="R42" s="74">
        <v>2</v>
      </c>
      <c r="S42" s="74" t="s">
        <v>1941</v>
      </c>
      <c r="T42" s="5" t="s">
        <v>139</v>
      </c>
      <c r="U42" s="9"/>
      <c r="W42" s="98">
        <f t="shared" si="54"/>
        <v>111.6</v>
      </c>
      <c r="X42" s="100">
        <f t="shared" si="54"/>
        <v>34</v>
      </c>
      <c r="Y42" s="96">
        <f t="shared" si="55"/>
        <v>129</v>
      </c>
      <c r="Z42" s="103">
        <f t="shared" si="55"/>
        <v>80000</v>
      </c>
      <c r="AA42" s="103">
        <f t="shared" si="56"/>
        <v>46000</v>
      </c>
      <c r="AB42" s="103">
        <f t="shared" si="57"/>
        <v>34000</v>
      </c>
      <c r="AC42" s="4">
        <f t="shared" si="57"/>
        <v>0.57499999999999996</v>
      </c>
      <c r="AD42" s="99">
        <f t="shared" si="57"/>
        <v>2352.9411764705883</v>
      </c>
      <c r="AE42" s="74" t="str">
        <f t="shared" si="58"/>
        <v>계</v>
      </c>
      <c r="AF42" s="74" t="str">
        <f t="shared" si="59"/>
        <v>3/2</v>
      </c>
      <c r="AH42" s="20" t="str">
        <f t="shared" si="1"/>
        <v>네이처하임</v>
      </c>
      <c r="AI42" s="100">
        <f t="shared" si="0"/>
        <v>34</v>
      </c>
      <c r="AJ42" s="74" t="str">
        <f t="shared" si="60"/>
        <v>A-</v>
      </c>
      <c r="AK42" s="74" t="s">
        <v>13</v>
      </c>
      <c r="AL42" s="74" t="s">
        <v>1937</v>
      </c>
      <c r="AM42" s="74" t="s">
        <v>1938</v>
      </c>
      <c r="AN42" s="74" t="str">
        <f t="shared" si="61"/>
        <v>C</v>
      </c>
      <c r="AO42" s="74" t="str">
        <f t="shared" si="62"/>
        <v>X</v>
      </c>
      <c r="AP42" s="74" t="str">
        <f t="shared" si="63"/>
        <v>X</v>
      </c>
      <c r="AQ42" s="74" t="str">
        <f t="shared" si="64"/>
        <v>X</v>
      </c>
      <c r="AR42" s="74" t="str">
        <f t="shared" si="65"/>
        <v>X</v>
      </c>
      <c r="AS42" s="74" t="s">
        <v>2</v>
      </c>
      <c r="AT42" s="74" t="str">
        <f t="shared" si="66"/>
        <v>O</v>
      </c>
      <c r="AU42" s="74" t="str">
        <f t="shared" si="67"/>
        <v>O</v>
      </c>
      <c r="AV42" s="74" t="str">
        <f t="shared" si="68"/>
        <v>X</v>
      </c>
    </row>
    <row r="43" spans="1:48" x14ac:dyDescent="0.3">
      <c r="A43" s="9" t="s">
        <v>1792</v>
      </c>
      <c r="B43" s="10" t="s">
        <v>2083</v>
      </c>
      <c r="C43" s="101">
        <v>592</v>
      </c>
      <c r="D43" s="98">
        <v>111.6</v>
      </c>
      <c r="E43" s="100">
        <v>34</v>
      </c>
      <c r="F43" s="98">
        <v>84.5</v>
      </c>
      <c r="G43" s="17">
        <v>26</v>
      </c>
      <c r="H43" s="101">
        <v>18</v>
      </c>
      <c r="I43" s="102">
        <v>80000</v>
      </c>
      <c r="J43" s="102" t="s">
        <v>1975</v>
      </c>
      <c r="K43" s="102">
        <v>46000</v>
      </c>
      <c r="L43" s="102" t="s">
        <v>1947</v>
      </c>
      <c r="M43" s="103">
        <f t="shared" si="50"/>
        <v>34000</v>
      </c>
      <c r="N43" s="4">
        <f t="shared" si="51"/>
        <v>0.57499999999999996</v>
      </c>
      <c r="O43" s="99">
        <f t="shared" si="52"/>
        <v>2352.9411764705883</v>
      </c>
      <c r="P43" s="99">
        <f t="shared" si="53"/>
        <v>1352.9411764705883</v>
      </c>
      <c r="Q43" s="74">
        <v>3</v>
      </c>
      <c r="R43" s="74">
        <v>2</v>
      </c>
      <c r="S43" s="74" t="s">
        <v>1941</v>
      </c>
      <c r="T43" s="5" t="s">
        <v>1797</v>
      </c>
      <c r="U43" s="9"/>
      <c r="W43" s="98">
        <f t="shared" si="54"/>
        <v>111.6</v>
      </c>
      <c r="X43" s="100">
        <f t="shared" si="54"/>
        <v>34</v>
      </c>
      <c r="Y43" s="96">
        <f t="shared" si="55"/>
        <v>18</v>
      </c>
      <c r="Z43" s="103">
        <f t="shared" si="55"/>
        <v>80000</v>
      </c>
      <c r="AA43" s="103">
        <f t="shared" si="56"/>
        <v>46000</v>
      </c>
      <c r="AB43" s="103">
        <f t="shared" si="57"/>
        <v>34000</v>
      </c>
      <c r="AC43" s="4">
        <f t="shared" si="57"/>
        <v>0.57499999999999996</v>
      </c>
      <c r="AD43" s="99">
        <f t="shared" si="57"/>
        <v>2352.9411764705883</v>
      </c>
      <c r="AE43" s="74" t="str">
        <f t="shared" si="58"/>
        <v>계</v>
      </c>
      <c r="AF43" s="74" t="str">
        <f t="shared" si="59"/>
        <v>3/2</v>
      </c>
      <c r="AH43" s="20" t="str">
        <f t="shared" si="1"/>
        <v>네이처하임</v>
      </c>
      <c r="AI43" s="100">
        <f t="shared" si="0"/>
        <v>34</v>
      </c>
      <c r="AJ43" s="74" t="str">
        <f t="shared" si="60"/>
        <v>A-</v>
      </c>
      <c r="AK43" s="74" t="s">
        <v>13</v>
      </c>
      <c r="AL43" s="74" t="s">
        <v>1937</v>
      </c>
      <c r="AM43" s="74" t="s">
        <v>1938</v>
      </c>
      <c r="AN43" s="74" t="str">
        <f t="shared" si="61"/>
        <v>C</v>
      </c>
      <c r="AO43" s="74" t="str">
        <f t="shared" si="62"/>
        <v>X</v>
      </c>
      <c r="AP43" s="74" t="str">
        <f t="shared" si="63"/>
        <v>X</v>
      </c>
      <c r="AQ43" s="74" t="str">
        <f t="shared" si="64"/>
        <v>X</v>
      </c>
      <c r="AR43" s="74" t="str">
        <f t="shared" si="65"/>
        <v>X</v>
      </c>
      <c r="AS43" s="74" t="s">
        <v>2</v>
      </c>
      <c r="AT43" s="74" t="str">
        <f t="shared" si="66"/>
        <v>O</v>
      </c>
      <c r="AU43" s="74" t="str">
        <f t="shared" si="67"/>
        <v>O</v>
      </c>
      <c r="AV43" s="74" t="str">
        <f t="shared" si="68"/>
        <v>X</v>
      </c>
    </row>
    <row r="44" spans="1:48" x14ac:dyDescent="0.3">
      <c r="A44" s="9" t="s">
        <v>1792</v>
      </c>
      <c r="B44" s="10" t="s">
        <v>2083</v>
      </c>
      <c r="C44" s="101">
        <v>592</v>
      </c>
      <c r="D44" s="98">
        <v>112.2</v>
      </c>
      <c r="E44" s="100">
        <v>34</v>
      </c>
      <c r="F44" s="98">
        <v>84.9</v>
      </c>
      <c r="G44" s="17">
        <v>26</v>
      </c>
      <c r="H44" s="101">
        <v>70</v>
      </c>
      <c r="I44" s="102">
        <v>85000</v>
      </c>
      <c r="J44" s="102" t="s">
        <v>1949</v>
      </c>
      <c r="K44" s="102"/>
      <c r="L44" s="102"/>
      <c r="M44" s="103">
        <f t="shared" si="50"/>
        <v>85000</v>
      </c>
      <c r="N44" s="4">
        <f t="shared" si="51"/>
        <v>0</v>
      </c>
      <c r="O44" s="99">
        <f t="shared" si="52"/>
        <v>2500</v>
      </c>
      <c r="P44" s="99">
        <f t="shared" si="53"/>
        <v>0</v>
      </c>
      <c r="Q44" s="74">
        <v>3</v>
      </c>
      <c r="R44" s="74">
        <v>2</v>
      </c>
      <c r="S44" s="74" t="s">
        <v>1941</v>
      </c>
      <c r="T44" s="5" t="s">
        <v>968</v>
      </c>
      <c r="U44" s="9"/>
      <c r="W44" s="98">
        <f t="shared" si="54"/>
        <v>112.2</v>
      </c>
      <c r="X44" s="100">
        <f t="shared" si="54"/>
        <v>34</v>
      </c>
      <c r="Y44" s="96">
        <f t="shared" si="55"/>
        <v>70</v>
      </c>
      <c r="Z44" s="103">
        <f t="shared" si="55"/>
        <v>85000</v>
      </c>
      <c r="AA44" s="103">
        <f t="shared" si="56"/>
        <v>0</v>
      </c>
      <c r="AB44" s="103">
        <f t="shared" si="57"/>
        <v>85000</v>
      </c>
      <c r="AC44" s="4">
        <f t="shared" si="57"/>
        <v>0</v>
      </c>
      <c r="AD44" s="99">
        <f t="shared" si="57"/>
        <v>2500</v>
      </c>
      <c r="AE44" s="74" t="str">
        <f t="shared" si="58"/>
        <v>계</v>
      </c>
      <c r="AF44" s="74" t="str">
        <f t="shared" si="59"/>
        <v>3/2</v>
      </c>
      <c r="AH44" s="20" t="str">
        <f t="shared" si="1"/>
        <v>네이처하임</v>
      </c>
      <c r="AI44" s="100">
        <f t="shared" si="0"/>
        <v>34</v>
      </c>
      <c r="AJ44" s="74" t="str">
        <f t="shared" si="60"/>
        <v>A-</v>
      </c>
      <c r="AK44" s="74" t="s">
        <v>13</v>
      </c>
      <c r="AL44" s="74" t="s">
        <v>1937</v>
      </c>
      <c r="AM44" s="74" t="s">
        <v>1938</v>
      </c>
      <c r="AN44" s="74" t="str">
        <f t="shared" si="61"/>
        <v>C</v>
      </c>
      <c r="AO44" s="74" t="str">
        <f t="shared" si="62"/>
        <v>X</v>
      </c>
      <c r="AP44" s="74" t="str">
        <f t="shared" si="63"/>
        <v>X</v>
      </c>
      <c r="AQ44" s="74" t="str">
        <f t="shared" si="64"/>
        <v>X</v>
      </c>
      <c r="AR44" s="74" t="str">
        <f t="shared" si="65"/>
        <v>X</v>
      </c>
      <c r="AS44" s="74" t="s">
        <v>2</v>
      </c>
      <c r="AT44" s="74" t="str">
        <f t="shared" si="66"/>
        <v>O</v>
      </c>
      <c r="AU44" s="74" t="str">
        <f t="shared" si="67"/>
        <v>O</v>
      </c>
      <c r="AV44" s="74" t="str">
        <f t="shared" si="68"/>
        <v>X</v>
      </c>
    </row>
    <row r="45" spans="1:48" x14ac:dyDescent="0.3">
      <c r="A45" s="9" t="s">
        <v>1792</v>
      </c>
      <c r="B45" s="10" t="s">
        <v>2083</v>
      </c>
      <c r="C45" s="101">
        <v>592</v>
      </c>
      <c r="D45" s="98">
        <v>112.2</v>
      </c>
      <c r="E45" s="100">
        <v>34</v>
      </c>
      <c r="F45" s="98">
        <v>84.9</v>
      </c>
      <c r="G45" s="17">
        <v>26</v>
      </c>
      <c r="H45" s="101">
        <v>39</v>
      </c>
      <c r="I45" s="102">
        <v>85000</v>
      </c>
      <c r="J45" s="102" t="s">
        <v>1949</v>
      </c>
      <c r="K45" s="102"/>
      <c r="L45" s="102"/>
      <c r="M45" s="103">
        <f t="shared" si="50"/>
        <v>85000</v>
      </c>
      <c r="N45" s="4">
        <f t="shared" si="51"/>
        <v>0</v>
      </c>
      <c r="O45" s="99">
        <f t="shared" si="52"/>
        <v>2500</v>
      </c>
      <c r="P45" s="99">
        <f t="shared" si="53"/>
        <v>0</v>
      </c>
      <c r="Q45" s="74">
        <v>3</v>
      </c>
      <c r="R45" s="74">
        <v>2</v>
      </c>
      <c r="S45" s="74" t="s">
        <v>1941</v>
      </c>
      <c r="T45" s="5" t="s">
        <v>320</v>
      </c>
      <c r="U45" s="9"/>
      <c r="W45" s="98">
        <f t="shared" si="54"/>
        <v>112.2</v>
      </c>
      <c r="X45" s="100">
        <f t="shared" si="54"/>
        <v>34</v>
      </c>
      <c r="Y45" s="96">
        <f t="shared" si="55"/>
        <v>39</v>
      </c>
      <c r="Z45" s="103">
        <f t="shared" si="55"/>
        <v>85000</v>
      </c>
      <c r="AA45" s="103">
        <f t="shared" si="56"/>
        <v>0</v>
      </c>
      <c r="AB45" s="103">
        <f t="shared" si="57"/>
        <v>85000</v>
      </c>
      <c r="AC45" s="4">
        <f t="shared" si="57"/>
        <v>0</v>
      </c>
      <c r="AD45" s="99">
        <f t="shared" si="57"/>
        <v>2500</v>
      </c>
      <c r="AE45" s="74" t="str">
        <f t="shared" si="58"/>
        <v>계</v>
      </c>
      <c r="AF45" s="74" t="str">
        <f t="shared" si="59"/>
        <v>3/2</v>
      </c>
      <c r="AH45" s="20" t="str">
        <f t="shared" si="1"/>
        <v>네이처하임</v>
      </c>
      <c r="AI45" s="100">
        <f t="shared" si="0"/>
        <v>34</v>
      </c>
      <c r="AJ45" s="74" t="str">
        <f t="shared" si="60"/>
        <v>A-</v>
      </c>
      <c r="AK45" s="74" t="s">
        <v>13</v>
      </c>
      <c r="AL45" s="74" t="s">
        <v>1937</v>
      </c>
      <c r="AM45" s="74" t="s">
        <v>1938</v>
      </c>
      <c r="AN45" s="74" t="str">
        <f t="shared" si="61"/>
        <v>C</v>
      </c>
      <c r="AO45" s="74" t="str">
        <f t="shared" si="62"/>
        <v>X</v>
      </c>
      <c r="AP45" s="74" t="str">
        <f t="shared" si="63"/>
        <v>X</v>
      </c>
      <c r="AQ45" s="74" t="str">
        <f t="shared" si="64"/>
        <v>X</v>
      </c>
      <c r="AR45" s="74" t="str">
        <f t="shared" si="65"/>
        <v>X</v>
      </c>
      <c r="AS45" s="74" t="s">
        <v>2</v>
      </c>
      <c r="AT45" s="74" t="str">
        <f t="shared" si="66"/>
        <v>O</v>
      </c>
      <c r="AU45" s="74" t="str">
        <f t="shared" si="67"/>
        <v>O</v>
      </c>
      <c r="AV45" s="74" t="str">
        <f t="shared" si="68"/>
        <v>X</v>
      </c>
    </row>
    <row r="46" spans="1:48" x14ac:dyDescent="0.3">
      <c r="A46" s="9"/>
      <c r="B46" s="74"/>
      <c r="C46" s="6"/>
      <c r="D46" s="9"/>
      <c r="E46" s="14"/>
      <c r="F46" s="98"/>
      <c r="G46" s="9"/>
      <c r="H46" s="9"/>
      <c r="I46" s="9"/>
      <c r="J46" s="9"/>
      <c r="K46" s="9"/>
      <c r="L46" s="9"/>
      <c r="M46" s="9"/>
      <c r="N46" s="9"/>
      <c r="O46" s="99"/>
      <c r="P46" s="99"/>
      <c r="Q46" s="100"/>
      <c r="R46" s="100"/>
      <c r="S46" s="9"/>
      <c r="T46" s="48"/>
      <c r="U46" s="9"/>
      <c r="W46" s="69" t="str">
        <f>$A$4&amp;" "&amp;A47&amp;"("&amp;B47&amp;","&amp;C47&amp;"^)"</f>
        <v>조남동 삼호('97.05.,362^)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"/>
        <v/>
      </c>
      <c r="AI46" s="97" t="str">
        <f t="shared" si="0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428</v>
      </c>
      <c r="B47" s="10" t="s">
        <v>2071</v>
      </c>
      <c r="C47" s="101">
        <v>362</v>
      </c>
      <c r="D47" s="98">
        <v>76.599999999999994</v>
      </c>
      <c r="E47" s="100">
        <v>23</v>
      </c>
      <c r="F47" s="98">
        <v>60</v>
      </c>
      <c r="G47" s="17">
        <v>18</v>
      </c>
      <c r="H47" s="101">
        <v>78</v>
      </c>
      <c r="I47" s="102">
        <v>43000</v>
      </c>
      <c r="J47" s="102" t="s">
        <v>1956</v>
      </c>
      <c r="K47" s="102"/>
      <c r="L47" s="102"/>
      <c r="M47" s="103">
        <f>I47-K47</f>
        <v>43000</v>
      </c>
      <c r="N47" s="4">
        <f>IF(ISERROR(K47/I47),"",K47/I47)</f>
        <v>0</v>
      </c>
      <c r="O47" s="99">
        <f>I47/E47</f>
        <v>1869.5652173913043</v>
      </c>
      <c r="P47" s="99">
        <f>K47/E47</f>
        <v>0</v>
      </c>
      <c r="Q47" s="74">
        <v>3</v>
      </c>
      <c r="R47" s="74">
        <v>1</v>
      </c>
      <c r="S47" s="74" t="s">
        <v>1936</v>
      </c>
      <c r="T47" s="5" t="s">
        <v>1159</v>
      </c>
      <c r="U47" s="9"/>
      <c r="W47" s="98">
        <f t="shared" ref="W47:X49" si="69">D47</f>
        <v>76.599999999999994</v>
      </c>
      <c r="X47" s="100">
        <f t="shared" si="69"/>
        <v>23</v>
      </c>
      <c r="Y47" s="96">
        <f t="shared" ref="Y47:Z49" si="70">H47</f>
        <v>78</v>
      </c>
      <c r="Z47" s="103">
        <f t="shared" si="70"/>
        <v>43000</v>
      </c>
      <c r="AA47" s="103">
        <f>K47</f>
        <v>0</v>
      </c>
      <c r="AB47" s="103">
        <f t="shared" ref="AB47:AD49" si="71">M47</f>
        <v>43000</v>
      </c>
      <c r="AC47" s="4">
        <f t="shared" si="71"/>
        <v>0</v>
      </c>
      <c r="AD47" s="99">
        <f t="shared" si="71"/>
        <v>1869.5652173913043</v>
      </c>
      <c r="AE47" s="74" t="str">
        <f>S47</f>
        <v>복</v>
      </c>
      <c r="AF47" s="74" t="str">
        <f>Q47&amp;"/"&amp;R47</f>
        <v>3/1</v>
      </c>
      <c r="AH47" s="20" t="str">
        <f t="shared" si="1"/>
        <v>삼호</v>
      </c>
      <c r="AI47" s="100">
        <f t="shared" si="0"/>
        <v>23</v>
      </c>
      <c r="AJ47" s="74" t="str">
        <f>IF(AI47="","",$AJ$2)</f>
        <v>A-</v>
      </c>
      <c r="AK47" s="74" t="s">
        <v>13</v>
      </c>
      <c r="AL47" s="74" t="s">
        <v>1937</v>
      </c>
      <c r="AM47" s="74" t="s">
        <v>1938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428</v>
      </c>
      <c r="B48" s="10" t="s">
        <v>2071</v>
      </c>
      <c r="C48" s="101">
        <v>362</v>
      </c>
      <c r="D48" s="98">
        <v>76.3</v>
      </c>
      <c r="E48" s="100">
        <v>23</v>
      </c>
      <c r="F48" s="98">
        <v>59.7</v>
      </c>
      <c r="G48" s="17">
        <v>18</v>
      </c>
      <c r="H48" s="101">
        <v>74</v>
      </c>
      <c r="I48" s="102">
        <v>50000</v>
      </c>
      <c r="J48" s="102" t="s">
        <v>1995</v>
      </c>
      <c r="K48" s="102"/>
      <c r="L48" s="102"/>
      <c r="M48" s="103">
        <f>I48-K48</f>
        <v>50000</v>
      </c>
      <c r="N48" s="4">
        <f>IF(ISERROR(K48/I48),"",K48/I48)</f>
        <v>0</v>
      </c>
      <c r="O48" s="99">
        <f>I48/E48</f>
        <v>2173.913043478261</v>
      </c>
      <c r="P48" s="99">
        <f>K48/E48</f>
        <v>0</v>
      </c>
      <c r="Q48" s="74">
        <v>3</v>
      </c>
      <c r="R48" s="74">
        <v>1</v>
      </c>
      <c r="S48" s="74" t="s">
        <v>1936</v>
      </c>
      <c r="T48" s="5" t="s">
        <v>1155</v>
      </c>
      <c r="U48" s="9"/>
      <c r="W48" s="98">
        <f t="shared" si="69"/>
        <v>76.3</v>
      </c>
      <c r="X48" s="100">
        <f t="shared" si="69"/>
        <v>23</v>
      </c>
      <c r="Y48" s="96">
        <f t="shared" si="70"/>
        <v>74</v>
      </c>
      <c r="Z48" s="103">
        <f t="shared" si="70"/>
        <v>50000</v>
      </c>
      <c r="AA48" s="103">
        <f>K48</f>
        <v>0</v>
      </c>
      <c r="AB48" s="103">
        <f t="shared" si="71"/>
        <v>50000</v>
      </c>
      <c r="AC48" s="4">
        <f t="shared" si="71"/>
        <v>0</v>
      </c>
      <c r="AD48" s="99">
        <f t="shared" si="71"/>
        <v>2173.913043478261</v>
      </c>
      <c r="AE48" s="74" t="str">
        <f>S48</f>
        <v>복</v>
      </c>
      <c r="AF48" s="74" t="str">
        <f>Q48&amp;"/"&amp;R48</f>
        <v>3/1</v>
      </c>
      <c r="AH48" s="20" t="str">
        <f t="shared" si="1"/>
        <v>삼호</v>
      </c>
      <c r="AI48" s="100">
        <f t="shared" si="0"/>
        <v>23</v>
      </c>
      <c r="AJ48" s="74" t="str">
        <f>IF(AI48="","",$AJ$2)</f>
        <v>A-</v>
      </c>
      <c r="AK48" s="74" t="s">
        <v>13</v>
      </c>
      <c r="AL48" s="74" t="s">
        <v>1937</v>
      </c>
      <c r="AM48" s="74" t="s">
        <v>1938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428</v>
      </c>
      <c r="B49" s="10" t="s">
        <v>2071</v>
      </c>
      <c r="C49" s="101">
        <v>362</v>
      </c>
      <c r="D49" s="98">
        <v>108.6</v>
      </c>
      <c r="E49" s="100">
        <v>33</v>
      </c>
      <c r="F49" s="98">
        <v>85</v>
      </c>
      <c r="G49" s="17">
        <v>26</v>
      </c>
      <c r="H49" s="101">
        <v>210</v>
      </c>
      <c r="I49" s="102"/>
      <c r="J49" s="102"/>
      <c r="K49" s="102"/>
      <c r="L49" s="102"/>
      <c r="M49" s="103">
        <f>I49-K49</f>
        <v>0</v>
      </c>
      <c r="N49" s="4" t="str">
        <f>IF(ISERROR(K49/I49),"",K49/I49)</f>
        <v/>
      </c>
      <c r="O49" s="99">
        <f>I49/E49</f>
        <v>0</v>
      </c>
      <c r="P49" s="99">
        <f>K49/E49</f>
        <v>0</v>
      </c>
      <c r="Q49" s="74">
        <v>3</v>
      </c>
      <c r="R49" s="74">
        <v>2</v>
      </c>
      <c r="S49" s="74" t="s">
        <v>1941</v>
      </c>
      <c r="T49" s="5">
        <v>108</v>
      </c>
      <c r="U49" s="9"/>
      <c r="W49" s="98">
        <f t="shared" si="69"/>
        <v>108.6</v>
      </c>
      <c r="X49" s="100">
        <f t="shared" si="69"/>
        <v>33</v>
      </c>
      <c r="Y49" s="96">
        <f t="shared" si="70"/>
        <v>210</v>
      </c>
      <c r="Z49" s="103">
        <f t="shared" si="70"/>
        <v>0</v>
      </c>
      <c r="AA49" s="103">
        <f>K49</f>
        <v>0</v>
      </c>
      <c r="AB49" s="103">
        <f t="shared" si="71"/>
        <v>0</v>
      </c>
      <c r="AC49" s="4" t="str">
        <f t="shared" si="71"/>
        <v/>
      </c>
      <c r="AD49" s="99">
        <f t="shared" si="71"/>
        <v>0</v>
      </c>
      <c r="AE49" s="74" t="str">
        <f>S49</f>
        <v>계</v>
      </c>
      <c r="AF49" s="74" t="str">
        <f>Q49&amp;"/"&amp;R49</f>
        <v>3/2</v>
      </c>
      <c r="AH49" s="20" t="str">
        <f t="shared" si="1"/>
        <v>삼호</v>
      </c>
      <c r="AI49" s="100">
        <f t="shared" si="0"/>
        <v>33</v>
      </c>
      <c r="AJ49" s="74" t="str">
        <f>IF(AI49="","",$AJ$2)</f>
        <v>A-</v>
      </c>
      <c r="AK49" s="74" t="s">
        <v>13</v>
      </c>
      <c r="AL49" s="74" t="s">
        <v>1937</v>
      </c>
      <c r="AM49" s="74" t="s">
        <v>1938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</sheetData>
  <mergeCells count="1">
    <mergeCell ref="AJ1:AN1"/>
  </mergeCells>
  <phoneticPr fontId="2" type="noConversion"/>
  <conditionalFormatting sqref="AV4:AV6">
    <cfRule type="expression" dxfId="14935" priority="739">
      <formula>AV4="X"</formula>
    </cfRule>
    <cfRule type="expression" dxfId="14934" priority="740">
      <formula>AV4="후보"</formula>
    </cfRule>
  </conditionalFormatting>
  <conditionalFormatting sqref="AC1:AC2 AC4:AC6 N4:N5">
    <cfRule type="cellIs" dxfId="14933" priority="736" operator="greaterThan">
      <formula>0.9</formula>
    </cfRule>
    <cfRule type="cellIs" dxfId="14932" priority="737" operator="greaterThan">
      <formula>0.85</formula>
    </cfRule>
  </conditionalFormatting>
  <conditionalFormatting sqref="N1:N2">
    <cfRule type="cellIs" dxfId="14931" priority="734" operator="greaterThan">
      <formula>0.9</formula>
    </cfRule>
    <cfRule type="cellIs" dxfId="14930" priority="735" operator="greaterThan">
      <formula>0.85</formula>
    </cfRule>
  </conditionalFormatting>
  <conditionalFormatting sqref="N6">
    <cfRule type="cellIs" dxfId="14929" priority="732" operator="greaterThan">
      <formula>0.9</formula>
    </cfRule>
    <cfRule type="cellIs" dxfId="14928" priority="733" operator="greaterThan">
      <formula>0.85</formula>
    </cfRule>
  </conditionalFormatting>
  <conditionalFormatting sqref="E6">
    <cfRule type="expression" dxfId="14927" priority="728">
      <formula>AND(IF(OR($Q6=1,$Q6=2),1,0),IF($X6&lt;=20,1,0))</formula>
    </cfRule>
    <cfRule type="expression" dxfId="14926" priority="729">
      <formula>AND(IF($Q6=2,1,0),IF($X6&lt;30,1,0))</formula>
    </cfRule>
    <cfRule type="expression" dxfId="14925" priority="730">
      <formula>AND(IF($Q6=3,1,0),IF($X6&lt;30,1,0))</formula>
    </cfRule>
    <cfRule type="expression" dxfId="14924" priority="731">
      <formula>AND(IF($Q6=3,1,IF($Q6=4,1,0)),IF($F6&lt;=85,1,0))</formula>
    </cfRule>
  </conditionalFormatting>
  <conditionalFormatting sqref="X6">
    <cfRule type="expression" dxfId="14923" priority="724">
      <formula>AND(IF(OR($Q6=1,$Q6=2),1,0),IF($X6&lt;=20,1,0))</formula>
    </cfRule>
    <cfRule type="expression" dxfId="14922" priority="725">
      <formula>AND(IF($Q6=2,1,0),IF($X6&lt;30,1,0))</formula>
    </cfRule>
    <cfRule type="expression" dxfId="14921" priority="726">
      <formula>AND(IF($Q6=3,1,0),IF($X6&lt;30,1,0))</formula>
    </cfRule>
    <cfRule type="expression" dxfId="14920" priority="727">
      <formula>AND(IF($Q6=3,1,IF($Q6=4,1,0)),IF($F6&lt;=85,1,0))</formula>
    </cfRule>
  </conditionalFormatting>
  <conditionalFormatting sqref="AI6">
    <cfRule type="expression" dxfId="14919" priority="720">
      <formula>AND(IF(OR($Q6=1,$Q6=2),1,0),IF($X6&lt;=20,1,0))</formula>
    </cfRule>
    <cfRule type="expression" dxfId="14918" priority="721">
      <formula>AND(IF($Q6=2,1,0),IF($X6&lt;30,1,0))</formula>
    </cfRule>
    <cfRule type="expression" dxfId="14917" priority="722">
      <formula>AND(IF($Q6=3,1,0),IF($X6&lt;30,1,0))</formula>
    </cfRule>
    <cfRule type="expression" dxfId="14916" priority="723">
      <formula>AND(IF($Q6=3,1,IF($Q6=4,1,0)),IF($F6&lt;=85,1,0))</formula>
    </cfRule>
  </conditionalFormatting>
  <conditionalFormatting sqref="AV7">
    <cfRule type="expression" dxfId="14915" priority="718">
      <formula>AV7="X"</formula>
    </cfRule>
    <cfRule type="expression" dxfId="14914" priority="719">
      <formula>AV7="후보"</formula>
    </cfRule>
  </conditionalFormatting>
  <conditionalFormatting sqref="AC7">
    <cfRule type="cellIs" dxfId="14913" priority="715" operator="greaterThan">
      <formula>0.9</formula>
    </cfRule>
    <cfRule type="cellIs" dxfId="14912" priority="716" operator="greaterThan">
      <formula>0.85</formula>
    </cfRule>
  </conditionalFormatting>
  <conditionalFormatting sqref="N7">
    <cfRule type="cellIs" dxfId="14911" priority="713" operator="greaterThan">
      <formula>0.9</formula>
    </cfRule>
    <cfRule type="cellIs" dxfId="14910" priority="714" operator="greaterThan">
      <formula>0.85</formula>
    </cfRule>
  </conditionalFormatting>
  <conditionalFormatting sqref="E7">
    <cfRule type="expression" dxfId="14909" priority="709">
      <formula>AND(IF(OR($Q7=1,$Q7=2),1,0),IF($X7&lt;=20,1,0))</formula>
    </cfRule>
    <cfRule type="expression" dxfId="14908" priority="710">
      <formula>AND(IF($Q7=2,1,0),IF($X7&lt;30,1,0))</formula>
    </cfRule>
    <cfRule type="expression" dxfId="14907" priority="711">
      <formula>AND(IF($Q7=3,1,0),IF($X7&lt;30,1,0))</formula>
    </cfRule>
    <cfRule type="expression" dxfId="14906" priority="712">
      <formula>AND(IF($Q7=3,1,IF($Q7=4,1,0)),IF($F7&lt;=85,1,0))</formula>
    </cfRule>
  </conditionalFormatting>
  <conditionalFormatting sqref="X7">
    <cfRule type="expression" dxfId="14905" priority="705">
      <formula>AND(IF(OR($Q7=1,$Q7=2),1,0),IF($X7&lt;=20,1,0))</formula>
    </cfRule>
    <cfRule type="expression" dxfId="14904" priority="706">
      <formula>AND(IF($Q7=2,1,0),IF($X7&lt;30,1,0))</formula>
    </cfRule>
    <cfRule type="expression" dxfId="14903" priority="707">
      <formula>AND(IF($Q7=3,1,0),IF($X7&lt;30,1,0))</formula>
    </cfRule>
    <cfRule type="expression" dxfId="14902" priority="708">
      <formula>AND(IF($Q7=3,1,IF($Q7=4,1,0)),IF($F7&lt;=85,1,0))</formula>
    </cfRule>
  </conditionalFormatting>
  <conditionalFormatting sqref="AI7">
    <cfRule type="expression" dxfId="14901" priority="701">
      <formula>AND(IF(OR($Q7=1,$Q7=2),1,0),IF($X7&lt;=20,1,0))</formula>
    </cfRule>
    <cfRule type="expression" dxfId="14900" priority="702">
      <formula>AND(IF($Q7=2,1,0),IF($X7&lt;30,1,0))</formula>
    </cfRule>
    <cfRule type="expression" dxfId="14899" priority="703">
      <formula>AND(IF($Q7=3,1,0),IF($X7&lt;30,1,0))</formula>
    </cfRule>
    <cfRule type="expression" dxfId="14898" priority="704">
      <formula>AND(IF($Q7=3,1,IF($Q7=4,1,0)),IF($F7&lt;=85,1,0))</formula>
    </cfRule>
  </conditionalFormatting>
  <conditionalFormatting sqref="AV8">
    <cfRule type="expression" dxfId="14897" priority="699">
      <formula>AV8="X"</formula>
    </cfRule>
    <cfRule type="expression" dxfId="14896" priority="700">
      <formula>AV8="후보"</formula>
    </cfRule>
  </conditionalFormatting>
  <conditionalFormatting sqref="AC8">
    <cfRule type="cellIs" dxfId="14895" priority="696" operator="greaterThan">
      <formula>0.9</formula>
    </cfRule>
    <cfRule type="cellIs" dxfId="14894" priority="697" operator="greaterThan">
      <formula>0.85</formula>
    </cfRule>
  </conditionalFormatting>
  <conditionalFormatting sqref="N8">
    <cfRule type="cellIs" dxfId="14893" priority="694" operator="greaterThan">
      <formula>0.9</formula>
    </cfRule>
    <cfRule type="cellIs" dxfId="14892" priority="695" operator="greaterThan">
      <formula>0.85</formula>
    </cfRule>
  </conditionalFormatting>
  <conditionalFormatting sqref="E8">
    <cfRule type="expression" dxfId="14891" priority="690">
      <formula>AND(IF(OR($Q8=1,$Q8=2),1,0),IF($X8&lt;=20,1,0))</formula>
    </cfRule>
    <cfRule type="expression" dxfId="14890" priority="691">
      <formula>AND(IF($Q8=2,1,0),IF($X8&lt;30,1,0))</formula>
    </cfRule>
    <cfRule type="expression" dxfId="14889" priority="692">
      <formula>AND(IF($Q8=3,1,0),IF($X8&lt;30,1,0))</formula>
    </cfRule>
    <cfRule type="expression" dxfId="14888" priority="693">
      <formula>AND(IF($Q8=3,1,IF($Q8=4,1,0)),IF($F8&lt;=85,1,0))</formula>
    </cfRule>
  </conditionalFormatting>
  <conditionalFormatting sqref="X8">
    <cfRule type="expression" dxfId="14887" priority="686">
      <formula>AND(IF(OR($Q8=1,$Q8=2),1,0),IF($X8&lt;=20,1,0))</formula>
    </cfRule>
    <cfRule type="expression" dxfId="14886" priority="687">
      <formula>AND(IF($Q8=2,1,0),IF($X8&lt;30,1,0))</formula>
    </cfRule>
    <cfRule type="expression" dxfId="14885" priority="688">
      <formula>AND(IF($Q8=3,1,0),IF($X8&lt;30,1,0))</formula>
    </cfRule>
    <cfRule type="expression" dxfId="14884" priority="689">
      <formula>AND(IF($Q8=3,1,IF($Q8=4,1,0)),IF($F8&lt;=85,1,0))</formula>
    </cfRule>
  </conditionalFormatting>
  <conditionalFormatting sqref="AI8">
    <cfRule type="expression" dxfId="14883" priority="682">
      <formula>AND(IF(OR($Q8=1,$Q8=2),1,0),IF($X8&lt;=20,1,0))</formula>
    </cfRule>
    <cfRule type="expression" dxfId="14882" priority="683">
      <formula>AND(IF($Q8=2,1,0),IF($X8&lt;30,1,0))</formula>
    </cfRule>
    <cfRule type="expression" dxfId="14881" priority="684">
      <formula>AND(IF($Q8=3,1,0),IF($X8&lt;30,1,0))</formula>
    </cfRule>
    <cfRule type="expression" dxfId="14880" priority="685">
      <formula>AND(IF($Q8=3,1,IF($Q8=4,1,0)),IF($F8&lt;=85,1,0))</formula>
    </cfRule>
  </conditionalFormatting>
  <conditionalFormatting sqref="AV9">
    <cfRule type="expression" dxfId="14879" priority="680">
      <formula>AV9="X"</formula>
    </cfRule>
    <cfRule type="expression" dxfId="14878" priority="681">
      <formula>AV9="후보"</formula>
    </cfRule>
  </conditionalFormatting>
  <conditionalFormatting sqref="AC9">
    <cfRule type="cellIs" dxfId="14877" priority="677" operator="greaterThan">
      <formula>0.9</formula>
    </cfRule>
    <cfRule type="cellIs" dxfId="14876" priority="678" operator="greaterThan">
      <formula>0.85</formula>
    </cfRule>
  </conditionalFormatting>
  <conditionalFormatting sqref="N9">
    <cfRule type="cellIs" dxfId="14875" priority="675" operator="greaterThan">
      <formula>0.9</formula>
    </cfRule>
    <cfRule type="cellIs" dxfId="14874" priority="676" operator="greaterThan">
      <formula>0.85</formula>
    </cfRule>
  </conditionalFormatting>
  <conditionalFormatting sqref="E9">
    <cfRule type="expression" dxfId="14873" priority="671">
      <formula>AND(IF(OR($Q9=1,$Q9=2),1,0),IF($X9&lt;=20,1,0))</formula>
    </cfRule>
    <cfRule type="expression" dxfId="14872" priority="672">
      <formula>AND(IF($Q9=2,1,0),IF($X9&lt;30,1,0))</formula>
    </cfRule>
    <cfRule type="expression" dxfId="14871" priority="673">
      <formula>AND(IF($Q9=3,1,0),IF($X9&lt;30,1,0))</formula>
    </cfRule>
    <cfRule type="expression" dxfId="14870" priority="674">
      <formula>AND(IF($Q9=3,1,IF($Q9=4,1,0)),IF($F9&lt;=85,1,0))</formula>
    </cfRule>
  </conditionalFormatting>
  <conditionalFormatting sqref="X9">
    <cfRule type="expression" dxfId="14869" priority="667">
      <formula>AND(IF(OR($Q9=1,$Q9=2),1,0),IF($X9&lt;=20,1,0))</formula>
    </cfRule>
    <cfRule type="expression" dxfId="14868" priority="668">
      <formula>AND(IF($Q9=2,1,0),IF($X9&lt;30,1,0))</formula>
    </cfRule>
    <cfRule type="expression" dxfId="14867" priority="669">
      <formula>AND(IF($Q9=3,1,0),IF($X9&lt;30,1,0))</formula>
    </cfRule>
    <cfRule type="expression" dxfId="14866" priority="670">
      <formula>AND(IF($Q9=3,1,IF($Q9=4,1,0)),IF($F9&lt;=85,1,0))</formula>
    </cfRule>
  </conditionalFormatting>
  <conditionalFormatting sqref="AI9">
    <cfRule type="expression" dxfId="14865" priority="663">
      <formula>AND(IF(OR($Q9=1,$Q9=2),1,0),IF($X9&lt;=20,1,0))</formula>
    </cfRule>
    <cfRule type="expression" dxfId="14864" priority="664">
      <formula>AND(IF($Q9=2,1,0),IF($X9&lt;30,1,0))</formula>
    </cfRule>
    <cfRule type="expression" dxfId="14863" priority="665">
      <formula>AND(IF($Q9=3,1,0),IF($X9&lt;30,1,0))</formula>
    </cfRule>
    <cfRule type="expression" dxfId="14862" priority="666">
      <formula>AND(IF($Q9=3,1,IF($Q9=4,1,0)),IF($F9&lt;=85,1,0))</formula>
    </cfRule>
  </conditionalFormatting>
  <conditionalFormatting sqref="AV10">
    <cfRule type="expression" dxfId="14861" priority="661">
      <formula>AV10="X"</formula>
    </cfRule>
    <cfRule type="expression" dxfId="14860" priority="662">
      <formula>AV10="후보"</formula>
    </cfRule>
  </conditionalFormatting>
  <conditionalFormatting sqref="AC10 N10">
    <cfRule type="cellIs" dxfId="14859" priority="658" operator="greaterThan">
      <formula>0.9</formula>
    </cfRule>
    <cfRule type="cellIs" dxfId="14858" priority="659" operator="greaterThan">
      <formula>0.85</formula>
    </cfRule>
  </conditionalFormatting>
  <conditionalFormatting sqref="AV11">
    <cfRule type="expression" dxfId="14857" priority="656">
      <formula>AV11="X"</formula>
    </cfRule>
    <cfRule type="expression" dxfId="14856" priority="657">
      <formula>AV11="후보"</formula>
    </cfRule>
  </conditionalFormatting>
  <conditionalFormatting sqref="AC11">
    <cfRule type="cellIs" dxfId="14855" priority="653" operator="greaterThan">
      <formula>0.9</formula>
    </cfRule>
    <cfRule type="cellIs" dxfId="14854" priority="654" operator="greaterThan">
      <formula>0.85</formula>
    </cfRule>
  </conditionalFormatting>
  <conditionalFormatting sqref="N11">
    <cfRule type="cellIs" dxfId="14853" priority="651" operator="greaterThan">
      <formula>0.9</formula>
    </cfRule>
    <cfRule type="cellIs" dxfId="14852" priority="652" operator="greaterThan">
      <formula>0.85</formula>
    </cfRule>
  </conditionalFormatting>
  <conditionalFormatting sqref="E11">
    <cfRule type="expression" dxfId="14851" priority="647">
      <formula>AND(IF(OR($Q11=1,$Q11=2),1,0),IF($X11&lt;=20,1,0))</formula>
    </cfRule>
    <cfRule type="expression" dxfId="14850" priority="648">
      <formula>AND(IF($Q11=2,1,0),IF($X11&lt;30,1,0))</formula>
    </cfRule>
    <cfRule type="expression" dxfId="14849" priority="649">
      <formula>AND(IF($Q11=3,1,0),IF($X11&lt;30,1,0))</formula>
    </cfRule>
    <cfRule type="expression" dxfId="14848" priority="650">
      <formula>AND(IF($Q11=3,1,IF($Q11=4,1,0)),IF($F11&lt;=85,1,0))</formula>
    </cfRule>
  </conditionalFormatting>
  <conditionalFormatting sqref="X11">
    <cfRule type="expression" dxfId="14847" priority="643">
      <formula>AND(IF(OR($Q11=1,$Q11=2),1,0),IF($X11&lt;=20,1,0))</formula>
    </cfRule>
    <cfRule type="expression" dxfId="14846" priority="644">
      <formula>AND(IF($Q11=2,1,0),IF($X11&lt;30,1,0))</formula>
    </cfRule>
    <cfRule type="expression" dxfId="14845" priority="645">
      <formula>AND(IF($Q11=3,1,0),IF($X11&lt;30,1,0))</formula>
    </cfRule>
    <cfRule type="expression" dxfId="14844" priority="646">
      <formula>AND(IF($Q11=3,1,IF($Q11=4,1,0)),IF($F11&lt;=85,1,0))</formula>
    </cfRule>
  </conditionalFormatting>
  <conditionalFormatting sqref="AI11">
    <cfRule type="expression" dxfId="14843" priority="639">
      <formula>AND(IF(OR($Q11=1,$Q11=2),1,0),IF($X11&lt;=20,1,0))</formula>
    </cfRule>
    <cfRule type="expression" dxfId="14842" priority="640">
      <formula>AND(IF($Q11=2,1,0),IF($X11&lt;30,1,0))</formula>
    </cfRule>
    <cfRule type="expression" dxfId="14841" priority="641">
      <formula>AND(IF($Q11=3,1,0),IF($X11&lt;30,1,0))</formula>
    </cfRule>
    <cfRule type="expression" dxfId="14840" priority="642">
      <formula>AND(IF($Q11=3,1,IF($Q11=4,1,0)),IF($F11&lt;=85,1,0))</formula>
    </cfRule>
  </conditionalFormatting>
  <conditionalFormatting sqref="AV12">
    <cfRule type="expression" dxfId="14839" priority="637">
      <formula>AV12="X"</formula>
    </cfRule>
    <cfRule type="expression" dxfId="14838" priority="638">
      <formula>AV12="후보"</formula>
    </cfRule>
  </conditionalFormatting>
  <conditionalFormatting sqref="AC12">
    <cfRule type="cellIs" dxfId="14837" priority="634" operator="greaterThan">
      <formula>0.9</formula>
    </cfRule>
    <cfRule type="cellIs" dxfId="14836" priority="635" operator="greaterThan">
      <formula>0.85</formula>
    </cfRule>
  </conditionalFormatting>
  <conditionalFormatting sqref="N12">
    <cfRule type="cellIs" dxfId="14835" priority="632" operator="greaterThan">
      <formula>0.9</formula>
    </cfRule>
    <cfRule type="cellIs" dxfId="14834" priority="633" operator="greaterThan">
      <formula>0.85</formula>
    </cfRule>
  </conditionalFormatting>
  <conditionalFormatting sqref="E12">
    <cfRule type="expression" dxfId="14833" priority="628">
      <formula>AND(IF(OR($Q12=1,$Q12=2),1,0),IF($X12&lt;=20,1,0))</formula>
    </cfRule>
    <cfRule type="expression" dxfId="14832" priority="629">
      <formula>AND(IF($Q12=2,1,0),IF($X12&lt;30,1,0))</formula>
    </cfRule>
    <cfRule type="expression" dxfId="14831" priority="630">
      <formula>AND(IF($Q12=3,1,0),IF($X12&lt;30,1,0))</formula>
    </cfRule>
    <cfRule type="expression" dxfId="14830" priority="631">
      <formula>AND(IF($Q12=3,1,IF($Q12=4,1,0)),IF($F12&lt;=85,1,0))</formula>
    </cfRule>
  </conditionalFormatting>
  <conditionalFormatting sqref="X12">
    <cfRule type="expression" dxfId="14829" priority="624">
      <formula>AND(IF(OR($Q12=1,$Q12=2),1,0),IF($X12&lt;=20,1,0))</formula>
    </cfRule>
    <cfRule type="expression" dxfId="14828" priority="625">
      <formula>AND(IF($Q12=2,1,0),IF($X12&lt;30,1,0))</formula>
    </cfRule>
    <cfRule type="expression" dxfId="14827" priority="626">
      <formula>AND(IF($Q12=3,1,0),IF($X12&lt;30,1,0))</formula>
    </cfRule>
    <cfRule type="expression" dxfId="14826" priority="627">
      <formula>AND(IF($Q12=3,1,IF($Q12=4,1,0)),IF($F12&lt;=85,1,0))</formula>
    </cfRule>
  </conditionalFormatting>
  <conditionalFormatting sqref="AI12">
    <cfRule type="expression" dxfId="14825" priority="620">
      <formula>AND(IF(OR($Q12=1,$Q12=2),1,0),IF($X12&lt;=20,1,0))</formula>
    </cfRule>
    <cfRule type="expression" dxfId="14824" priority="621">
      <formula>AND(IF($Q12=2,1,0),IF($X12&lt;30,1,0))</formula>
    </cfRule>
    <cfRule type="expression" dxfId="14823" priority="622">
      <formula>AND(IF($Q12=3,1,0),IF($X12&lt;30,1,0))</formula>
    </cfRule>
    <cfRule type="expression" dxfId="14822" priority="623">
      <formula>AND(IF($Q12=3,1,IF($Q12=4,1,0)),IF($F12&lt;=85,1,0))</formula>
    </cfRule>
  </conditionalFormatting>
  <conditionalFormatting sqref="AV13">
    <cfRule type="expression" dxfId="14821" priority="618">
      <formula>AV13="X"</formula>
    </cfRule>
    <cfRule type="expression" dxfId="14820" priority="619">
      <formula>AV13="후보"</formula>
    </cfRule>
  </conditionalFormatting>
  <conditionalFormatting sqref="AC13">
    <cfRule type="cellIs" dxfId="14819" priority="615" operator="greaterThan">
      <formula>0.9</formula>
    </cfRule>
    <cfRule type="cellIs" dxfId="14818" priority="616" operator="greaterThan">
      <formula>0.85</formula>
    </cfRule>
  </conditionalFormatting>
  <conditionalFormatting sqref="N13">
    <cfRule type="cellIs" dxfId="14817" priority="613" operator="greaterThan">
      <formula>0.9</formula>
    </cfRule>
    <cfRule type="cellIs" dxfId="14816" priority="614" operator="greaterThan">
      <formula>0.85</formula>
    </cfRule>
  </conditionalFormatting>
  <conditionalFormatting sqref="E13">
    <cfRule type="expression" dxfId="14815" priority="609">
      <formula>AND(IF(OR($Q13=1,$Q13=2),1,0),IF($X13&lt;=20,1,0))</formula>
    </cfRule>
    <cfRule type="expression" dxfId="14814" priority="610">
      <formula>AND(IF($Q13=2,1,0),IF($X13&lt;30,1,0))</formula>
    </cfRule>
    <cfRule type="expression" dxfId="14813" priority="611">
      <formula>AND(IF($Q13=3,1,0),IF($X13&lt;30,1,0))</formula>
    </cfRule>
    <cfRule type="expression" dxfId="14812" priority="612">
      <formula>AND(IF($Q13=3,1,IF($Q13=4,1,0)),IF($F13&lt;=85,1,0))</formula>
    </cfRule>
  </conditionalFormatting>
  <conditionalFormatting sqref="X13">
    <cfRule type="expression" dxfId="14811" priority="605">
      <formula>AND(IF(OR($Q13=1,$Q13=2),1,0),IF($X13&lt;=20,1,0))</formula>
    </cfRule>
    <cfRule type="expression" dxfId="14810" priority="606">
      <formula>AND(IF($Q13=2,1,0),IF($X13&lt;30,1,0))</formula>
    </cfRule>
    <cfRule type="expression" dxfId="14809" priority="607">
      <formula>AND(IF($Q13=3,1,0),IF($X13&lt;30,1,0))</formula>
    </cfRule>
    <cfRule type="expression" dxfId="14808" priority="608">
      <formula>AND(IF($Q13=3,1,IF($Q13=4,1,0)),IF($F13&lt;=85,1,0))</formula>
    </cfRule>
  </conditionalFormatting>
  <conditionalFormatting sqref="AI13">
    <cfRule type="expression" dxfId="14807" priority="601">
      <formula>AND(IF(OR($Q13=1,$Q13=2),1,0),IF($X13&lt;=20,1,0))</formula>
    </cfRule>
    <cfRule type="expression" dxfId="14806" priority="602">
      <formula>AND(IF($Q13=2,1,0),IF($X13&lt;30,1,0))</formula>
    </cfRule>
    <cfRule type="expression" dxfId="14805" priority="603">
      <formula>AND(IF($Q13=3,1,0),IF($X13&lt;30,1,0))</formula>
    </cfRule>
    <cfRule type="expression" dxfId="14804" priority="604">
      <formula>AND(IF($Q13=3,1,IF($Q13=4,1,0)),IF($F13&lt;=85,1,0))</formula>
    </cfRule>
  </conditionalFormatting>
  <conditionalFormatting sqref="AV14">
    <cfRule type="expression" dxfId="14803" priority="599">
      <formula>AV14="X"</formula>
    </cfRule>
    <cfRule type="expression" dxfId="14802" priority="600">
      <formula>AV14="후보"</formula>
    </cfRule>
  </conditionalFormatting>
  <conditionalFormatting sqref="AC14">
    <cfRule type="cellIs" dxfId="14801" priority="596" operator="greaterThan">
      <formula>0.9</formula>
    </cfRule>
    <cfRule type="cellIs" dxfId="14800" priority="597" operator="greaterThan">
      <formula>0.85</formula>
    </cfRule>
  </conditionalFormatting>
  <conditionalFormatting sqref="N14">
    <cfRule type="cellIs" dxfId="14799" priority="594" operator="greaterThan">
      <formula>0.9</formula>
    </cfRule>
    <cfRule type="cellIs" dxfId="14798" priority="595" operator="greaterThan">
      <formula>0.85</formula>
    </cfRule>
  </conditionalFormatting>
  <conditionalFormatting sqref="E14">
    <cfRule type="expression" dxfId="14797" priority="590">
      <formula>AND(IF(OR($Q14=1,$Q14=2),1,0),IF($X14&lt;=20,1,0))</formula>
    </cfRule>
    <cfRule type="expression" dxfId="14796" priority="591">
      <formula>AND(IF($Q14=2,1,0),IF($X14&lt;30,1,0))</formula>
    </cfRule>
    <cfRule type="expression" dxfId="14795" priority="592">
      <formula>AND(IF($Q14=3,1,0),IF($X14&lt;30,1,0))</formula>
    </cfRule>
    <cfRule type="expression" dxfId="14794" priority="593">
      <formula>AND(IF($Q14=3,1,IF($Q14=4,1,0)),IF($F14&lt;=85,1,0))</formula>
    </cfRule>
  </conditionalFormatting>
  <conditionalFormatting sqref="X14">
    <cfRule type="expression" dxfId="14793" priority="586">
      <formula>AND(IF(OR($Q14=1,$Q14=2),1,0),IF($X14&lt;=20,1,0))</formula>
    </cfRule>
    <cfRule type="expression" dxfId="14792" priority="587">
      <formula>AND(IF($Q14=2,1,0),IF($X14&lt;30,1,0))</formula>
    </cfRule>
    <cfRule type="expression" dxfId="14791" priority="588">
      <formula>AND(IF($Q14=3,1,0),IF($X14&lt;30,1,0))</formula>
    </cfRule>
    <cfRule type="expression" dxfId="14790" priority="589">
      <formula>AND(IF($Q14=3,1,IF($Q14=4,1,0)),IF($F14&lt;=85,1,0))</formula>
    </cfRule>
  </conditionalFormatting>
  <conditionalFormatting sqref="AI14">
    <cfRule type="expression" dxfId="14789" priority="582">
      <formula>AND(IF(OR($Q14=1,$Q14=2),1,0),IF($X14&lt;=20,1,0))</formula>
    </cfRule>
    <cfRule type="expression" dxfId="14788" priority="583">
      <formula>AND(IF($Q14=2,1,0),IF($X14&lt;30,1,0))</formula>
    </cfRule>
    <cfRule type="expression" dxfId="14787" priority="584">
      <formula>AND(IF($Q14=3,1,0),IF($X14&lt;30,1,0))</formula>
    </cfRule>
    <cfRule type="expression" dxfId="14786" priority="585">
      <formula>AND(IF($Q14=3,1,IF($Q14=4,1,0)),IF($F14&lt;=85,1,0))</formula>
    </cfRule>
  </conditionalFormatting>
  <conditionalFormatting sqref="AV15">
    <cfRule type="expression" dxfId="14785" priority="580">
      <formula>AV15="X"</formula>
    </cfRule>
    <cfRule type="expression" dxfId="14784" priority="581">
      <formula>AV15="후보"</formula>
    </cfRule>
  </conditionalFormatting>
  <conditionalFormatting sqref="AC15">
    <cfRule type="cellIs" dxfId="14783" priority="577" operator="greaterThan">
      <formula>0.9</formula>
    </cfRule>
    <cfRule type="cellIs" dxfId="14782" priority="578" operator="greaterThan">
      <formula>0.85</formula>
    </cfRule>
  </conditionalFormatting>
  <conditionalFormatting sqref="N15">
    <cfRule type="cellIs" dxfId="14781" priority="575" operator="greaterThan">
      <formula>0.9</formula>
    </cfRule>
    <cfRule type="cellIs" dxfId="14780" priority="576" operator="greaterThan">
      <formula>0.85</formula>
    </cfRule>
  </conditionalFormatting>
  <conditionalFormatting sqref="E15">
    <cfRule type="expression" dxfId="14779" priority="571">
      <formula>AND(IF(OR($Q15=1,$Q15=2),1,0),IF($X15&lt;=20,1,0))</formula>
    </cfRule>
    <cfRule type="expression" dxfId="14778" priority="572">
      <formula>AND(IF($Q15=2,1,0),IF($X15&lt;30,1,0))</formula>
    </cfRule>
    <cfRule type="expression" dxfId="14777" priority="573">
      <formula>AND(IF($Q15=3,1,0),IF($X15&lt;30,1,0))</formula>
    </cfRule>
    <cfRule type="expression" dxfId="14776" priority="574">
      <formula>AND(IF($Q15=3,1,IF($Q15=4,1,0)),IF($F15&lt;=85,1,0))</formula>
    </cfRule>
  </conditionalFormatting>
  <conditionalFormatting sqref="X15">
    <cfRule type="expression" dxfId="14775" priority="567">
      <formula>AND(IF(OR($Q15=1,$Q15=2),1,0),IF($X15&lt;=20,1,0))</formula>
    </cfRule>
    <cfRule type="expression" dxfId="14774" priority="568">
      <formula>AND(IF($Q15=2,1,0),IF($X15&lt;30,1,0))</formula>
    </cfRule>
    <cfRule type="expression" dxfId="14773" priority="569">
      <formula>AND(IF($Q15=3,1,0),IF($X15&lt;30,1,0))</formula>
    </cfRule>
    <cfRule type="expression" dxfId="14772" priority="570">
      <formula>AND(IF($Q15=3,1,IF($Q15=4,1,0)),IF($F15&lt;=85,1,0))</formula>
    </cfRule>
  </conditionalFormatting>
  <conditionalFormatting sqref="AI15">
    <cfRule type="expression" dxfId="14771" priority="563">
      <formula>AND(IF(OR($Q15=1,$Q15=2),1,0),IF($X15&lt;=20,1,0))</formula>
    </cfRule>
    <cfRule type="expression" dxfId="14770" priority="564">
      <formula>AND(IF($Q15=2,1,0),IF($X15&lt;30,1,0))</formula>
    </cfRule>
    <cfRule type="expression" dxfId="14769" priority="565">
      <formula>AND(IF($Q15=3,1,0),IF($X15&lt;30,1,0))</formula>
    </cfRule>
    <cfRule type="expression" dxfId="14768" priority="566">
      <formula>AND(IF($Q15=3,1,IF($Q15=4,1,0)),IF($F15&lt;=85,1,0))</formula>
    </cfRule>
  </conditionalFormatting>
  <conditionalFormatting sqref="AV16">
    <cfRule type="expression" dxfId="14767" priority="561">
      <formula>AV16="X"</formula>
    </cfRule>
    <cfRule type="expression" dxfId="14766" priority="562">
      <formula>AV16="후보"</formula>
    </cfRule>
  </conditionalFormatting>
  <conditionalFormatting sqref="AC16">
    <cfRule type="cellIs" dxfId="14765" priority="558" operator="greaterThan">
      <formula>0.9</formula>
    </cfRule>
    <cfRule type="cellIs" dxfId="14764" priority="559" operator="greaterThan">
      <formula>0.85</formula>
    </cfRule>
  </conditionalFormatting>
  <conditionalFormatting sqref="N16">
    <cfRule type="cellIs" dxfId="14763" priority="556" operator="greaterThan">
      <formula>0.9</formula>
    </cfRule>
    <cfRule type="cellIs" dxfId="14762" priority="557" operator="greaterThan">
      <formula>0.85</formula>
    </cfRule>
  </conditionalFormatting>
  <conditionalFormatting sqref="E16">
    <cfRule type="expression" dxfId="14761" priority="552">
      <formula>AND(IF(OR($Q16=1,$Q16=2),1,0),IF($X16&lt;=20,1,0))</formula>
    </cfRule>
    <cfRule type="expression" dxfId="14760" priority="553">
      <formula>AND(IF($Q16=2,1,0),IF($X16&lt;30,1,0))</formula>
    </cfRule>
    <cfRule type="expression" dxfId="14759" priority="554">
      <formula>AND(IF($Q16=3,1,0),IF($X16&lt;30,1,0))</formula>
    </cfRule>
    <cfRule type="expression" dxfId="14758" priority="555">
      <formula>AND(IF($Q16=3,1,IF($Q16=4,1,0)),IF($F16&lt;=85,1,0))</formula>
    </cfRule>
  </conditionalFormatting>
  <conditionalFormatting sqref="X16">
    <cfRule type="expression" dxfId="14757" priority="548">
      <formula>AND(IF(OR($Q16=1,$Q16=2),1,0),IF($X16&lt;=20,1,0))</formula>
    </cfRule>
    <cfRule type="expression" dxfId="14756" priority="549">
      <formula>AND(IF($Q16=2,1,0),IF($X16&lt;30,1,0))</formula>
    </cfRule>
    <cfRule type="expression" dxfId="14755" priority="550">
      <formula>AND(IF($Q16=3,1,0),IF($X16&lt;30,1,0))</formula>
    </cfRule>
    <cfRule type="expression" dxfId="14754" priority="551">
      <formula>AND(IF($Q16=3,1,IF($Q16=4,1,0)),IF($F16&lt;=85,1,0))</formula>
    </cfRule>
  </conditionalFormatting>
  <conditionalFormatting sqref="AI16">
    <cfRule type="expression" dxfId="14753" priority="544">
      <formula>AND(IF(OR($Q16=1,$Q16=2),1,0),IF($X16&lt;=20,1,0))</formula>
    </cfRule>
    <cfRule type="expression" dxfId="14752" priority="545">
      <formula>AND(IF($Q16=2,1,0),IF($X16&lt;30,1,0))</formula>
    </cfRule>
    <cfRule type="expression" dxfId="14751" priority="546">
      <formula>AND(IF($Q16=3,1,0),IF($X16&lt;30,1,0))</formula>
    </cfRule>
    <cfRule type="expression" dxfId="14750" priority="547">
      <formula>AND(IF($Q16=3,1,IF($Q16=4,1,0)),IF($F16&lt;=85,1,0))</formula>
    </cfRule>
  </conditionalFormatting>
  <conditionalFormatting sqref="AV17">
    <cfRule type="expression" dxfId="14749" priority="542">
      <formula>AV17="X"</formula>
    </cfRule>
    <cfRule type="expression" dxfId="14748" priority="543">
      <formula>AV17="후보"</formula>
    </cfRule>
  </conditionalFormatting>
  <conditionalFormatting sqref="AC17 N17">
    <cfRule type="cellIs" dxfId="14747" priority="539" operator="greaterThan">
      <formula>0.9</formula>
    </cfRule>
    <cfRule type="cellIs" dxfId="14746" priority="540" operator="greaterThan">
      <formula>0.85</formula>
    </cfRule>
  </conditionalFormatting>
  <conditionalFormatting sqref="AV18">
    <cfRule type="expression" dxfId="14745" priority="537">
      <formula>AV18="X"</formula>
    </cfRule>
    <cfRule type="expression" dxfId="14744" priority="538">
      <formula>AV18="후보"</formula>
    </cfRule>
  </conditionalFormatting>
  <conditionalFormatting sqref="AC18">
    <cfRule type="cellIs" dxfId="14743" priority="534" operator="greaterThan">
      <formula>0.9</formula>
    </cfRule>
    <cfRule type="cellIs" dxfId="14742" priority="535" operator="greaterThan">
      <formula>0.85</formula>
    </cfRule>
  </conditionalFormatting>
  <conditionalFormatting sqref="N18">
    <cfRule type="cellIs" dxfId="14741" priority="532" operator="greaterThan">
      <formula>0.9</formula>
    </cfRule>
    <cfRule type="cellIs" dxfId="14740" priority="533" operator="greaterThan">
      <formula>0.85</formula>
    </cfRule>
  </conditionalFormatting>
  <conditionalFormatting sqref="E18">
    <cfRule type="expression" dxfId="14739" priority="528">
      <formula>AND(IF(OR($Q18=1,$Q18=2),1,0),IF($X18&lt;=20,1,0))</formula>
    </cfRule>
    <cfRule type="expression" dxfId="14738" priority="529">
      <formula>AND(IF($Q18=2,1,0),IF($X18&lt;30,1,0))</formula>
    </cfRule>
    <cfRule type="expression" dxfId="14737" priority="530">
      <formula>AND(IF($Q18=3,1,0),IF($X18&lt;30,1,0))</formula>
    </cfRule>
    <cfRule type="expression" dxfId="14736" priority="531">
      <formula>AND(IF($Q18=3,1,IF($Q18=4,1,0)),IF($F18&lt;=85,1,0))</formula>
    </cfRule>
  </conditionalFormatting>
  <conditionalFormatting sqref="X18">
    <cfRule type="expression" dxfId="14735" priority="524">
      <formula>AND(IF(OR($Q18=1,$Q18=2),1,0),IF($X18&lt;=20,1,0))</formula>
    </cfRule>
    <cfRule type="expression" dxfId="14734" priority="525">
      <formula>AND(IF($Q18=2,1,0),IF($X18&lt;30,1,0))</formula>
    </cfRule>
    <cfRule type="expression" dxfId="14733" priority="526">
      <formula>AND(IF($Q18=3,1,0),IF($X18&lt;30,1,0))</formula>
    </cfRule>
    <cfRule type="expression" dxfId="14732" priority="527">
      <formula>AND(IF($Q18=3,1,IF($Q18=4,1,0)),IF($F18&lt;=85,1,0))</formula>
    </cfRule>
  </conditionalFormatting>
  <conditionalFormatting sqref="AI18">
    <cfRule type="expression" dxfId="14731" priority="520">
      <formula>AND(IF(OR($Q18=1,$Q18=2),1,0),IF($X18&lt;=20,1,0))</formula>
    </cfRule>
    <cfRule type="expression" dxfId="14730" priority="521">
      <formula>AND(IF($Q18=2,1,0),IF($X18&lt;30,1,0))</formula>
    </cfRule>
    <cfRule type="expression" dxfId="14729" priority="522">
      <formula>AND(IF($Q18=3,1,0),IF($X18&lt;30,1,0))</formula>
    </cfRule>
    <cfRule type="expression" dxfId="14728" priority="523">
      <formula>AND(IF($Q18=3,1,IF($Q18=4,1,0)),IF($F18&lt;=85,1,0))</formula>
    </cfRule>
  </conditionalFormatting>
  <conditionalFormatting sqref="AV19">
    <cfRule type="expression" dxfId="14727" priority="518">
      <formula>AV19="X"</formula>
    </cfRule>
    <cfRule type="expression" dxfId="14726" priority="519">
      <formula>AV19="후보"</formula>
    </cfRule>
  </conditionalFormatting>
  <conditionalFormatting sqref="AC19">
    <cfRule type="cellIs" dxfId="14725" priority="515" operator="greaterThan">
      <formula>0.9</formula>
    </cfRule>
    <cfRule type="cellIs" dxfId="14724" priority="516" operator="greaterThan">
      <formula>0.85</formula>
    </cfRule>
  </conditionalFormatting>
  <conditionalFormatting sqref="N19">
    <cfRule type="cellIs" dxfId="14723" priority="513" operator="greaterThan">
      <formula>0.9</formula>
    </cfRule>
    <cfRule type="cellIs" dxfId="14722" priority="514" operator="greaterThan">
      <formula>0.85</formula>
    </cfRule>
  </conditionalFormatting>
  <conditionalFormatting sqref="E19">
    <cfRule type="expression" dxfId="14721" priority="509">
      <formula>AND(IF(OR($Q19=1,$Q19=2),1,0),IF($X19&lt;=20,1,0))</formula>
    </cfRule>
    <cfRule type="expression" dxfId="14720" priority="510">
      <formula>AND(IF($Q19=2,1,0),IF($X19&lt;30,1,0))</formula>
    </cfRule>
    <cfRule type="expression" dxfId="14719" priority="511">
      <formula>AND(IF($Q19=3,1,0),IF($X19&lt;30,1,0))</formula>
    </cfRule>
    <cfRule type="expression" dxfId="14718" priority="512">
      <formula>AND(IF($Q19=3,1,IF($Q19=4,1,0)),IF($F19&lt;=85,1,0))</formula>
    </cfRule>
  </conditionalFormatting>
  <conditionalFormatting sqref="X19">
    <cfRule type="expression" dxfId="14717" priority="505">
      <formula>AND(IF(OR($Q19=1,$Q19=2),1,0),IF($X19&lt;=20,1,0))</formula>
    </cfRule>
    <cfRule type="expression" dxfId="14716" priority="506">
      <formula>AND(IF($Q19=2,1,0),IF($X19&lt;30,1,0))</formula>
    </cfRule>
    <cfRule type="expression" dxfId="14715" priority="507">
      <formula>AND(IF($Q19=3,1,0),IF($X19&lt;30,1,0))</formula>
    </cfRule>
    <cfRule type="expression" dxfId="14714" priority="508">
      <formula>AND(IF($Q19=3,1,IF($Q19=4,1,0)),IF($F19&lt;=85,1,0))</formula>
    </cfRule>
  </conditionalFormatting>
  <conditionalFormatting sqref="AI19">
    <cfRule type="expression" dxfId="14713" priority="501">
      <formula>AND(IF(OR($Q19=1,$Q19=2),1,0),IF($X19&lt;=20,1,0))</formula>
    </cfRule>
    <cfRule type="expression" dxfId="14712" priority="502">
      <formula>AND(IF($Q19=2,1,0),IF($X19&lt;30,1,0))</formula>
    </cfRule>
    <cfRule type="expression" dxfId="14711" priority="503">
      <formula>AND(IF($Q19=3,1,0),IF($X19&lt;30,1,0))</formula>
    </cfRule>
    <cfRule type="expression" dxfId="14710" priority="504">
      <formula>AND(IF($Q19=3,1,IF($Q19=4,1,0)),IF($F19&lt;=85,1,0))</formula>
    </cfRule>
  </conditionalFormatting>
  <conditionalFormatting sqref="AV20">
    <cfRule type="expression" dxfId="14709" priority="499">
      <formula>AV20="X"</formula>
    </cfRule>
    <cfRule type="expression" dxfId="14708" priority="500">
      <formula>AV20="후보"</formula>
    </cfRule>
  </conditionalFormatting>
  <conditionalFormatting sqref="AC20">
    <cfRule type="cellIs" dxfId="14707" priority="496" operator="greaterThan">
      <formula>0.9</formula>
    </cfRule>
    <cfRule type="cellIs" dxfId="14706" priority="497" operator="greaterThan">
      <formula>0.85</formula>
    </cfRule>
  </conditionalFormatting>
  <conditionalFormatting sqref="N20">
    <cfRule type="cellIs" dxfId="14705" priority="494" operator="greaterThan">
      <formula>0.9</formula>
    </cfRule>
    <cfRule type="cellIs" dxfId="14704" priority="495" operator="greaterThan">
      <formula>0.85</formula>
    </cfRule>
  </conditionalFormatting>
  <conditionalFormatting sqref="E20">
    <cfRule type="expression" dxfId="14703" priority="490">
      <formula>AND(IF(OR($Q20=1,$Q20=2),1,0),IF($X20&lt;=20,1,0))</formula>
    </cfRule>
    <cfRule type="expression" dxfId="14702" priority="491">
      <formula>AND(IF($Q20=2,1,0),IF($X20&lt;30,1,0))</formula>
    </cfRule>
    <cfRule type="expression" dxfId="14701" priority="492">
      <formula>AND(IF($Q20=3,1,0),IF($X20&lt;30,1,0))</formula>
    </cfRule>
    <cfRule type="expression" dxfId="14700" priority="493">
      <formula>AND(IF($Q20=3,1,IF($Q20=4,1,0)),IF($F20&lt;=85,1,0))</formula>
    </cfRule>
  </conditionalFormatting>
  <conditionalFormatting sqref="X20">
    <cfRule type="expression" dxfId="14699" priority="486">
      <formula>AND(IF(OR($Q20=1,$Q20=2),1,0),IF($X20&lt;=20,1,0))</formula>
    </cfRule>
    <cfRule type="expression" dxfId="14698" priority="487">
      <formula>AND(IF($Q20=2,1,0),IF($X20&lt;30,1,0))</formula>
    </cfRule>
    <cfRule type="expression" dxfId="14697" priority="488">
      <formula>AND(IF($Q20=3,1,0),IF($X20&lt;30,1,0))</formula>
    </cfRule>
    <cfRule type="expression" dxfId="14696" priority="489">
      <formula>AND(IF($Q20=3,1,IF($Q20=4,1,0)),IF($F20&lt;=85,1,0))</formula>
    </cfRule>
  </conditionalFormatting>
  <conditionalFormatting sqref="AI20">
    <cfRule type="expression" dxfId="14695" priority="482">
      <formula>AND(IF(OR($Q20=1,$Q20=2),1,0),IF($X20&lt;=20,1,0))</formula>
    </cfRule>
    <cfRule type="expression" dxfId="14694" priority="483">
      <formula>AND(IF($Q20=2,1,0),IF($X20&lt;30,1,0))</formula>
    </cfRule>
    <cfRule type="expression" dxfId="14693" priority="484">
      <formula>AND(IF($Q20=3,1,0),IF($X20&lt;30,1,0))</formula>
    </cfRule>
    <cfRule type="expression" dxfId="14692" priority="485">
      <formula>AND(IF($Q20=3,1,IF($Q20=4,1,0)),IF($F20&lt;=85,1,0))</formula>
    </cfRule>
  </conditionalFormatting>
  <conditionalFormatting sqref="AV21">
    <cfRule type="expression" dxfId="14691" priority="480">
      <formula>AV21="X"</formula>
    </cfRule>
    <cfRule type="expression" dxfId="14690" priority="481">
      <formula>AV21="후보"</formula>
    </cfRule>
  </conditionalFormatting>
  <conditionalFormatting sqref="AC21">
    <cfRule type="cellIs" dxfId="14689" priority="477" operator="greaterThan">
      <formula>0.9</formula>
    </cfRule>
    <cfRule type="cellIs" dxfId="14688" priority="478" operator="greaterThan">
      <formula>0.85</formula>
    </cfRule>
  </conditionalFormatting>
  <conditionalFormatting sqref="N21">
    <cfRule type="cellIs" dxfId="14687" priority="475" operator="greaterThan">
      <formula>0.9</formula>
    </cfRule>
    <cfRule type="cellIs" dxfId="14686" priority="476" operator="greaterThan">
      <formula>0.85</formula>
    </cfRule>
  </conditionalFormatting>
  <conditionalFormatting sqref="E21">
    <cfRule type="expression" dxfId="14685" priority="471">
      <formula>AND(IF(OR($Q21=1,$Q21=2),1,0),IF($X21&lt;=20,1,0))</formula>
    </cfRule>
    <cfRule type="expression" dxfId="14684" priority="472">
      <formula>AND(IF($Q21=2,1,0),IF($X21&lt;30,1,0))</formula>
    </cfRule>
    <cfRule type="expression" dxfId="14683" priority="473">
      <formula>AND(IF($Q21=3,1,0),IF($X21&lt;30,1,0))</formula>
    </cfRule>
    <cfRule type="expression" dxfId="14682" priority="474">
      <formula>AND(IF($Q21=3,1,IF($Q21=4,1,0)),IF($F21&lt;=85,1,0))</formula>
    </cfRule>
  </conditionalFormatting>
  <conditionalFormatting sqref="X21">
    <cfRule type="expression" dxfId="14681" priority="467">
      <formula>AND(IF(OR($Q21=1,$Q21=2),1,0),IF($X21&lt;=20,1,0))</formula>
    </cfRule>
    <cfRule type="expression" dxfId="14680" priority="468">
      <formula>AND(IF($Q21=2,1,0),IF($X21&lt;30,1,0))</formula>
    </cfRule>
    <cfRule type="expression" dxfId="14679" priority="469">
      <formula>AND(IF($Q21=3,1,0),IF($X21&lt;30,1,0))</formula>
    </cfRule>
    <cfRule type="expression" dxfId="14678" priority="470">
      <formula>AND(IF($Q21=3,1,IF($Q21=4,1,0)),IF($F21&lt;=85,1,0))</formula>
    </cfRule>
  </conditionalFormatting>
  <conditionalFormatting sqref="AI21">
    <cfRule type="expression" dxfId="14677" priority="463">
      <formula>AND(IF(OR($Q21=1,$Q21=2),1,0),IF($X21&lt;=20,1,0))</formula>
    </cfRule>
    <cfRule type="expression" dxfId="14676" priority="464">
      <formula>AND(IF($Q21=2,1,0),IF($X21&lt;30,1,0))</formula>
    </cfRule>
    <cfRule type="expression" dxfId="14675" priority="465">
      <formula>AND(IF($Q21=3,1,0),IF($X21&lt;30,1,0))</formula>
    </cfRule>
    <cfRule type="expression" dxfId="14674" priority="466">
      <formula>AND(IF($Q21=3,1,IF($Q21=4,1,0)),IF($F21&lt;=85,1,0))</formula>
    </cfRule>
  </conditionalFormatting>
  <conditionalFormatting sqref="AV22">
    <cfRule type="expression" dxfId="14673" priority="461">
      <formula>AV22="X"</formula>
    </cfRule>
    <cfRule type="expression" dxfId="14672" priority="462">
      <formula>AV22="후보"</formula>
    </cfRule>
  </conditionalFormatting>
  <conditionalFormatting sqref="AC22 N22">
    <cfRule type="cellIs" dxfId="14671" priority="458" operator="greaterThan">
      <formula>0.9</formula>
    </cfRule>
    <cfRule type="cellIs" dxfId="14670" priority="459" operator="greaterThan">
      <formula>0.85</formula>
    </cfRule>
  </conditionalFormatting>
  <conditionalFormatting sqref="AV23">
    <cfRule type="expression" dxfId="14669" priority="456">
      <formula>AV23="X"</formula>
    </cfRule>
    <cfRule type="expression" dxfId="14668" priority="457">
      <formula>AV23="후보"</formula>
    </cfRule>
  </conditionalFormatting>
  <conditionalFormatting sqref="AC23">
    <cfRule type="cellIs" dxfId="14667" priority="453" operator="greaterThan">
      <formula>0.9</formula>
    </cfRule>
    <cfRule type="cellIs" dxfId="14666" priority="454" operator="greaterThan">
      <formula>0.85</formula>
    </cfRule>
  </conditionalFormatting>
  <conditionalFormatting sqref="N23">
    <cfRule type="cellIs" dxfId="14665" priority="451" operator="greaterThan">
      <formula>0.9</formula>
    </cfRule>
    <cfRule type="cellIs" dxfId="14664" priority="452" operator="greaterThan">
      <formula>0.85</formula>
    </cfRule>
  </conditionalFormatting>
  <conditionalFormatting sqref="E23">
    <cfRule type="expression" dxfId="14663" priority="447">
      <formula>AND(IF(OR($Q23=1,$Q23=2),1,0),IF($X23&lt;=20,1,0))</formula>
    </cfRule>
    <cfRule type="expression" dxfId="14662" priority="448">
      <formula>AND(IF($Q23=2,1,0),IF($X23&lt;30,1,0))</formula>
    </cfRule>
    <cfRule type="expression" dxfId="14661" priority="449">
      <formula>AND(IF($Q23=3,1,0),IF($X23&lt;30,1,0))</formula>
    </cfRule>
    <cfRule type="expression" dxfId="14660" priority="450">
      <formula>AND(IF($Q23=3,1,IF($Q23=4,1,0)),IF($F23&lt;=85,1,0))</formula>
    </cfRule>
  </conditionalFormatting>
  <conditionalFormatting sqref="X23">
    <cfRule type="expression" dxfId="14659" priority="443">
      <formula>AND(IF(OR($Q23=1,$Q23=2),1,0),IF($X23&lt;=20,1,0))</formula>
    </cfRule>
    <cfRule type="expression" dxfId="14658" priority="444">
      <formula>AND(IF($Q23=2,1,0),IF($X23&lt;30,1,0))</formula>
    </cfRule>
    <cfRule type="expression" dxfId="14657" priority="445">
      <formula>AND(IF($Q23=3,1,0),IF($X23&lt;30,1,0))</formula>
    </cfRule>
    <cfRule type="expression" dxfId="14656" priority="446">
      <formula>AND(IF($Q23=3,1,IF($Q23=4,1,0)),IF($F23&lt;=85,1,0))</formula>
    </cfRule>
  </conditionalFormatting>
  <conditionalFormatting sqref="AI23">
    <cfRule type="expression" dxfId="14655" priority="439">
      <formula>AND(IF(OR($Q23=1,$Q23=2),1,0),IF($X23&lt;=20,1,0))</formula>
    </cfRule>
    <cfRule type="expression" dxfId="14654" priority="440">
      <formula>AND(IF($Q23=2,1,0),IF($X23&lt;30,1,0))</formula>
    </cfRule>
    <cfRule type="expression" dxfId="14653" priority="441">
      <formula>AND(IF($Q23=3,1,0),IF($X23&lt;30,1,0))</formula>
    </cfRule>
    <cfRule type="expression" dxfId="14652" priority="442">
      <formula>AND(IF($Q23=3,1,IF($Q23=4,1,0)),IF($F23&lt;=85,1,0))</formula>
    </cfRule>
  </conditionalFormatting>
  <conditionalFormatting sqref="AV24">
    <cfRule type="expression" dxfId="14651" priority="437">
      <formula>AV24="X"</formula>
    </cfRule>
    <cfRule type="expression" dxfId="14650" priority="438">
      <formula>AV24="후보"</formula>
    </cfRule>
  </conditionalFormatting>
  <conditionalFormatting sqref="AC24">
    <cfRule type="cellIs" dxfId="14649" priority="434" operator="greaterThan">
      <formula>0.9</formula>
    </cfRule>
    <cfRule type="cellIs" dxfId="14648" priority="435" operator="greaterThan">
      <formula>0.85</formula>
    </cfRule>
  </conditionalFormatting>
  <conditionalFormatting sqref="N24">
    <cfRule type="cellIs" dxfId="14647" priority="432" operator="greaterThan">
      <formula>0.9</formula>
    </cfRule>
    <cfRule type="cellIs" dxfId="14646" priority="433" operator="greaterThan">
      <formula>0.85</formula>
    </cfRule>
  </conditionalFormatting>
  <conditionalFormatting sqref="E24">
    <cfRule type="expression" dxfId="14645" priority="428">
      <formula>AND(IF(OR($Q24=1,$Q24=2),1,0),IF($X24&lt;=20,1,0))</formula>
    </cfRule>
    <cfRule type="expression" dxfId="14644" priority="429">
      <formula>AND(IF($Q24=2,1,0),IF($X24&lt;30,1,0))</formula>
    </cfRule>
    <cfRule type="expression" dxfId="14643" priority="430">
      <formula>AND(IF($Q24=3,1,0),IF($X24&lt;30,1,0))</formula>
    </cfRule>
    <cfRule type="expression" dxfId="14642" priority="431">
      <formula>AND(IF($Q24=3,1,IF($Q24=4,1,0)),IF($F24&lt;=85,1,0))</formula>
    </cfRule>
  </conditionalFormatting>
  <conditionalFormatting sqref="X24">
    <cfRule type="expression" dxfId="14641" priority="424">
      <formula>AND(IF(OR($Q24=1,$Q24=2),1,0),IF($X24&lt;=20,1,0))</formula>
    </cfRule>
    <cfRule type="expression" dxfId="14640" priority="425">
      <formula>AND(IF($Q24=2,1,0),IF($X24&lt;30,1,0))</formula>
    </cfRule>
    <cfRule type="expression" dxfId="14639" priority="426">
      <formula>AND(IF($Q24=3,1,0),IF($X24&lt;30,1,0))</formula>
    </cfRule>
    <cfRule type="expression" dxfId="14638" priority="427">
      <formula>AND(IF($Q24=3,1,IF($Q24=4,1,0)),IF($F24&lt;=85,1,0))</formula>
    </cfRule>
  </conditionalFormatting>
  <conditionalFormatting sqref="AI24">
    <cfRule type="expression" dxfId="14637" priority="420">
      <formula>AND(IF(OR($Q24=1,$Q24=2),1,0),IF($X24&lt;=20,1,0))</formula>
    </cfRule>
    <cfRule type="expression" dxfId="14636" priority="421">
      <formula>AND(IF($Q24=2,1,0),IF($X24&lt;30,1,0))</formula>
    </cfRule>
    <cfRule type="expression" dxfId="14635" priority="422">
      <formula>AND(IF($Q24=3,1,0),IF($X24&lt;30,1,0))</formula>
    </cfRule>
    <cfRule type="expression" dxfId="14634" priority="423">
      <formula>AND(IF($Q24=3,1,IF($Q24=4,1,0)),IF($F24&lt;=85,1,0))</formula>
    </cfRule>
  </conditionalFormatting>
  <conditionalFormatting sqref="AV25">
    <cfRule type="expression" dxfId="14633" priority="418">
      <formula>AV25="X"</formula>
    </cfRule>
    <cfRule type="expression" dxfId="14632" priority="419">
      <formula>AV25="후보"</formula>
    </cfRule>
  </conditionalFormatting>
  <conditionalFormatting sqref="AC25">
    <cfRule type="cellIs" dxfId="14631" priority="415" operator="greaterThan">
      <formula>0.9</formula>
    </cfRule>
    <cfRule type="cellIs" dxfId="14630" priority="416" operator="greaterThan">
      <formula>0.85</formula>
    </cfRule>
  </conditionalFormatting>
  <conditionalFormatting sqref="N25">
    <cfRule type="cellIs" dxfId="14629" priority="413" operator="greaterThan">
      <formula>0.9</formula>
    </cfRule>
    <cfRule type="cellIs" dxfId="14628" priority="414" operator="greaterThan">
      <formula>0.85</formula>
    </cfRule>
  </conditionalFormatting>
  <conditionalFormatting sqref="E25">
    <cfRule type="expression" dxfId="14627" priority="409">
      <formula>AND(IF(OR($Q25=1,$Q25=2),1,0),IF($X25&lt;=20,1,0))</formula>
    </cfRule>
    <cfRule type="expression" dxfId="14626" priority="410">
      <formula>AND(IF($Q25=2,1,0),IF($X25&lt;30,1,0))</formula>
    </cfRule>
    <cfRule type="expression" dxfId="14625" priority="411">
      <formula>AND(IF($Q25=3,1,0),IF($X25&lt;30,1,0))</formula>
    </cfRule>
    <cfRule type="expression" dxfId="14624" priority="412">
      <formula>AND(IF($Q25=3,1,IF($Q25=4,1,0)),IF($F25&lt;=85,1,0))</formula>
    </cfRule>
  </conditionalFormatting>
  <conditionalFormatting sqref="X25">
    <cfRule type="expression" dxfId="14623" priority="405">
      <formula>AND(IF(OR($Q25=1,$Q25=2),1,0),IF($X25&lt;=20,1,0))</formula>
    </cfRule>
    <cfRule type="expression" dxfId="14622" priority="406">
      <formula>AND(IF($Q25=2,1,0),IF($X25&lt;30,1,0))</formula>
    </cfRule>
    <cfRule type="expression" dxfId="14621" priority="407">
      <formula>AND(IF($Q25=3,1,0),IF($X25&lt;30,1,0))</formula>
    </cfRule>
    <cfRule type="expression" dxfId="14620" priority="408">
      <formula>AND(IF($Q25=3,1,IF($Q25=4,1,0)),IF($F25&lt;=85,1,0))</formula>
    </cfRule>
  </conditionalFormatting>
  <conditionalFormatting sqref="AI25">
    <cfRule type="expression" dxfId="14619" priority="401">
      <formula>AND(IF(OR($Q25=1,$Q25=2),1,0),IF($X25&lt;=20,1,0))</formula>
    </cfRule>
    <cfRule type="expression" dxfId="14618" priority="402">
      <formula>AND(IF($Q25=2,1,0),IF($X25&lt;30,1,0))</formula>
    </cfRule>
    <cfRule type="expression" dxfId="14617" priority="403">
      <formula>AND(IF($Q25=3,1,0),IF($X25&lt;30,1,0))</formula>
    </cfRule>
    <cfRule type="expression" dxfId="14616" priority="404">
      <formula>AND(IF($Q25=3,1,IF($Q25=4,1,0)),IF($F25&lt;=85,1,0))</formula>
    </cfRule>
  </conditionalFormatting>
  <conditionalFormatting sqref="AV26">
    <cfRule type="expression" dxfId="14615" priority="399">
      <formula>AV26="X"</formula>
    </cfRule>
    <cfRule type="expression" dxfId="14614" priority="400">
      <formula>AV26="후보"</formula>
    </cfRule>
  </conditionalFormatting>
  <conditionalFormatting sqref="AC26">
    <cfRule type="cellIs" dxfId="14613" priority="396" operator="greaterThan">
      <formula>0.9</formula>
    </cfRule>
    <cfRule type="cellIs" dxfId="14612" priority="397" operator="greaterThan">
      <formula>0.85</formula>
    </cfRule>
  </conditionalFormatting>
  <conditionalFormatting sqref="N26">
    <cfRule type="cellIs" dxfId="14611" priority="394" operator="greaterThan">
      <formula>0.9</formula>
    </cfRule>
    <cfRule type="cellIs" dxfId="14610" priority="395" operator="greaterThan">
      <formula>0.85</formula>
    </cfRule>
  </conditionalFormatting>
  <conditionalFormatting sqref="E26">
    <cfRule type="expression" dxfId="14609" priority="390">
      <formula>AND(IF(OR($Q26=1,$Q26=2),1,0),IF($X26&lt;=20,1,0))</formula>
    </cfRule>
    <cfRule type="expression" dxfId="14608" priority="391">
      <formula>AND(IF($Q26=2,1,0),IF($X26&lt;30,1,0))</formula>
    </cfRule>
    <cfRule type="expression" dxfId="14607" priority="392">
      <formula>AND(IF($Q26=3,1,0),IF($X26&lt;30,1,0))</formula>
    </cfRule>
    <cfRule type="expression" dxfId="14606" priority="393">
      <formula>AND(IF($Q26=3,1,IF($Q26=4,1,0)),IF($F26&lt;=85,1,0))</formula>
    </cfRule>
  </conditionalFormatting>
  <conditionalFormatting sqref="X26">
    <cfRule type="expression" dxfId="14605" priority="386">
      <formula>AND(IF(OR($Q26=1,$Q26=2),1,0),IF($X26&lt;=20,1,0))</formula>
    </cfRule>
    <cfRule type="expression" dxfId="14604" priority="387">
      <formula>AND(IF($Q26=2,1,0),IF($X26&lt;30,1,0))</formula>
    </cfRule>
    <cfRule type="expression" dxfId="14603" priority="388">
      <formula>AND(IF($Q26=3,1,0),IF($X26&lt;30,1,0))</formula>
    </cfRule>
    <cfRule type="expression" dxfId="14602" priority="389">
      <formula>AND(IF($Q26=3,1,IF($Q26=4,1,0)),IF($F26&lt;=85,1,0))</formula>
    </cfRule>
  </conditionalFormatting>
  <conditionalFormatting sqref="AI26">
    <cfRule type="expression" dxfId="14601" priority="382">
      <formula>AND(IF(OR($Q26=1,$Q26=2),1,0),IF($X26&lt;=20,1,0))</formula>
    </cfRule>
    <cfRule type="expression" dxfId="14600" priority="383">
      <formula>AND(IF($Q26=2,1,0),IF($X26&lt;30,1,0))</formula>
    </cfRule>
    <cfRule type="expression" dxfId="14599" priority="384">
      <formula>AND(IF($Q26=3,1,0),IF($X26&lt;30,1,0))</formula>
    </cfRule>
    <cfRule type="expression" dxfId="14598" priority="385">
      <formula>AND(IF($Q26=3,1,IF($Q26=4,1,0)),IF($F26&lt;=85,1,0))</formula>
    </cfRule>
  </conditionalFormatting>
  <conditionalFormatting sqref="AV27">
    <cfRule type="expression" dxfId="14597" priority="380">
      <formula>AV27="X"</formula>
    </cfRule>
    <cfRule type="expression" dxfId="14596" priority="381">
      <formula>AV27="후보"</formula>
    </cfRule>
  </conditionalFormatting>
  <conditionalFormatting sqref="AC27 N27">
    <cfRule type="cellIs" dxfId="14595" priority="377" operator="greaterThan">
      <formula>0.9</formula>
    </cfRule>
    <cfRule type="cellIs" dxfId="14594" priority="378" operator="greaterThan">
      <formula>0.85</formula>
    </cfRule>
  </conditionalFormatting>
  <conditionalFormatting sqref="AV28">
    <cfRule type="expression" dxfId="14593" priority="375">
      <formula>AV28="X"</formula>
    </cfRule>
    <cfRule type="expression" dxfId="14592" priority="376">
      <formula>AV28="후보"</formula>
    </cfRule>
  </conditionalFormatting>
  <conditionalFormatting sqref="AC28">
    <cfRule type="cellIs" dxfId="14591" priority="372" operator="greaterThan">
      <formula>0.9</formula>
    </cfRule>
    <cfRule type="cellIs" dxfId="14590" priority="373" operator="greaterThan">
      <formula>0.85</formula>
    </cfRule>
  </conditionalFormatting>
  <conditionalFormatting sqref="N28">
    <cfRule type="cellIs" dxfId="14589" priority="370" operator="greaterThan">
      <formula>0.9</formula>
    </cfRule>
    <cfRule type="cellIs" dxfId="14588" priority="371" operator="greaterThan">
      <formula>0.85</formula>
    </cfRule>
  </conditionalFormatting>
  <conditionalFormatting sqref="E28">
    <cfRule type="expression" dxfId="14587" priority="366">
      <formula>AND(IF(OR($Q28=1,$Q28=2),1,0),IF($X28&lt;=20,1,0))</formula>
    </cfRule>
    <cfRule type="expression" dxfId="14586" priority="367">
      <formula>AND(IF($Q28=2,1,0),IF($X28&lt;30,1,0))</formula>
    </cfRule>
    <cfRule type="expression" dxfId="14585" priority="368">
      <formula>AND(IF($Q28=3,1,0),IF($X28&lt;30,1,0))</formula>
    </cfRule>
    <cfRule type="expression" dxfId="14584" priority="369">
      <formula>AND(IF($Q28=3,1,IF($Q28=4,1,0)),IF($F28&lt;=85,1,0))</formula>
    </cfRule>
  </conditionalFormatting>
  <conditionalFormatting sqref="X28">
    <cfRule type="expression" dxfId="14583" priority="362">
      <formula>AND(IF(OR($Q28=1,$Q28=2),1,0),IF($X28&lt;=20,1,0))</formula>
    </cfRule>
    <cfRule type="expression" dxfId="14582" priority="363">
      <formula>AND(IF($Q28=2,1,0),IF($X28&lt;30,1,0))</formula>
    </cfRule>
    <cfRule type="expression" dxfId="14581" priority="364">
      <formula>AND(IF($Q28=3,1,0),IF($X28&lt;30,1,0))</formula>
    </cfRule>
    <cfRule type="expression" dxfId="14580" priority="365">
      <formula>AND(IF($Q28=3,1,IF($Q28=4,1,0)),IF($F28&lt;=85,1,0))</formula>
    </cfRule>
  </conditionalFormatting>
  <conditionalFormatting sqref="AI28">
    <cfRule type="expression" dxfId="14579" priority="358">
      <formula>AND(IF(OR($Q28=1,$Q28=2),1,0),IF($X28&lt;=20,1,0))</formula>
    </cfRule>
    <cfRule type="expression" dxfId="14578" priority="359">
      <formula>AND(IF($Q28=2,1,0),IF($X28&lt;30,1,0))</formula>
    </cfRule>
    <cfRule type="expression" dxfId="14577" priority="360">
      <formula>AND(IF($Q28=3,1,0),IF($X28&lt;30,1,0))</formula>
    </cfRule>
    <cfRule type="expression" dxfId="14576" priority="361">
      <formula>AND(IF($Q28=3,1,IF($Q28=4,1,0)),IF($F28&lt;=85,1,0))</formula>
    </cfRule>
  </conditionalFormatting>
  <conditionalFormatting sqref="AV29">
    <cfRule type="expression" dxfId="14575" priority="356">
      <formula>AV29="X"</formula>
    </cfRule>
    <cfRule type="expression" dxfId="14574" priority="357">
      <formula>AV29="후보"</formula>
    </cfRule>
  </conditionalFormatting>
  <conditionalFormatting sqref="AC29">
    <cfRule type="cellIs" dxfId="14573" priority="353" operator="greaterThan">
      <formula>0.9</formula>
    </cfRule>
    <cfRule type="cellIs" dxfId="14572" priority="354" operator="greaterThan">
      <formula>0.85</formula>
    </cfRule>
  </conditionalFormatting>
  <conditionalFormatting sqref="N29">
    <cfRule type="cellIs" dxfId="14571" priority="351" operator="greaterThan">
      <formula>0.9</formula>
    </cfRule>
    <cfRule type="cellIs" dxfId="14570" priority="352" operator="greaterThan">
      <formula>0.85</formula>
    </cfRule>
  </conditionalFormatting>
  <conditionalFormatting sqref="E29">
    <cfRule type="expression" dxfId="14569" priority="347">
      <formula>AND(IF(OR($Q29=1,$Q29=2),1,0),IF($X29&lt;=20,1,0))</formula>
    </cfRule>
    <cfRule type="expression" dxfId="14568" priority="348">
      <formula>AND(IF($Q29=2,1,0),IF($X29&lt;30,1,0))</formula>
    </cfRule>
    <cfRule type="expression" dxfId="14567" priority="349">
      <formula>AND(IF($Q29=3,1,0),IF($X29&lt;30,1,0))</formula>
    </cfRule>
    <cfRule type="expression" dxfId="14566" priority="350">
      <formula>AND(IF($Q29=3,1,IF($Q29=4,1,0)),IF($F29&lt;=85,1,0))</formula>
    </cfRule>
  </conditionalFormatting>
  <conditionalFormatting sqref="X29">
    <cfRule type="expression" dxfId="14565" priority="343">
      <formula>AND(IF(OR($Q29=1,$Q29=2),1,0),IF($X29&lt;=20,1,0))</formula>
    </cfRule>
    <cfRule type="expression" dxfId="14564" priority="344">
      <formula>AND(IF($Q29=2,1,0),IF($X29&lt;30,1,0))</formula>
    </cfRule>
    <cfRule type="expression" dxfId="14563" priority="345">
      <formula>AND(IF($Q29=3,1,0),IF($X29&lt;30,1,0))</formula>
    </cfRule>
    <cfRule type="expression" dxfId="14562" priority="346">
      <formula>AND(IF($Q29=3,1,IF($Q29=4,1,0)),IF($F29&lt;=85,1,0))</formula>
    </cfRule>
  </conditionalFormatting>
  <conditionalFormatting sqref="AI29">
    <cfRule type="expression" dxfId="14561" priority="339">
      <formula>AND(IF(OR($Q29=1,$Q29=2),1,0),IF($X29&lt;=20,1,0))</formula>
    </cfRule>
    <cfRule type="expression" dxfId="14560" priority="340">
      <formula>AND(IF($Q29=2,1,0),IF($X29&lt;30,1,0))</formula>
    </cfRule>
    <cfRule type="expression" dxfId="14559" priority="341">
      <formula>AND(IF($Q29=3,1,0),IF($X29&lt;30,1,0))</formula>
    </cfRule>
    <cfRule type="expression" dxfId="14558" priority="342">
      <formula>AND(IF($Q29=3,1,IF($Q29=4,1,0)),IF($F29&lt;=85,1,0))</formula>
    </cfRule>
  </conditionalFormatting>
  <conditionalFormatting sqref="AV30">
    <cfRule type="expression" dxfId="14557" priority="337">
      <formula>AV30="X"</formula>
    </cfRule>
    <cfRule type="expression" dxfId="14556" priority="338">
      <formula>AV30="후보"</formula>
    </cfRule>
  </conditionalFormatting>
  <conditionalFormatting sqref="AC30 N30">
    <cfRule type="cellIs" dxfId="14555" priority="334" operator="greaterThan">
      <formula>0.9</formula>
    </cfRule>
    <cfRule type="cellIs" dxfId="14554" priority="335" operator="greaterThan">
      <formula>0.85</formula>
    </cfRule>
  </conditionalFormatting>
  <conditionalFormatting sqref="AV31">
    <cfRule type="expression" dxfId="14553" priority="332">
      <formula>AV31="X"</formula>
    </cfRule>
    <cfRule type="expression" dxfId="14552" priority="333">
      <formula>AV31="후보"</formula>
    </cfRule>
  </conditionalFormatting>
  <conditionalFormatting sqref="AC31">
    <cfRule type="cellIs" dxfId="14551" priority="329" operator="greaterThan">
      <formula>0.9</formula>
    </cfRule>
    <cfRule type="cellIs" dxfId="14550" priority="330" operator="greaterThan">
      <formula>0.85</formula>
    </cfRule>
  </conditionalFormatting>
  <conditionalFormatting sqref="N31">
    <cfRule type="cellIs" dxfId="14549" priority="327" operator="greaterThan">
      <formula>0.9</formula>
    </cfRule>
    <cfRule type="cellIs" dxfId="14548" priority="328" operator="greaterThan">
      <formula>0.85</formula>
    </cfRule>
  </conditionalFormatting>
  <conditionalFormatting sqref="E31">
    <cfRule type="expression" dxfId="14547" priority="323">
      <formula>AND(IF(OR($Q31=1,$Q31=2),1,0),IF($X31&lt;=20,1,0))</formula>
    </cfRule>
    <cfRule type="expression" dxfId="14546" priority="324">
      <formula>AND(IF($Q31=2,1,0),IF($X31&lt;30,1,0))</formula>
    </cfRule>
    <cfRule type="expression" dxfId="14545" priority="325">
      <formula>AND(IF($Q31=3,1,0),IF($X31&lt;30,1,0))</formula>
    </cfRule>
    <cfRule type="expression" dxfId="14544" priority="326">
      <formula>AND(IF($Q31=3,1,IF($Q31=4,1,0)),IF($F31&lt;=85,1,0))</formula>
    </cfRule>
  </conditionalFormatting>
  <conditionalFormatting sqref="X31">
    <cfRule type="expression" dxfId="14543" priority="319">
      <formula>AND(IF(OR($Q31=1,$Q31=2),1,0),IF($X31&lt;=20,1,0))</formula>
    </cfRule>
    <cfRule type="expression" dxfId="14542" priority="320">
      <formula>AND(IF($Q31=2,1,0),IF($X31&lt;30,1,0))</formula>
    </cfRule>
    <cfRule type="expression" dxfId="14541" priority="321">
      <formula>AND(IF($Q31=3,1,0),IF($X31&lt;30,1,0))</formula>
    </cfRule>
    <cfRule type="expression" dxfId="14540" priority="322">
      <formula>AND(IF($Q31=3,1,IF($Q31=4,1,0)),IF($F31&lt;=85,1,0))</formula>
    </cfRule>
  </conditionalFormatting>
  <conditionalFormatting sqref="AI31">
    <cfRule type="expression" dxfId="14539" priority="315">
      <formula>AND(IF(OR($Q31=1,$Q31=2),1,0),IF($X31&lt;=20,1,0))</formula>
    </cfRule>
    <cfRule type="expression" dxfId="14538" priority="316">
      <formula>AND(IF($Q31=2,1,0),IF($X31&lt;30,1,0))</formula>
    </cfRule>
    <cfRule type="expression" dxfId="14537" priority="317">
      <formula>AND(IF($Q31=3,1,0),IF($X31&lt;30,1,0))</formula>
    </cfRule>
    <cfRule type="expression" dxfId="14536" priority="318">
      <formula>AND(IF($Q31=3,1,IF($Q31=4,1,0)),IF($F31&lt;=85,1,0))</formula>
    </cfRule>
  </conditionalFormatting>
  <conditionalFormatting sqref="AV32">
    <cfRule type="expression" dxfId="14535" priority="313">
      <formula>AV32="X"</formula>
    </cfRule>
    <cfRule type="expression" dxfId="14534" priority="314">
      <formula>AV32="후보"</formula>
    </cfRule>
  </conditionalFormatting>
  <conditionalFormatting sqref="AC32">
    <cfRule type="cellIs" dxfId="14533" priority="310" operator="greaterThan">
      <formula>0.9</formula>
    </cfRule>
    <cfRule type="cellIs" dxfId="14532" priority="311" operator="greaterThan">
      <formula>0.85</formula>
    </cfRule>
  </conditionalFormatting>
  <conditionalFormatting sqref="N32">
    <cfRule type="cellIs" dxfId="14531" priority="308" operator="greaterThan">
      <formula>0.9</formula>
    </cfRule>
    <cfRule type="cellIs" dxfId="14530" priority="309" operator="greaterThan">
      <formula>0.85</formula>
    </cfRule>
  </conditionalFormatting>
  <conditionalFormatting sqref="E32">
    <cfRule type="expression" dxfId="14529" priority="304">
      <formula>AND(IF(OR($Q32=1,$Q32=2),1,0),IF($X32&lt;=20,1,0))</formula>
    </cfRule>
    <cfRule type="expression" dxfId="14528" priority="305">
      <formula>AND(IF($Q32=2,1,0),IF($X32&lt;30,1,0))</formula>
    </cfRule>
    <cfRule type="expression" dxfId="14527" priority="306">
      <formula>AND(IF($Q32=3,1,0),IF($X32&lt;30,1,0))</formula>
    </cfRule>
    <cfRule type="expression" dxfId="14526" priority="307">
      <formula>AND(IF($Q32=3,1,IF($Q32=4,1,0)),IF($F32&lt;=85,1,0))</formula>
    </cfRule>
  </conditionalFormatting>
  <conditionalFormatting sqref="X32">
    <cfRule type="expression" dxfId="14525" priority="300">
      <formula>AND(IF(OR($Q32=1,$Q32=2),1,0),IF($X32&lt;=20,1,0))</formula>
    </cfRule>
    <cfRule type="expression" dxfId="14524" priority="301">
      <formula>AND(IF($Q32=2,1,0),IF($X32&lt;30,1,0))</formula>
    </cfRule>
    <cfRule type="expression" dxfId="14523" priority="302">
      <formula>AND(IF($Q32=3,1,0),IF($X32&lt;30,1,0))</formula>
    </cfRule>
    <cfRule type="expression" dxfId="14522" priority="303">
      <formula>AND(IF($Q32=3,1,IF($Q32=4,1,0)),IF($F32&lt;=85,1,0))</formula>
    </cfRule>
  </conditionalFormatting>
  <conditionalFormatting sqref="AI32">
    <cfRule type="expression" dxfId="14521" priority="296">
      <formula>AND(IF(OR($Q32=1,$Q32=2),1,0),IF($X32&lt;=20,1,0))</formula>
    </cfRule>
    <cfRule type="expression" dxfId="14520" priority="297">
      <formula>AND(IF($Q32=2,1,0),IF($X32&lt;30,1,0))</formula>
    </cfRule>
    <cfRule type="expression" dxfId="14519" priority="298">
      <formula>AND(IF($Q32=3,1,0),IF($X32&lt;30,1,0))</formula>
    </cfRule>
    <cfRule type="expression" dxfId="14518" priority="299">
      <formula>AND(IF($Q32=3,1,IF($Q32=4,1,0)),IF($F32&lt;=85,1,0))</formula>
    </cfRule>
  </conditionalFormatting>
  <conditionalFormatting sqref="AV33">
    <cfRule type="expression" dxfId="14517" priority="294">
      <formula>AV33="X"</formula>
    </cfRule>
    <cfRule type="expression" dxfId="14516" priority="295">
      <formula>AV33="후보"</formula>
    </cfRule>
  </conditionalFormatting>
  <conditionalFormatting sqref="AC33">
    <cfRule type="cellIs" dxfId="14515" priority="291" operator="greaterThan">
      <formula>0.9</formula>
    </cfRule>
    <cfRule type="cellIs" dxfId="14514" priority="292" operator="greaterThan">
      <formula>0.85</formula>
    </cfRule>
  </conditionalFormatting>
  <conditionalFormatting sqref="N33">
    <cfRule type="cellIs" dxfId="14513" priority="289" operator="greaterThan">
      <formula>0.9</formula>
    </cfRule>
    <cfRule type="cellIs" dxfId="14512" priority="290" operator="greaterThan">
      <formula>0.85</formula>
    </cfRule>
  </conditionalFormatting>
  <conditionalFormatting sqref="E33">
    <cfRule type="expression" dxfId="14511" priority="285">
      <formula>AND(IF(OR($Q33=1,$Q33=2),1,0),IF($X33&lt;=20,1,0))</formula>
    </cfRule>
    <cfRule type="expression" dxfId="14510" priority="286">
      <formula>AND(IF($Q33=2,1,0),IF($X33&lt;30,1,0))</formula>
    </cfRule>
    <cfRule type="expression" dxfId="14509" priority="287">
      <formula>AND(IF($Q33=3,1,0),IF($X33&lt;30,1,0))</formula>
    </cfRule>
    <cfRule type="expression" dxfId="14508" priority="288">
      <formula>AND(IF($Q33=3,1,IF($Q33=4,1,0)),IF($F33&lt;=85,1,0))</formula>
    </cfRule>
  </conditionalFormatting>
  <conditionalFormatting sqref="X33">
    <cfRule type="expression" dxfId="14507" priority="281">
      <formula>AND(IF(OR($Q33=1,$Q33=2),1,0),IF($X33&lt;=20,1,0))</formula>
    </cfRule>
    <cfRule type="expression" dxfId="14506" priority="282">
      <formula>AND(IF($Q33=2,1,0),IF($X33&lt;30,1,0))</formula>
    </cfRule>
    <cfRule type="expression" dxfId="14505" priority="283">
      <formula>AND(IF($Q33=3,1,0),IF($X33&lt;30,1,0))</formula>
    </cfRule>
    <cfRule type="expression" dxfId="14504" priority="284">
      <formula>AND(IF($Q33=3,1,IF($Q33=4,1,0)),IF($F33&lt;=85,1,0))</formula>
    </cfRule>
  </conditionalFormatting>
  <conditionalFormatting sqref="AI33">
    <cfRule type="expression" dxfId="14503" priority="277">
      <formula>AND(IF(OR($Q33=1,$Q33=2),1,0),IF($X33&lt;=20,1,0))</formula>
    </cfRule>
    <cfRule type="expression" dxfId="14502" priority="278">
      <formula>AND(IF($Q33=2,1,0),IF($X33&lt;30,1,0))</formula>
    </cfRule>
    <cfRule type="expression" dxfId="14501" priority="279">
      <formula>AND(IF($Q33=3,1,0),IF($X33&lt;30,1,0))</formula>
    </cfRule>
    <cfRule type="expression" dxfId="14500" priority="280">
      <formula>AND(IF($Q33=3,1,IF($Q33=4,1,0)),IF($F33&lt;=85,1,0))</formula>
    </cfRule>
  </conditionalFormatting>
  <conditionalFormatting sqref="AV34">
    <cfRule type="expression" dxfId="14499" priority="275">
      <formula>AV34="X"</formula>
    </cfRule>
    <cfRule type="expression" dxfId="14498" priority="276">
      <formula>AV34="후보"</formula>
    </cfRule>
  </conditionalFormatting>
  <conditionalFormatting sqref="AC34">
    <cfRule type="cellIs" dxfId="14497" priority="272" operator="greaterThan">
      <formula>0.9</formula>
    </cfRule>
    <cfRule type="cellIs" dxfId="14496" priority="273" operator="greaterThan">
      <formula>0.85</formula>
    </cfRule>
  </conditionalFormatting>
  <conditionalFormatting sqref="N34">
    <cfRule type="cellIs" dxfId="14495" priority="270" operator="greaterThan">
      <formula>0.9</formula>
    </cfRule>
    <cfRule type="cellIs" dxfId="14494" priority="271" operator="greaterThan">
      <formula>0.85</formula>
    </cfRule>
  </conditionalFormatting>
  <conditionalFormatting sqref="E34">
    <cfRule type="expression" dxfId="14493" priority="266">
      <formula>AND(IF(OR($Q34=1,$Q34=2),1,0),IF($X34&lt;=20,1,0))</formula>
    </cfRule>
    <cfRule type="expression" dxfId="14492" priority="267">
      <formula>AND(IF($Q34=2,1,0),IF($X34&lt;30,1,0))</formula>
    </cfRule>
    <cfRule type="expression" dxfId="14491" priority="268">
      <formula>AND(IF($Q34=3,1,0),IF($X34&lt;30,1,0))</formula>
    </cfRule>
    <cfRule type="expression" dxfId="14490" priority="269">
      <formula>AND(IF($Q34=3,1,IF($Q34=4,1,0)),IF($F34&lt;=85,1,0))</formula>
    </cfRule>
  </conditionalFormatting>
  <conditionalFormatting sqref="X34">
    <cfRule type="expression" dxfId="14489" priority="262">
      <formula>AND(IF(OR($Q34=1,$Q34=2),1,0),IF($X34&lt;=20,1,0))</formula>
    </cfRule>
    <cfRule type="expression" dxfId="14488" priority="263">
      <formula>AND(IF($Q34=2,1,0),IF($X34&lt;30,1,0))</formula>
    </cfRule>
    <cfRule type="expression" dxfId="14487" priority="264">
      <formula>AND(IF($Q34=3,1,0),IF($X34&lt;30,1,0))</formula>
    </cfRule>
    <cfRule type="expression" dxfId="14486" priority="265">
      <formula>AND(IF($Q34=3,1,IF($Q34=4,1,0)),IF($F34&lt;=85,1,0))</formula>
    </cfRule>
  </conditionalFormatting>
  <conditionalFormatting sqref="AI34">
    <cfRule type="expression" dxfId="14485" priority="258">
      <formula>AND(IF(OR($Q34=1,$Q34=2),1,0),IF($X34&lt;=20,1,0))</formula>
    </cfRule>
    <cfRule type="expression" dxfId="14484" priority="259">
      <formula>AND(IF($Q34=2,1,0),IF($X34&lt;30,1,0))</formula>
    </cfRule>
    <cfRule type="expression" dxfId="14483" priority="260">
      <formula>AND(IF($Q34=3,1,0),IF($X34&lt;30,1,0))</formula>
    </cfRule>
    <cfRule type="expression" dxfId="14482" priority="261">
      <formula>AND(IF($Q34=3,1,IF($Q34=4,1,0)),IF($F34&lt;=85,1,0))</formula>
    </cfRule>
  </conditionalFormatting>
  <conditionalFormatting sqref="AV35">
    <cfRule type="expression" dxfId="14481" priority="256">
      <formula>AV35="X"</formula>
    </cfRule>
    <cfRule type="expression" dxfId="14480" priority="257">
      <formula>AV35="후보"</formula>
    </cfRule>
  </conditionalFormatting>
  <conditionalFormatting sqref="AC35">
    <cfRule type="cellIs" dxfId="14479" priority="253" operator="greaterThan">
      <formula>0.9</formula>
    </cfRule>
    <cfRule type="cellIs" dxfId="14478" priority="254" operator="greaterThan">
      <formula>0.85</formula>
    </cfRule>
  </conditionalFormatting>
  <conditionalFormatting sqref="N35">
    <cfRule type="cellIs" dxfId="14477" priority="251" operator="greaterThan">
      <formula>0.9</formula>
    </cfRule>
    <cfRule type="cellIs" dxfId="14476" priority="252" operator="greaterThan">
      <formula>0.85</formula>
    </cfRule>
  </conditionalFormatting>
  <conditionalFormatting sqref="E35">
    <cfRule type="expression" dxfId="14475" priority="247">
      <formula>AND(IF(OR($Q35=1,$Q35=2),1,0),IF($X35&lt;=20,1,0))</formula>
    </cfRule>
    <cfRule type="expression" dxfId="14474" priority="248">
      <formula>AND(IF($Q35=2,1,0),IF($X35&lt;30,1,0))</formula>
    </cfRule>
    <cfRule type="expression" dxfId="14473" priority="249">
      <formula>AND(IF($Q35=3,1,0),IF($X35&lt;30,1,0))</formula>
    </cfRule>
    <cfRule type="expression" dxfId="14472" priority="250">
      <formula>AND(IF($Q35=3,1,IF($Q35=4,1,0)),IF($F35&lt;=85,1,0))</formula>
    </cfRule>
  </conditionalFormatting>
  <conditionalFormatting sqref="X35">
    <cfRule type="expression" dxfId="14471" priority="243">
      <formula>AND(IF(OR($Q35=1,$Q35=2),1,0),IF($X35&lt;=20,1,0))</formula>
    </cfRule>
    <cfRule type="expression" dxfId="14470" priority="244">
      <formula>AND(IF($Q35=2,1,0),IF($X35&lt;30,1,0))</formula>
    </cfRule>
    <cfRule type="expression" dxfId="14469" priority="245">
      <formula>AND(IF($Q35=3,1,0),IF($X35&lt;30,1,0))</formula>
    </cfRule>
    <cfRule type="expression" dxfId="14468" priority="246">
      <formula>AND(IF($Q35=3,1,IF($Q35=4,1,0)),IF($F35&lt;=85,1,0))</formula>
    </cfRule>
  </conditionalFormatting>
  <conditionalFormatting sqref="AI35">
    <cfRule type="expression" dxfId="14467" priority="239">
      <formula>AND(IF(OR($Q35=1,$Q35=2),1,0),IF($X35&lt;=20,1,0))</formula>
    </cfRule>
    <cfRule type="expression" dxfId="14466" priority="240">
      <formula>AND(IF($Q35=2,1,0),IF($X35&lt;30,1,0))</formula>
    </cfRule>
    <cfRule type="expression" dxfId="14465" priority="241">
      <formula>AND(IF($Q35=3,1,0),IF($X35&lt;30,1,0))</formula>
    </cfRule>
    <cfRule type="expression" dxfId="14464" priority="242">
      <formula>AND(IF($Q35=3,1,IF($Q35=4,1,0)),IF($F35&lt;=85,1,0))</formula>
    </cfRule>
  </conditionalFormatting>
  <conditionalFormatting sqref="AV36">
    <cfRule type="expression" dxfId="14463" priority="237">
      <formula>AV36="X"</formula>
    </cfRule>
    <cfRule type="expression" dxfId="14462" priority="238">
      <formula>AV36="후보"</formula>
    </cfRule>
  </conditionalFormatting>
  <conditionalFormatting sqref="AC36">
    <cfRule type="cellIs" dxfId="14461" priority="234" operator="greaterThan">
      <formula>0.9</formula>
    </cfRule>
    <cfRule type="cellIs" dxfId="14460" priority="235" operator="greaterThan">
      <formula>0.85</formula>
    </cfRule>
  </conditionalFormatting>
  <conditionalFormatting sqref="N36">
    <cfRule type="cellIs" dxfId="14459" priority="232" operator="greaterThan">
      <formula>0.9</formula>
    </cfRule>
    <cfRule type="cellIs" dxfId="14458" priority="233" operator="greaterThan">
      <formula>0.85</formula>
    </cfRule>
  </conditionalFormatting>
  <conditionalFormatting sqref="E36">
    <cfRule type="expression" dxfId="14457" priority="228">
      <formula>AND(IF(OR($Q36=1,$Q36=2),1,0),IF($X36&lt;=20,1,0))</formula>
    </cfRule>
    <cfRule type="expression" dxfId="14456" priority="229">
      <formula>AND(IF($Q36=2,1,0),IF($X36&lt;30,1,0))</formula>
    </cfRule>
    <cfRule type="expression" dxfId="14455" priority="230">
      <formula>AND(IF($Q36=3,1,0),IF($X36&lt;30,1,0))</formula>
    </cfRule>
    <cfRule type="expression" dxfId="14454" priority="231">
      <formula>AND(IF($Q36=3,1,IF($Q36=4,1,0)),IF($F36&lt;=85,1,0))</formula>
    </cfRule>
  </conditionalFormatting>
  <conditionalFormatting sqref="X36">
    <cfRule type="expression" dxfId="14453" priority="224">
      <formula>AND(IF(OR($Q36=1,$Q36=2),1,0),IF($X36&lt;=20,1,0))</formula>
    </cfRule>
    <cfRule type="expression" dxfId="14452" priority="225">
      <formula>AND(IF($Q36=2,1,0),IF($X36&lt;30,1,0))</formula>
    </cfRule>
    <cfRule type="expression" dxfId="14451" priority="226">
      <formula>AND(IF($Q36=3,1,0),IF($X36&lt;30,1,0))</formula>
    </cfRule>
    <cfRule type="expression" dxfId="14450" priority="227">
      <formula>AND(IF($Q36=3,1,IF($Q36=4,1,0)),IF($F36&lt;=85,1,0))</formula>
    </cfRule>
  </conditionalFormatting>
  <conditionalFormatting sqref="AI36">
    <cfRule type="expression" dxfId="14449" priority="220">
      <formula>AND(IF(OR($Q36=1,$Q36=2),1,0),IF($X36&lt;=20,1,0))</formula>
    </cfRule>
    <cfRule type="expression" dxfId="14448" priority="221">
      <formula>AND(IF($Q36=2,1,0),IF($X36&lt;30,1,0))</formula>
    </cfRule>
    <cfRule type="expression" dxfId="14447" priority="222">
      <formula>AND(IF($Q36=3,1,0),IF($X36&lt;30,1,0))</formula>
    </cfRule>
    <cfRule type="expression" dxfId="14446" priority="223">
      <formula>AND(IF($Q36=3,1,IF($Q36=4,1,0)),IF($F36&lt;=85,1,0))</formula>
    </cfRule>
  </conditionalFormatting>
  <conditionalFormatting sqref="AV37">
    <cfRule type="expression" dxfId="14445" priority="218">
      <formula>AV37="X"</formula>
    </cfRule>
    <cfRule type="expression" dxfId="14444" priority="219">
      <formula>AV37="후보"</formula>
    </cfRule>
  </conditionalFormatting>
  <conditionalFormatting sqref="AC37 N37">
    <cfRule type="cellIs" dxfId="14443" priority="215" operator="greaterThan">
      <formula>0.9</formula>
    </cfRule>
    <cfRule type="cellIs" dxfId="14442" priority="216" operator="greaterThan">
      <formula>0.85</formula>
    </cfRule>
  </conditionalFormatting>
  <conditionalFormatting sqref="AV38">
    <cfRule type="expression" dxfId="14441" priority="213">
      <formula>AV38="X"</formula>
    </cfRule>
    <cfRule type="expression" dxfId="14440" priority="214">
      <formula>AV38="후보"</formula>
    </cfRule>
  </conditionalFormatting>
  <conditionalFormatting sqref="AC38">
    <cfRule type="cellIs" dxfId="14439" priority="210" operator="greaterThan">
      <formula>0.9</formula>
    </cfRule>
    <cfRule type="cellIs" dxfId="14438" priority="211" operator="greaterThan">
      <formula>0.85</formula>
    </cfRule>
  </conditionalFormatting>
  <conditionalFormatting sqref="N38">
    <cfRule type="cellIs" dxfId="14437" priority="208" operator="greaterThan">
      <formula>0.9</formula>
    </cfRule>
    <cfRule type="cellIs" dxfId="14436" priority="209" operator="greaterThan">
      <formula>0.85</formula>
    </cfRule>
  </conditionalFormatting>
  <conditionalFormatting sqref="E38">
    <cfRule type="expression" dxfId="14435" priority="204">
      <formula>AND(IF(OR($Q38=1,$Q38=2),1,0),IF($X38&lt;=20,1,0))</formula>
    </cfRule>
    <cfRule type="expression" dxfId="14434" priority="205">
      <formula>AND(IF($Q38=2,1,0),IF($X38&lt;30,1,0))</formula>
    </cfRule>
    <cfRule type="expression" dxfId="14433" priority="206">
      <formula>AND(IF($Q38=3,1,0),IF($X38&lt;30,1,0))</formula>
    </cfRule>
    <cfRule type="expression" dxfId="14432" priority="207">
      <formula>AND(IF($Q38=3,1,IF($Q38=4,1,0)),IF($F38&lt;=85,1,0))</formula>
    </cfRule>
  </conditionalFormatting>
  <conditionalFormatting sqref="X38">
    <cfRule type="expression" dxfId="14431" priority="200">
      <formula>AND(IF(OR($Q38=1,$Q38=2),1,0),IF($X38&lt;=20,1,0))</formula>
    </cfRule>
    <cfRule type="expression" dxfId="14430" priority="201">
      <formula>AND(IF($Q38=2,1,0),IF($X38&lt;30,1,0))</formula>
    </cfRule>
    <cfRule type="expression" dxfId="14429" priority="202">
      <formula>AND(IF($Q38=3,1,0),IF($X38&lt;30,1,0))</formula>
    </cfRule>
    <cfRule type="expression" dxfId="14428" priority="203">
      <formula>AND(IF($Q38=3,1,IF($Q38=4,1,0)),IF($F38&lt;=85,1,0))</formula>
    </cfRule>
  </conditionalFormatting>
  <conditionalFormatting sqref="AI38">
    <cfRule type="expression" dxfId="14427" priority="196">
      <formula>AND(IF(OR($Q38=1,$Q38=2),1,0),IF($X38&lt;=20,1,0))</formula>
    </cfRule>
    <cfRule type="expression" dxfId="14426" priority="197">
      <formula>AND(IF($Q38=2,1,0),IF($X38&lt;30,1,0))</formula>
    </cfRule>
    <cfRule type="expression" dxfId="14425" priority="198">
      <formula>AND(IF($Q38=3,1,0),IF($X38&lt;30,1,0))</formula>
    </cfRule>
    <cfRule type="expression" dxfId="14424" priority="199">
      <formula>AND(IF($Q38=3,1,IF($Q38=4,1,0)),IF($F38&lt;=85,1,0))</formula>
    </cfRule>
  </conditionalFormatting>
  <conditionalFormatting sqref="AV39">
    <cfRule type="expression" dxfId="14423" priority="194">
      <formula>AV39="X"</formula>
    </cfRule>
    <cfRule type="expression" dxfId="14422" priority="195">
      <formula>AV39="후보"</formula>
    </cfRule>
  </conditionalFormatting>
  <conditionalFormatting sqref="AC39">
    <cfRule type="cellIs" dxfId="14421" priority="191" operator="greaterThan">
      <formula>0.9</formula>
    </cfRule>
    <cfRule type="cellIs" dxfId="14420" priority="192" operator="greaterThan">
      <formula>0.85</formula>
    </cfRule>
  </conditionalFormatting>
  <conditionalFormatting sqref="N39">
    <cfRule type="cellIs" dxfId="14419" priority="189" operator="greaterThan">
      <formula>0.9</formula>
    </cfRule>
    <cfRule type="cellIs" dxfId="14418" priority="190" operator="greaterThan">
      <formula>0.85</formula>
    </cfRule>
  </conditionalFormatting>
  <conditionalFormatting sqref="E39">
    <cfRule type="expression" dxfId="14417" priority="185">
      <formula>AND(IF(OR($Q39=1,$Q39=2),1,0),IF($X39&lt;=20,1,0))</formula>
    </cfRule>
    <cfRule type="expression" dxfId="14416" priority="186">
      <formula>AND(IF($Q39=2,1,0),IF($X39&lt;30,1,0))</formula>
    </cfRule>
    <cfRule type="expression" dxfId="14415" priority="187">
      <formula>AND(IF($Q39=3,1,0),IF($X39&lt;30,1,0))</formula>
    </cfRule>
    <cfRule type="expression" dxfId="14414" priority="188">
      <formula>AND(IF($Q39=3,1,IF($Q39=4,1,0)),IF($F39&lt;=85,1,0))</formula>
    </cfRule>
  </conditionalFormatting>
  <conditionalFormatting sqref="X39">
    <cfRule type="expression" dxfId="14413" priority="181">
      <formula>AND(IF(OR($Q39=1,$Q39=2),1,0),IF($X39&lt;=20,1,0))</formula>
    </cfRule>
    <cfRule type="expression" dxfId="14412" priority="182">
      <formula>AND(IF($Q39=2,1,0),IF($X39&lt;30,1,0))</formula>
    </cfRule>
    <cfRule type="expression" dxfId="14411" priority="183">
      <formula>AND(IF($Q39=3,1,0),IF($X39&lt;30,1,0))</formula>
    </cfRule>
    <cfRule type="expression" dxfId="14410" priority="184">
      <formula>AND(IF($Q39=3,1,IF($Q39=4,1,0)),IF($F39&lt;=85,1,0))</formula>
    </cfRule>
  </conditionalFormatting>
  <conditionalFormatting sqref="AI39">
    <cfRule type="expression" dxfId="14409" priority="177">
      <formula>AND(IF(OR($Q39=1,$Q39=2),1,0),IF($X39&lt;=20,1,0))</formula>
    </cfRule>
    <cfRule type="expression" dxfId="14408" priority="178">
      <formula>AND(IF($Q39=2,1,0),IF($X39&lt;30,1,0))</formula>
    </cfRule>
    <cfRule type="expression" dxfId="14407" priority="179">
      <formula>AND(IF($Q39=3,1,0),IF($X39&lt;30,1,0))</formula>
    </cfRule>
    <cfRule type="expression" dxfId="14406" priority="180">
      <formula>AND(IF($Q39=3,1,IF($Q39=4,1,0)),IF($F39&lt;=85,1,0))</formula>
    </cfRule>
  </conditionalFormatting>
  <conditionalFormatting sqref="AV40">
    <cfRule type="expression" dxfId="14405" priority="175">
      <formula>AV40="X"</formula>
    </cfRule>
    <cfRule type="expression" dxfId="14404" priority="176">
      <formula>AV40="후보"</formula>
    </cfRule>
  </conditionalFormatting>
  <conditionalFormatting sqref="AC40">
    <cfRule type="cellIs" dxfId="14403" priority="172" operator="greaterThan">
      <formula>0.9</formula>
    </cfRule>
    <cfRule type="cellIs" dxfId="14402" priority="173" operator="greaterThan">
      <formula>0.85</formula>
    </cfRule>
  </conditionalFormatting>
  <conditionalFormatting sqref="N40">
    <cfRule type="cellIs" dxfId="14401" priority="170" operator="greaterThan">
      <formula>0.9</formula>
    </cfRule>
    <cfRule type="cellIs" dxfId="14400" priority="171" operator="greaterThan">
      <formula>0.85</formula>
    </cfRule>
  </conditionalFormatting>
  <conditionalFormatting sqref="E40">
    <cfRule type="expression" dxfId="14399" priority="166">
      <formula>AND(IF(OR($Q40=1,$Q40=2),1,0),IF($X40&lt;=20,1,0))</formula>
    </cfRule>
    <cfRule type="expression" dxfId="14398" priority="167">
      <formula>AND(IF($Q40=2,1,0),IF($X40&lt;30,1,0))</formula>
    </cfRule>
    <cfRule type="expression" dxfId="14397" priority="168">
      <formula>AND(IF($Q40=3,1,0),IF($X40&lt;30,1,0))</formula>
    </cfRule>
    <cfRule type="expression" dxfId="14396" priority="169">
      <formula>AND(IF($Q40=3,1,IF($Q40=4,1,0)),IF($F40&lt;=85,1,0))</formula>
    </cfRule>
  </conditionalFormatting>
  <conditionalFormatting sqref="X40">
    <cfRule type="expression" dxfId="14395" priority="162">
      <formula>AND(IF(OR($Q40=1,$Q40=2),1,0),IF($X40&lt;=20,1,0))</formula>
    </cfRule>
    <cfRule type="expression" dxfId="14394" priority="163">
      <formula>AND(IF($Q40=2,1,0),IF($X40&lt;30,1,0))</formula>
    </cfRule>
    <cfRule type="expression" dxfId="14393" priority="164">
      <formula>AND(IF($Q40=3,1,0),IF($X40&lt;30,1,0))</formula>
    </cfRule>
    <cfRule type="expression" dxfId="14392" priority="165">
      <formula>AND(IF($Q40=3,1,IF($Q40=4,1,0)),IF($F40&lt;=85,1,0))</formula>
    </cfRule>
  </conditionalFormatting>
  <conditionalFormatting sqref="AI40">
    <cfRule type="expression" dxfId="14391" priority="158">
      <formula>AND(IF(OR($Q40=1,$Q40=2),1,0),IF($X40&lt;=20,1,0))</formula>
    </cfRule>
    <cfRule type="expression" dxfId="14390" priority="159">
      <formula>AND(IF($Q40=2,1,0),IF($X40&lt;30,1,0))</formula>
    </cfRule>
    <cfRule type="expression" dxfId="14389" priority="160">
      <formula>AND(IF($Q40=3,1,0),IF($X40&lt;30,1,0))</formula>
    </cfRule>
    <cfRule type="expression" dxfId="14388" priority="161">
      <formula>AND(IF($Q40=3,1,IF($Q40=4,1,0)),IF($F40&lt;=85,1,0))</formula>
    </cfRule>
  </conditionalFormatting>
  <conditionalFormatting sqref="AV41">
    <cfRule type="expression" dxfId="14387" priority="156">
      <formula>AV41="X"</formula>
    </cfRule>
    <cfRule type="expression" dxfId="14386" priority="157">
      <formula>AV41="후보"</formula>
    </cfRule>
  </conditionalFormatting>
  <conditionalFormatting sqref="AC41">
    <cfRule type="cellIs" dxfId="14385" priority="153" operator="greaterThan">
      <formula>0.9</formula>
    </cfRule>
    <cfRule type="cellIs" dxfId="14384" priority="154" operator="greaterThan">
      <formula>0.85</formula>
    </cfRule>
  </conditionalFormatting>
  <conditionalFormatting sqref="N41">
    <cfRule type="cellIs" dxfId="14383" priority="151" operator="greaterThan">
      <formula>0.9</formula>
    </cfRule>
    <cfRule type="cellIs" dxfId="14382" priority="152" operator="greaterThan">
      <formula>0.85</formula>
    </cfRule>
  </conditionalFormatting>
  <conditionalFormatting sqref="E41">
    <cfRule type="expression" dxfId="14381" priority="147">
      <formula>AND(IF(OR($Q41=1,$Q41=2),1,0),IF($X41&lt;=20,1,0))</formula>
    </cfRule>
    <cfRule type="expression" dxfId="14380" priority="148">
      <formula>AND(IF($Q41=2,1,0),IF($X41&lt;30,1,0))</formula>
    </cfRule>
    <cfRule type="expression" dxfId="14379" priority="149">
      <formula>AND(IF($Q41=3,1,0),IF($X41&lt;30,1,0))</formula>
    </cfRule>
    <cfRule type="expression" dxfId="14378" priority="150">
      <formula>AND(IF($Q41=3,1,IF($Q41=4,1,0)),IF($F41&lt;=85,1,0))</formula>
    </cfRule>
  </conditionalFormatting>
  <conditionalFormatting sqref="X41">
    <cfRule type="expression" dxfId="14377" priority="143">
      <formula>AND(IF(OR($Q41=1,$Q41=2),1,0),IF($X41&lt;=20,1,0))</formula>
    </cfRule>
    <cfRule type="expression" dxfId="14376" priority="144">
      <formula>AND(IF($Q41=2,1,0),IF($X41&lt;30,1,0))</formula>
    </cfRule>
    <cfRule type="expression" dxfId="14375" priority="145">
      <formula>AND(IF($Q41=3,1,0),IF($X41&lt;30,1,0))</formula>
    </cfRule>
    <cfRule type="expression" dxfId="14374" priority="146">
      <formula>AND(IF($Q41=3,1,IF($Q41=4,1,0)),IF($F41&lt;=85,1,0))</formula>
    </cfRule>
  </conditionalFormatting>
  <conditionalFormatting sqref="AI41">
    <cfRule type="expression" dxfId="14373" priority="139">
      <formula>AND(IF(OR($Q41=1,$Q41=2),1,0),IF($X41&lt;=20,1,0))</formula>
    </cfRule>
    <cfRule type="expression" dxfId="14372" priority="140">
      <formula>AND(IF($Q41=2,1,0),IF($X41&lt;30,1,0))</formula>
    </cfRule>
    <cfRule type="expression" dxfId="14371" priority="141">
      <formula>AND(IF($Q41=3,1,0),IF($X41&lt;30,1,0))</formula>
    </cfRule>
    <cfRule type="expression" dxfId="14370" priority="142">
      <formula>AND(IF($Q41=3,1,IF($Q41=4,1,0)),IF($F41&lt;=85,1,0))</formula>
    </cfRule>
  </conditionalFormatting>
  <conditionalFormatting sqref="AV42">
    <cfRule type="expression" dxfId="14369" priority="137">
      <formula>AV42="X"</formula>
    </cfRule>
    <cfRule type="expression" dxfId="14368" priority="138">
      <formula>AV42="후보"</formula>
    </cfRule>
  </conditionalFormatting>
  <conditionalFormatting sqref="AC42">
    <cfRule type="cellIs" dxfId="14367" priority="134" operator="greaterThan">
      <formula>0.9</formula>
    </cfRule>
    <cfRule type="cellIs" dxfId="14366" priority="135" operator="greaterThan">
      <formula>0.85</formula>
    </cfRule>
  </conditionalFormatting>
  <conditionalFormatting sqref="N42">
    <cfRule type="cellIs" dxfId="14365" priority="132" operator="greaterThan">
      <formula>0.9</formula>
    </cfRule>
    <cfRule type="cellIs" dxfId="14364" priority="133" operator="greaterThan">
      <formula>0.85</formula>
    </cfRule>
  </conditionalFormatting>
  <conditionalFormatting sqref="E42">
    <cfRule type="expression" dxfId="14363" priority="128">
      <formula>AND(IF(OR($Q42=1,$Q42=2),1,0),IF($X42&lt;=20,1,0))</formula>
    </cfRule>
    <cfRule type="expression" dxfId="14362" priority="129">
      <formula>AND(IF($Q42=2,1,0),IF($X42&lt;30,1,0))</formula>
    </cfRule>
    <cfRule type="expression" dxfId="14361" priority="130">
      <formula>AND(IF($Q42=3,1,0),IF($X42&lt;30,1,0))</formula>
    </cfRule>
    <cfRule type="expression" dxfId="14360" priority="131">
      <formula>AND(IF($Q42=3,1,IF($Q42=4,1,0)),IF($F42&lt;=85,1,0))</formula>
    </cfRule>
  </conditionalFormatting>
  <conditionalFormatting sqref="X42">
    <cfRule type="expression" dxfId="14359" priority="124">
      <formula>AND(IF(OR($Q42=1,$Q42=2),1,0),IF($X42&lt;=20,1,0))</formula>
    </cfRule>
    <cfRule type="expression" dxfId="14358" priority="125">
      <formula>AND(IF($Q42=2,1,0),IF($X42&lt;30,1,0))</formula>
    </cfRule>
    <cfRule type="expression" dxfId="14357" priority="126">
      <formula>AND(IF($Q42=3,1,0),IF($X42&lt;30,1,0))</formula>
    </cfRule>
    <cfRule type="expression" dxfId="14356" priority="127">
      <formula>AND(IF($Q42=3,1,IF($Q42=4,1,0)),IF($F42&lt;=85,1,0))</formula>
    </cfRule>
  </conditionalFormatting>
  <conditionalFormatting sqref="AI42">
    <cfRule type="expression" dxfId="14355" priority="120">
      <formula>AND(IF(OR($Q42=1,$Q42=2),1,0),IF($X42&lt;=20,1,0))</formula>
    </cfRule>
    <cfRule type="expression" dxfId="14354" priority="121">
      <formula>AND(IF($Q42=2,1,0),IF($X42&lt;30,1,0))</formula>
    </cfRule>
    <cfRule type="expression" dxfId="14353" priority="122">
      <formula>AND(IF($Q42=3,1,0),IF($X42&lt;30,1,0))</formula>
    </cfRule>
    <cfRule type="expression" dxfId="14352" priority="123">
      <formula>AND(IF($Q42=3,1,IF($Q42=4,1,0)),IF($F42&lt;=85,1,0))</formula>
    </cfRule>
  </conditionalFormatting>
  <conditionalFormatting sqref="AV43">
    <cfRule type="expression" dxfId="14351" priority="118">
      <formula>AV43="X"</formula>
    </cfRule>
    <cfRule type="expression" dxfId="14350" priority="119">
      <formula>AV43="후보"</formula>
    </cfRule>
  </conditionalFormatting>
  <conditionalFormatting sqref="AC43">
    <cfRule type="cellIs" dxfId="14349" priority="115" operator="greaterThan">
      <formula>0.9</formula>
    </cfRule>
    <cfRule type="cellIs" dxfId="14348" priority="116" operator="greaterThan">
      <formula>0.85</formula>
    </cfRule>
  </conditionalFormatting>
  <conditionalFormatting sqref="N43">
    <cfRule type="cellIs" dxfId="14347" priority="113" operator="greaterThan">
      <formula>0.9</formula>
    </cfRule>
    <cfRule type="cellIs" dxfId="14346" priority="114" operator="greaterThan">
      <formula>0.85</formula>
    </cfRule>
  </conditionalFormatting>
  <conditionalFormatting sqref="E43">
    <cfRule type="expression" dxfId="14345" priority="109">
      <formula>AND(IF(OR($Q43=1,$Q43=2),1,0),IF($X43&lt;=20,1,0))</formula>
    </cfRule>
    <cfRule type="expression" dxfId="14344" priority="110">
      <formula>AND(IF($Q43=2,1,0),IF($X43&lt;30,1,0))</formula>
    </cfRule>
    <cfRule type="expression" dxfId="14343" priority="111">
      <formula>AND(IF($Q43=3,1,0),IF($X43&lt;30,1,0))</formula>
    </cfRule>
    <cfRule type="expression" dxfId="14342" priority="112">
      <formula>AND(IF($Q43=3,1,IF($Q43=4,1,0)),IF($F43&lt;=85,1,0))</formula>
    </cfRule>
  </conditionalFormatting>
  <conditionalFormatting sqref="X43">
    <cfRule type="expression" dxfId="14341" priority="105">
      <formula>AND(IF(OR($Q43=1,$Q43=2),1,0),IF($X43&lt;=20,1,0))</formula>
    </cfRule>
    <cfRule type="expression" dxfId="14340" priority="106">
      <formula>AND(IF($Q43=2,1,0),IF($X43&lt;30,1,0))</formula>
    </cfRule>
    <cfRule type="expression" dxfId="14339" priority="107">
      <formula>AND(IF($Q43=3,1,0),IF($X43&lt;30,1,0))</formula>
    </cfRule>
    <cfRule type="expression" dxfId="14338" priority="108">
      <formula>AND(IF($Q43=3,1,IF($Q43=4,1,0)),IF($F43&lt;=85,1,0))</formula>
    </cfRule>
  </conditionalFormatting>
  <conditionalFormatting sqref="AI43">
    <cfRule type="expression" dxfId="14337" priority="101">
      <formula>AND(IF(OR($Q43=1,$Q43=2),1,0),IF($X43&lt;=20,1,0))</formula>
    </cfRule>
    <cfRule type="expression" dxfId="14336" priority="102">
      <formula>AND(IF($Q43=2,1,0),IF($X43&lt;30,1,0))</formula>
    </cfRule>
    <cfRule type="expression" dxfId="14335" priority="103">
      <formula>AND(IF($Q43=3,1,0),IF($X43&lt;30,1,0))</formula>
    </cfRule>
    <cfRule type="expression" dxfId="14334" priority="104">
      <formula>AND(IF($Q43=3,1,IF($Q43=4,1,0)),IF($F43&lt;=85,1,0))</formula>
    </cfRule>
  </conditionalFormatting>
  <conditionalFormatting sqref="AV44">
    <cfRule type="expression" dxfId="14333" priority="99">
      <formula>AV44="X"</formula>
    </cfRule>
    <cfRule type="expression" dxfId="14332" priority="100">
      <formula>AV44="후보"</formula>
    </cfRule>
  </conditionalFormatting>
  <conditionalFormatting sqref="AC44">
    <cfRule type="cellIs" dxfId="14331" priority="96" operator="greaterThan">
      <formula>0.9</formula>
    </cfRule>
    <cfRule type="cellIs" dxfId="14330" priority="97" operator="greaterThan">
      <formula>0.85</formula>
    </cfRule>
  </conditionalFormatting>
  <conditionalFormatting sqref="N44">
    <cfRule type="cellIs" dxfId="14329" priority="94" operator="greaterThan">
      <formula>0.9</formula>
    </cfRule>
    <cfRule type="cellIs" dxfId="14328" priority="95" operator="greaterThan">
      <formula>0.85</formula>
    </cfRule>
  </conditionalFormatting>
  <conditionalFormatting sqref="E44">
    <cfRule type="expression" dxfId="14327" priority="90">
      <formula>AND(IF(OR($Q44=1,$Q44=2),1,0),IF($X44&lt;=20,1,0))</formula>
    </cfRule>
    <cfRule type="expression" dxfId="14326" priority="91">
      <formula>AND(IF($Q44=2,1,0),IF($X44&lt;30,1,0))</formula>
    </cfRule>
    <cfRule type="expression" dxfId="14325" priority="92">
      <formula>AND(IF($Q44=3,1,0),IF($X44&lt;30,1,0))</formula>
    </cfRule>
    <cfRule type="expression" dxfId="14324" priority="93">
      <formula>AND(IF($Q44=3,1,IF($Q44=4,1,0)),IF($F44&lt;=85,1,0))</formula>
    </cfRule>
  </conditionalFormatting>
  <conditionalFormatting sqref="X44">
    <cfRule type="expression" dxfId="14323" priority="86">
      <formula>AND(IF(OR($Q44=1,$Q44=2),1,0),IF($X44&lt;=20,1,0))</formula>
    </cfRule>
    <cfRule type="expression" dxfId="14322" priority="87">
      <formula>AND(IF($Q44=2,1,0),IF($X44&lt;30,1,0))</formula>
    </cfRule>
    <cfRule type="expression" dxfId="14321" priority="88">
      <formula>AND(IF($Q44=3,1,0),IF($X44&lt;30,1,0))</formula>
    </cfRule>
    <cfRule type="expression" dxfId="14320" priority="89">
      <formula>AND(IF($Q44=3,1,IF($Q44=4,1,0)),IF($F44&lt;=85,1,0))</formula>
    </cfRule>
  </conditionalFormatting>
  <conditionalFormatting sqref="AI44">
    <cfRule type="expression" dxfId="14319" priority="82">
      <formula>AND(IF(OR($Q44=1,$Q44=2),1,0),IF($X44&lt;=20,1,0))</formula>
    </cfRule>
    <cfRule type="expression" dxfId="14318" priority="83">
      <formula>AND(IF($Q44=2,1,0),IF($X44&lt;30,1,0))</formula>
    </cfRule>
    <cfRule type="expression" dxfId="14317" priority="84">
      <formula>AND(IF($Q44=3,1,0),IF($X44&lt;30,1,0))</formula>
    </cfRule>
    <cfRule type="expression" dxfId="14316" priority="85">
      <formula>AND(IF($Q44=3,1,IF($Q44=4,1,0)),IF($F44&lt;=85,1,0))</formula>
    </cfRule>
  </conditionalFormatting>
  <conditionalFormatting sqref="AV45">
    <cfRule type="expression" dxfId="14315" priority="80">
      <formula>AV45="X"</formula>
    </cfRule>
    <cfRule type="expression" dxfId="14314" priority="81">
      <formula>AV45="후보"</formula>
    </cfRule>
  </conditionalFormatting>
  <conditionalFormatting sqref="AC45">
    <cfRule type="cellIs" dxfId="14313" priority="77" operator="greaterThan">
      <formula>0.9</formula>
    </cfRule>
    <cfRule type="cellIs" dxfId="14312" priority="78" operator="greaterThan">
      <formula>0.85</formula>
    </cfRule>
  </conditionalFormatting>
  <conditionalFormatting sqref="N45">
    <cfRule type="cellIs" dxfId="14311" priority="75" operator="greaterThan">
      <formula>0.9</formula>
    </cfRule>
    <cfRule type="cellIs" dxfId="14310" priority="76" operator="greaterThan">
      <formula>0.85</formula>
    </cfRule>
  </conditionalFormatting>
  <conditionalFormatting sqref="E45">
    <cfRule type="expression" dxfId="14309" priority="71">
      <formula>AND(IF(OR($Q45=1,$Q45=2),1,0),IF($X45&lt;=20,1,0))</formula>
    </cfRule>
    <cfRule type="expression" dxfId="14308" priority="72">
      <formula>AND(IF($Q45=2,1,0),IF($X45&lt;30,1,0))</formula>
    </cfRule>
    <cfRule type="expression" dxfId="14307" priority="73">
      <formula>AND(IF($Q45=3,1,0),IF($X45&lt;30,1,0))</formula>
    </cfRule>
    <cfRule type="expression" dxfId="14306" priority="74">
      <formula>AND(IF($Q45=3,1,IF($Q45=4,1,0)),IF($F45&lt;=85,1,0))</formula>
    </cfRule>
  </conditionalFormatting>
  <conditionalFormatting sqref="X45">
    <cfRule type="expression" dxfId="14305" priority="67">
      <formula>AND(IF(OR($Q45=1,$Q45=2),1,0),IF($X45&lt;=20,1,0))</formula>
    </cfRule>
    <cfRule type="expression" dxfId="14304" priority="68">
      <formula>AND(IF($Q45=2,1,0),IF($X45&lt;30,1,0))</formula>
    </cfRule>
    <cfRule type="expression" dxfId="14303" priority="69">
      <formula>AND(IF($Q45=3,1,0),IF($X45&lt;30,1,0))</formula>
    </cfRule>
    <cfRule type="expression" dxfId="14302" priority="70">
      <formula>AND(IF($Q45=3,1,IF($Q45=4,1,0)),IF($F45&lt;=85,1,0))</formula>
    </cfRule>
  </conditionalFormatting>
  <conditionalFormatting sqref="AI45">
    <cfRule type="expression" dxfId="14301" priority="63">
      <formula>AND(IF(OR($Q45=1,$Q45=2),1,0),IF($X45&lt;=20,1,0))</formula>
    </cfRule>
    <cfRule type="expression" dxfId="14300" priority="64">
      <formula>AND(IF($Q45=2,1,0),IF($X45&lt;30,1,0))</formula>
    </cfRule>
    <cfRule type="expression" dxfId="14299" priority="65">
      <formula>AND(IF($Q45=3,1,0),IF($X45&lt;30,1,0))</formula>
    </cfRule>
    <cfRule type="expression" dxfId="14298" priority="66">
      <formula>AND(IF($Q45=3,1,IF($Q45=4,1,0)),IF($F45&lt;=85,1,0))</formula>
    </cfRule>
  </conditionalFormatting>
  <conditionalFormatting sqref="AV46">
    <cfRule type="expression" dxfId="14297" priority="61">
      <formula>AV46="X"</formula>
    </cfRule>
    <cfRule type="expression" dxfId="14296" priority="62">
      <formula>AV46="후보"</formula>
    </cfRule>
  </conditionalFormatting>
  <conditionalFormatting sqref="AC46 N46">
    <cfRule type="cellIs" dxfId="14295" priority="58" operator="greaterThan">
      <formula>0.9</formula>
    </cfRule>
    <cfRule type="cellIs" dxfId="14294" priority="59" operator="greaterThan">
      <formula>0.85</formula>
    </cfRule>
  </conditionalFormatting>
  <conditionalFormatting sqref="AV47">
    <cfRule type="expression" dxfId="14293" priority="56">
      <formula>AV47="X"</formula>
    </cfRule>
    <cfRule type="expression" dxfId="14292" priority="57">
      <formula>AV47="후보"</formula>
    </cfRule>
  </conditionalFormatting>
  <conditionalFormatting sqref="AC47">
    <cfRule type="cellIs" dxfId="14291" priority="53" operator="greaterThan">
      <formula>0.9</formula>
    </cfRule>
    <cfRule type="cellIs" dxfId="14290" priority="54" operator="greaterThan">
      <formula>0.85</formula>
    </cfRule>
  </conditionalFormatting>
  <conditionalFormatting sqref="N47">
    <cfRule type="cellIs" dxfId="14289" priority="51" operator="greaterThan">
      <formula>0.9</formula>
    </cfRule>
    <cfRule type="cellIs" dxfId="14288" priority="52" operator="greaterThan">
      <formula>0.85</formula>
    </cfRule>
  </conditionalFormatting>
  <conditionalFormatting sqref="E47">
    <cfRule type="expression" dxfId="14287" priority="47">
      <formula>AND(IF(OR($Q47=1,$Q47=2),1,0),IF($X47&lt;=20,1,0))</formula>
    </cfRule>
    <cfRule type="expression" dxfId="14286" priority="48">
      <formula>AND(IF($Q47=2,1,0),IF($X47&lt;30,1,0))</formula>
    </cfRule>
    <cfRule type="expression" dxfId="14285" priority="49">
      <formula>AND(IF($Q47=3,1,0),IF($X47&lt;30,1,0))</formula>
    </cfRule>
    <cfRule type="expression" dxfId="14284" priority="50">
      <formula>AND(IF($Q47=3,1,IF($Q47=4,1,0)),IF($F47&lt;=85,1,0))</formula>
    </cfRule>
  </conditionalFormatting>
  <conditionalFormatting sqref="X47">
    <cfRule type="expression" dxfId="14283" priority="43">
      <formula>AND(IF(OR($Q47=1,$Q47=2),1,0),IF($X47&lt;=20,1,0))</formula>
    </cfRule>
    <cfRule type="expression" dxfId="14282" priority="44">
      <formula>AND(IF($Q47=2,1,0),IF($X47&lt;30,1,0))</formula>
    </cfRule>
    <cfRule type="expression" dxfId="14281" priority="45">
      <formula>AND(IF($Q47=3,1,0),IF($X47&lt;30,1,0))</formula>
    </cfRule>
    <cfRule type="expression" dxfId="14280" priority="46">
      <formula>AND(IF($Q47=3,1,IF($Q47=4,1,0)),IF($F47&lt;=85,1,0))</formula>
    </cfRule>
  </conditionalFormatting>
  <conditionalFormatting sqref="AI47">
    <cfRule type="expression" dxfId="14279" priority="39">
      <formula>AND(IF(OR($Q47=1,$Q47=2),1,0),IF($X47&lt;=20,1,0))</formula>
    </cfRule>
    <cfRule type="expression" dxfId="14278" priority="40">
      <formula>AND(IF($Q47=2,1,0),IF($X47&lt;30,1,0))</formula>
    </cfRule>
    <cfRule type="expression" dxfId="14277" priority="41">
      <formula>AND(IF($Q47=3,1,0),IF($X47&lt;30,1,0))</formula>
    </cfRule>
    <cfRule type="expression" dxfId="14276" priority="42">
      <formula>AND(IF($Q47=3,1,IF($Q47=4,1,0)),IF($F47&lt;=85,1,0))</formula>
    </cfRule>
  </conditionalFormatting>
  <conditionalFormatting sqref="AV48">
    <cfRule type="expression" dxfId="14275" priority="37">
      <formula>AV48="X"</formula>
    </cfRule>
    <cfRule type="expression" dxfId="14274" priority="38">
      <formula>AV48="후보"</formula>
    </cfRule>
  </conditionalFormatting>
  <conditionalFormatting sqref="AC48">
    <cfRule type="cellIs" dxfId="14273" priority="34" operator="greaterThan">
      <formula>0.9</formula>
    </cfRule>
    <cfRule type="cellIs" dxfId="14272" priority="35" operator="greaterThan">
      <formula>0.85</formula>
    </cfRule>
  </conditionalFormatting>
  <conditionalFormatting sqref="N48">
    <cfRule type="cellIs" dxfId="14271" priority="32" operator="greaterThan">
      <formula>0.9</formula>
    </cfRule>
    <cfRule type="cellIs" dxfId="14270" priority="33" operator="greaterThan">
      <formula>0.85</formula>
    </cfRule>
  </conditionalFormatting>
  <conditionalFormatting sqref="E48">
    <cfRule type="expression" dxfId="14269" priority="28">
      <formula>AND(IF(OR($Q48=1,$Q48=2),1,0),IF($X48&lt;=20,1,0))</formula>
    </cfRule>
    <cfRule type="expression" dxfId="14268" priority="29">
      <formula>AND(IF($Q48=2,1,0),IF($X48&lt;30,1,0))</formula>
    </cfRule>
    <cfRule type="expression" dxfId="14267" priority="30">
      <formula>AND(IF($Q48=3,1,0),IF($X48&lt;30,1,0))</formula>
    </cfRule>
    <cfRule type="expression" dxfId="14266" priority="31">
      <formula>AND(IF($Q48=3,1,IF($Q48=4,1,0)),IF($F48&lt;=85,1,0))</formula>
    </cfRule>
  </conditionalFormatting>
  <conditionalFormatting sqref="X48">
    <cfRule type="expression" dxfId="14265" priority="24">
      <formula>AND(IF(OR($Q48=1,$Q48=2),1,0),IF($X48&lt;=20,1,0))</formula>
    </cfRule>
    <cfRule type="expression" dxfId="14264" priority="25">
      <formula>AND(IF($Q48=2,1,0),IF($X48&lt;30,1,0))</formula>
    </cfRule>
    <cfRule type="expression" dxfId="14263" priority="26">
      <formula>AND(IF($Q48=3,1,0),IF($X48&lt;30,1,0))</formula>
    </cfRule>
    <cfRule type="expression" dxfId="14262" priority="27">
      <formula>AND(IF($Q48=3,1,IF($Q48=4,1,0)),IF($F48&lt;=85,1,0))</formula>
    </cfRule>
  </conditionalFormatting>
  <conditionalFormatting sqref="AI48">
    <cfRule type="expression" dxfId="14261" priority="20">
      <formula>AND(IF(OR($Q48=1,$Q48=2),1,0),IF($X48&lt;=20,1,0))</formula>
    </cfRule>
    <cfRule type="expression" dxfId="14260" priority="21">
      <formula>AND(IF($Q48=2,1,0),IF($X48&lt;30,1,0))</formula>
    </cfRule>
    <cfRule type="expression" dxfId="14259" priority="22">
      <formula>AND(IF($Q48=3,1,0),IF($X48&lt;30,1,0))</formula>
    </cfRule>
    <cfRule type="expression" dxfId="14258" priority="23">
      <formula>AND(IF($Q48=3,1,IF($Q48=4,1,0)),IF($F48&lt;=85,1,0))</formula>
    </cfRule>
  </conditionalFormatting>
  <conditionalFormatting sqref="AV49">
    <cfRule type="expression" dxfId="14257" priority="18">
      <formula>AV49="X"</formula>
    </cfRule>
    <cfRule type="expression" dxfId="14256" priority="19">
      <formula>AV49="후보"</formula>
    </cfRule>
  </conditionalFormatting>
  <conditionalFormatting sqref="AC49">
    <cfRule type="cellIs" dxfId="14255" priority="15" operator="greaterThan">
      <formula>0.9</formula>
    </cfRule>
    <cfRule type="cellIs" dxfId="14254" priority="16" operator="greaterThan">
      <formula>0.85</formula>
    </cfRule>
  </conditionalFormatting>
  <conditionalFormatting sqref="N49">
    <cfRule type="cellIs" dxfId="14253" priority="13" operator="greaterThan">
      <formula>0.9</formula>
    </cfRule>
    <cfRule type="cellIs" dxfId="14252" priority="14" operator="greaterThan">
      <formula>0.85</formula>
    </cfRule>
  </conditionalFormatting>
  <conditionalFormatting sqref="E49">
    <cfRule type="expression" dxfId="14251" priority="9">
      <formula>AND(IF(OR($Q49=1,$Q49=2),1,0),IF($X49&lt;=20,1,0))</formula>
    </cfRule>
    <cfRule type="expression" dxfId="14250" priority="10">
      <formula>AND(IF($Q49=2,1,0),IF($X49&lt;30,1,0))</formula>
    </cfRule>
    <cfRule type="expression" dxfId="14249" priority="11">
      <formula>AND(IF($Q49=3,1,0),IF($X49&lt;30,1,0))</formula>
    </cfRule>
    <cfRule type="expression" dxfId="14248" priority="12">
      <formula>AND(IF($Q49=3,1,IF($Q49=4,1,0)),IF($F49&lt;=85,1,0))</formula>
    </cfRule>
  </conditionalFormatting>
  <conditionalFormatting sqref="X49">
    <cfRule type="expression" dxfId="14247" priority="5">
      <formula>AND(IF(OR($Q49=1,$Q49=2),1,0),IF($X49&lt;=20,1,0))</formula>
    </cfRule>
    <cfRule type="expression" dxfId="14246" priority="6">
      <formula>AND(IF($Q49=2,1,0),IF($X49&lt;30,1,0))</formula>
    </cfRule>
    <cfRule type="expression" dxfId="14245" priority="7">
      <formula>AND(IF($Q49=3,1,0),IF($X49&lt;30,1,0))</formula>
    </cfRule>
    <cfRule type="expression" dxfId="14244" priority="8">
      <formula>AND(IF($Q49=3,1,IF($Q49=4,1,0)),IF($F49&lt;=85,1,0))</formula>
    </cfRule>
  </conditionalFormatting>
  <conditionalFormatting sqref="AI49">
    <cfRule type="expression" dxfId="14243" priority="1">
      <formula>AND(IF(OR($Q49=1,$Q49=2),1,0),IF($X49&lt;=20,1,0))</formula>
    </cfRule>
    <cfRule type="expression" dxfId="14242" priority="2">
      <formula>AND(IF($Q49=2,1,0),IF($X49&lt;30,1,0))</formula>
    </cfRule>
    <cfRule type="expression" dxfId="14241" priority="3">
      <formula>AND(IF($Q49=3,1,0),IF($X49&lt;30,1,0))</formula>
    </cfRule>
    <cfRule type="expression" dxfId="14240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죽율동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1814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죽율동 시흥6차푸르지오1단지('14.07.,1221^)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1810</v>
      </c>
      <c r="B6" s="10" t="s">
        <v>2084</v>
      </c>
      <c r="C6" s="101">
        <v>1221</v>
      </c>
      <c r="D6" s="98">
        <v>84</v>
      </c>
      <c r="E6" s="100">
        <v>25</v>
      </c>
      <c r="F6" s="98">
        <v>60</v>
      </c>
      <c r="G6" s="17">
        <v>18</v>
      </c>
      <c r="H6" s="101">
        <v>253</v>
      </c>
      <c r="I6" s="102">
        <v>38000</v>
      </c>
      <c r="J6" s="102" t="s">
        <v>1947</v>
      </c>
      <c r="K6" s="102"/>
      <c r="L6" s="102"/>
      <c r="M6" s="103">
        <f>I6-K6</f>
        <v>38000</v>
      </c>
      <c r="N6" s="4">
        <f>IF(ISERROR(K6/I6),"",K6/I6)</f>
        <v>0</v>
      </c>
      <c r="O6" s="99">
        <f>I6/E6</f>
        <v>1520</v>
      </c>
      <c r="P6" s="99">
        <f>K6/E6</f>
        <v>0</v>
      </c>
      <c r="Q6" s="74">
        <v>3</v>
      </c>
      <c r="R6" s="74">
        <v>2</v>
      </c>
      <c r="S6" s="74" t="s">
        <v>1941</v>
      </c>
      <c r="T6" s="5">
        <v>83</v>
      </c>
      <c r="U6" s="9"/>
      <c r="W6" s="98">
        <f t="shared" ref="W6:X9" si="2">D6</f>
        <v>84</v>
      </c>
      <c r="X6" s="100">
        <f t="shared" si="2"/>
        <v>25</v>
      </c>
      <c r="Y6" s="96">
        <f t="shared" ref="Y6:Z9" si="3">H6</f>
        <v>253</v>
      </c>
      <c r="Z6" s="103">
        <f t="shared" si="3"/>
        <v>38000</v>
      </c>
      <c r="AA6" s="103">
        <f>K6</f>
        <v>0</v>
      </c>
      <c r="AB6" s="103">
        <f t="shared" ref="AB6:AD9" si="4">M6</f>
        <v>38000</v>
      </c>
      <c r="AC6" s="4">
        <f t="shared" si="4"/>
        <v>0</v>
      </c>
      <c r="AD6" s="99">
        <f t="shared" si="4"/>
        <v>1520</v>
      </c>
      <c r="AE6" s="74" t="str">
        <f>S6</f>
        <v>계</v>
      </c>
      <c r="AF6" s="74" t="str">
        <f>Q6&amp;"/"&amp;R6</f>
        <v>3/2</v>
      </c>
      <c r="AH6" s="20" t="str">
        <f t="shared" si="1"/>
        <v>시흥6차푸르지오1단지</v>
      </c>
      <c r="AI6" s="100">
        <f t="shared" si="0"/>
        <v>25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1810</v>
      </c>
      <c r="B7" s="10" t="s">
        <v>2084</v>
      </c>
      <c r="C7" s="101">
        <v>1221</v>
      </c>
      <c r="D7" s="98">
        <v>112.6</v>
      </c>
      <c r="E7" s="100">
        <v>34</v>
      </c>
      <c r="F7" s="98">
        <v>85</v>
      </c>
      <c r="G7" s="17">
        <v>26</v>
      </c>
      <c r="H7" s="101">
        <v>199</v>
      </c>
      <c r="I7" s="102">
        <v>45000</v>
      </c>
      <c r="J7" s="102" t="s">
        <v>1947</v>
      </c>
      <c r="K7" s="102"/>
      <c r="L7" s="102"/>
      <c r="M7" s="103">
        <f>I7-K7</f>
        <v>45000</v>
      </c>
      <c r="N7" s="4">
        <f>IF(ISERROR(K7/I7),"",K7/I7)</f>
        <v>0</v>
      </c>
      <c r="O7" s="99">
        <f>I7/E7</f>
        <v>1323.5294117647059</v>
      </c>
      <c r="P7" s="99">
        <f>K7/E7</f>
        <v>0</v>
      </c>
      <c r="Q7" s="74">
        <v>3</v>
      </c>
      <c r="R7" s="74">
        <v>2</v>
      </c>
      <c r="S7" s="74" t="s">
        <v>1941</v>
      </c>
      <c r="T7" s="5" t="s">
        <v>321</v>
      </c>
      <c r="U7" s="9"/>
      <c r="W7" s="98">
        <f t="shared" si="2"/>
        <v>112.6</v>
      </c>
      <c r="X7" s="100">
        <f t="shared" si="2"/>
        <v>34</v>
      </c>
      <c r="Y7" s="96">
        <f t="shared" si="3"/>
        <v>199</v>
      </c>
      <c r="Z7" s="103">
        <f t="shared" si="3"/>
        <v>45000</v>
      </c>
      <c r="AA7" s="103">
        <f>K7</f>
        <v>0</v>
      </c>
      <c r="AB7" s="103">
        <f t="shared" si="4"/>
        <v>45000</v>
      </c>
      <c r="AC7" s="4">
        <f t="shared" si="4"/>
        <v>0</v>
      </c>
      <c r="AD7" s="99">
        <f t="shared" si="4"/>
        <v>1323.5294117647059</v>
      </c>
      <c r="AE7" s="74" t="str">
        <f>S7</f>
        <v>계</v>
      </c>
      <c r="AF7" s="74" t="str">
        <f>Q7&amp;"/"&amp;R7</f>
        <v>3/2</v>
      </c>
      <c r="AH7" s="20" t="str">
        <f t="shared" si="1"/>
        <v>시흥6차푸르지오1단지</v>
      </c>
      <c r="AI7" s="100">
        <f t="shared" si="0"/>
        <v>34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1810</v>
      </c>
      <c r="B8" s="10" t="s">
        <v>2084</v>
      </c>
      <c r="C8" s="101">
        <v>1221</v>
      </c>
      <c r="D8" s="98">
        <v>113.3</v>
      </c>
      <c r="E8" s="100">
        <v>34</v>
      </c>
      <c r="F8" s="98">
        <v>85</v>
      </c>
      <c r="G8" s="17">
        <v>26</v>
      </c>
      <c r="H8" s="101">
        <v>587</v>
      </c>
      <c r="I8" s="102">
        <v>44000</v>
      </c>
      <c r="J8" s="102" t="s">
        <v>1947</v>
      </c>
      <c r="K8" s="102">
        <v>35000</v>
      </c>
      <c r="L8" s="102" t="s">
        <v>1940</v>
      </c>
      <c r="M8" s="103">
        <f>I8-K8</f>
        <v>9000</v>
      </c>
      <c r="N8" s="4">
        <f>IF(ISERROR(K8/I8),"",K8/I8)</f>
        <v>0.79545454545454541</v>
      </c>
      <c r="O8" s="99">
        <f>I8/E8</f>
        <v>1294.1176470588234</v>
      </c>
      <c r="P8" s="99">
        <f>K8/E8</f>
        <v>1029.4117647058824</v>
      </c>
      <c r="Q8" s="74">
        <v>3</v>
      </c>
      <c r="R8" s="74">
        <v>2</v>
      </c>
      <c r="S8" s="74" t="s">
        <v>1941</v>
      </c>
      <c r="T8" s="5" t="s">
        <v>310</v>
      </c>
      <c r="U8" s="9"/>
      <c r="W8" s="98">
        <f t="shared" si="2"/>
        <v>113.3</v>
      </c>
      <c r="X8" s="100">
        <f t="shared" si="2"/>
        <v>34</v>
      </c>
      <c r="Y8" s="96">
        <f t="shared" si="3"/>
        <v>587</v>
      </c>
      <c r="Z8" s="103">
        <f t="shared" si="3"/>
        <v>44000</v>
      </c>
      <c r="AA8" s="103">
        <f>K8</f>
        <v>35000</v>
      </c>
      <c r="AB8" s="103">
        <f t="shared" si="4"/>
        <v>9000</v>
      </c>
      <c r="AC8" s="4">
        <f t="shared" si="4"/>
        <v>0.79545454545454541</v>
      </c>
      <c r="AD8" s="99">
        <f t="shared" si="4"/>
        <v>1294.1176470588234</v>
      </c>
      <c r="AE8" s="74" t="str">
        <f>S8</f>
        <v>계</v>
      </c>
      <c r="AF8" s="74" t="str">
        <f>Q8&amp;"/"&amp;R8</f>
        <v>3/2</v>
      </c>
      <c r="AH8" s="20" t="str">
        <f t="shared" si="1"/>
        <v>시흥6차푸르지오1단지</v>
      </c>
      <c r="AI8" s="100">
        <f t="shared" si="0"/>
        <v>34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1810</v>
      </c>
      <c r="B9" s="10" t="s">
        <v>2084</v>
      </c>
      <c r="C9" s="101">
        <v>1221</v>
      </c>
      <c r="D9" s="98">
        <v>114.4</v>
      </c>
      <c r="E9" s="100">
        <v>35</v>
      </c>
      <c r="F9" s="98">
        <v>85</v>
      </c>
      <c r="G9" s="17">
        <v>26</v>
      </c>
      <c r="H9" s="101">
        <v>182</v>
      </c>
      <c r="I9" s="102">
        <v>47000</v>
      </c>
      <c r="J9" s="102" t="s">
        <v>1947</v>
      </c>
      <c r="K9" s="102">
        <v>35000</v>
      </c>
      <c r="L9" s="102" t="s">
        <v>1940</v>
      </c>
      <c r="M9" s="103">
        <f>I9-K9</f>
        <v>12000</v>
      </c>
      <c r="N9" s="4">
        <f>IF(ISERROR(K9/I9),"",K9/I9)</f>
        <v>0.74468085106382975</v>
      </c>
      <c r="O9" s="99">
        <f>I9/E9</f>
        <v>1342.8571428571429</v>
      </c>
      <c r="P9" s="99">
        <f>K9/E9</f>
        <v>1000</v>
      </c>
      <c r="Q9" s="74">
        <v>3</v>
      </c>
      <c r="R9" s="74">
        <v>2</v>
      </c>
      <c r="S9" s="74" t="s">
        <v>1941</v>
      </c>
      <c r="T9" s="5" t="s">
        <v>334</v>
      </c>
      <c r="U9" s="9"/>
      <c r="W9" s="98">
        <f t="shared" si="2"/>
        <v>114.4</v>
      </c>
      <c r="X9" s="100">
        <f t="shared" si="2"/>
        <v>35</v>
      </c>
      <c r="Y9" s="96">
        <f t="shared" si="3"/>
        <v>182</v>
      </c>
      <c r="Z9" s="103">
        <f t="shared" si="3"/>
        <v>47000</v>
      </c>
      <c r="AA9" s="103">
        <f>K9</f>
        <v>35000</v>
      </c>
      <c r="AB9" s="103">
        <f t="shared" si="4"/>
        <v>12000</v>
      </c>
      <c r="AC9" s="4">
        <f t="shared" si="4"/>
        <v>0.74468085106382975</v>
      </c>
      <c r="AD9" s="99">
        <f t="shared" si="4"/>
        <v>1342.8571428571429</v>
      </c>
      <c r="AE9" s="74" t="str">
        <f>S9</f>
        <v>계</v>
      </c>
      <c r="AF9" s="74" t="str">
        <f>Q9&amp;"/"&amp;R9</f>
        <v>3/2</v>
      </c>
      <c r="AH9" s="20" t="str">
        <f t="shared" si="1"/>
        <v>시흥6차푸르지오1단지</v>
      </c>
      <c r="AI9" s="100">
        <f t="shared" si="0"/>
        <v>35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죽율동 시흥6차푸르지오2단지('13.10.,769^)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1816</v>
      </c>
      <c r="B11" s="10" t="s">
        <v>2085</v>
      </c>
      <c r="C11" s="101">
        <v>769</v>
      </c>
      <c r="D11" s="98">
        <v>81.599999999999994</v>
      </c>
      <c r="E11" s="100">
        <v>25</v>
      </c>
      <c r="F11" s="98">
        <v>60</v>
      </c>
      <c r="G11" s="17">
        <v>18</v>
      </c>
      <c r="H11" s="101">
        <v>158</v>
      </c>
      <c r="I11" s="102">
        <v>40000</v>
      </c>
      <c r="J11" s="102" t="s">
        <v>1947</v>
      </c>
      <c r="K11" s="102"/>
      <c r="L11" s="102"/>
      <c r="M11" s="103">
        <f>I11-K11</f>
        <v>40000</v>
      </c>
      <c r="N11" s="4">
        <f>IF(ISERROR(K11/I11),"",K11/I11)</f>
        <v>0</v>
      </c>
      <c r="O11" s="99">
        <f>I11/E11</f>
        <v>1600</v>
      </c>
      <c r="P11" s="99">
        <f>K11/E11</f>
        <v>0</v>
      </c>
      <c r="Q11" s="74">
        <v>3</v>
      </c>
      <c r="R11" s="74">
        <v>2</v>
      </c>
      <c r="S11" s="74" t="s">
        <v>1941</v>
      </c>
      <c r="T11" s="5">
        <v>81</v>
      </c>
      <c r="U11" s="9"/>
      <c r="W11" s="98">
        <f t="shared" ref="W11:X15" si="5">D11</f>
        <v>81.599999999999994</v>
      </c>
      <c r="X11" s="100">
        <f t="shared" si="5"/>
        <v>25</v>
      </c>
      <c r="Y11" s="96">
        <f t="shared" ref="Y11:Z15" si="6">H11</f>
        <v>158</v>
      </c>
      <c r="Z11" s="103">
        <f t="shared" si="6"/>
        <v>40000</v>
      </c>
      <c r="AA11" s="103">
        <f>K11</f>
        <v>0</v>
      </c>
      <c r="AB11" s="103">
        <f t="shared" ref="AB11:AD15" si="7">M11</f>
        <v>40000</v>
      </c>
      <c r="AC11" s="4">
        <f t="shared" si="7"/>
        <v>0</v>
      </c>
      <c r="AD11" s="99">
        <f t="shared" si="7"/>
        <v>1600</v>
      </c>
      <c r="AE11" s="74" t="str">
        <f>S11</f>
        <v>계</v>
      </c>
      <c r="AF11" s="74" t="str">
        <f>Q11&amp;"/"&amp;R11</f>
        <v>3/2</v>
      </c>
      <c r="AH11" s="20" t="str">
        <f t="shared" si="1"/>
        <v>시흥6차푸르지오2단지</v>
      </c>
      <c r="AI11" s="100">
        <f t="shared" si="0"/>
        <v>25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1816</v>
      </c>
      <c r="B12" s="10" t="s">
        <v>2085</v>
      </c>
      <c r="C12" s="101">
        <v>769</v>
      </c>
      <c r="D12" s="98">
        <v>114.4</v>
      </c>
      <c r="E12" s="100">
        <v>35</v>
      </c>
      <c r="F12" s="98">
        <v>85</v>
      </c>
      <c r="G12" s="17">
        <v>26</v>
      </c>
      <c r="H12" s="101">
        <v>288</v>
      </c>
      <c r="I12" s="102">
        <v>46000</v>
      </c>
      <c r="J12" s="102" t="s">
        <v>1940</v>
      </c>
      <c r="K12" s="102"/>
      <c r="L12" s="102"/>
      <c r="M12" s="103">
        <f>I12-K12</f>
        <v>46000</v>
      </c>
      <c r="N12" s="4">
        <f>IF(ISERROR(K12/I12),"",K12/I12)</f>
        <v>0</v>
      </c>
      <c r="O12" s="99">
        <f>I12/E12</f>
        <v>1314.2857142857142</v>
      </c>
      <c r="P12" s="99">
        <f>K12/E12</f>
        <v>0</v>
      </c>
      <c r="Q12" s="74">
        <v>3</v>
      </c>
      <c r="R12" s="74">
        <v>2</v>
      </c>
      <c r="S12" s="74" t="s">
        <v>1941</v>
      </c>
      <c r="T12" s="5" t="s">
        <v>402</v>
      </c>
      <c r="U12" s="9"/>
      <c r="W12" s="98">
        <f t="shared" si="5"/>
        <v>114.4</v>
      </c>
      <c r="X12" s="100">
        <f t="shared" si="5"/>
        <v>35</v>
      </c>
      <c r="Y12" s="96">
        <f t="shared" si="6"/>
        <v>288</v>
      </c>
      <c r="Z12" s="103">
        <f t="shared" si="6"/>
        <v>46000</v>
      </c>
      <c r="AA12" s="103">
        <f>K12</f>
        <v>0</v>
      </c>
      <c r="AB12" s="103">
        <f t="shared" si="7"/>
        <v>46000</v>
      </c>
      <c r="AC12" s="4">
        <f t="shared" si="7"/>
        <v>0</v>
      </c>
      <c r="AD12" s="99">
        <f t="shared" si="7"/>
        <v>1314.2857142857142</v>
      </c>
      <c r="AE12" s="74" t="str">
        <f>S12</f>
        <v>계</v>
      </c>
      <c r="AF12" s="74" t="str">
        <f>Q12&amp;"/"&amp;R12</f>
        <v>3/2</v>
      </c>
      <c r="AH12" s="20" t="str">
        <f t="shared" si="1"/>
        <v>시흥6차푸르지오2단지</v>
      </c>
      <c r="AI12" s="100">
        <f t="shared" si="0"/>
        <v>35</v>
      </c>
      <c r="AJ12" s="74" t="str">
        <f>IF(AI12="","",$AJ$2)</f>
        <v>A-</v>
      </c>
      <c r="AK12" s="74" t="s">
        <v>13</v>
      </c>
      <c r="AL12" s="74" t="s">
        <v>1937</v>
      </c>
      <c r="AM12" s="74" t="s">
        <v>1938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1816</v>
      </c>
      <c r="B13" s="10" t="s">
        <v>2085</v>
      </c>
      <c r="C13" s="101">
        <v>769</v>
      </c>
      <c r="D13" s="98">
        <v>114.4</v>
      </c>
      <c r="E13" s="100">
        <v>35</v>
      </c>
      <c r="F13" s="98">
        <v>85</v>
      </c>
      <c r="G13" s="17">
        <v>26</v>
      </c>
      <c r="H13" s="101">
        <v>79</v>
      </c>
      <c r="I13" s="102">
        <v>46000</v>
      </c>
      <c r="J13" s="102" t="s">
        <v>1940</v>
      </c>
      <c r="K13" s="102"/>
      <c r="L13" s="102"/>
      <c r="M13" s="103">
        <f>I13-K13</f>
        <v>46000</v>
      </c>
      <c r="N13" s="4">
        <f>IF(ISERROR(K13/I13),"",K13/I13)</f>
        <v>0</v>
      </c>
      <c r="O13" s="99">
        <f>I13/E13</f>
        <v>1314.2857142857142</v>
      </c>
      <c r="P13" s="99">
        <f>K13/E13</f>
        <v>0</v>
      </c>
      <c r="Q13" s="74">
        <v>3</v>
      </c>
      <c r="R13" s="74">
        <v>2</v>
      </c>
      <c r="S13" s="74" t="s">
        <v>1941</v>
      </c>
      <c r="T13" s="5" t="s">
        <v>334</v>
      </c>
      <c r="U13" s="9"/>
      <c r="W13" s="98">
        <f t="shared" si="5"/>
        <v>114.4</v>
      </c>
      <c r="X13" s="100">
        <f t="shared" si="5"/>
        <v>35</v>
      </c>
      <c r="Y13" s="96">
        <f t="shared" si="6"/>
        <v>79</v>
      </c>
      <c r="Z13" s="103">
        <f t="shared" si="6"/>
        <v>46000</v>
      </c>
      <c r="AA13" s="103">
        <f>K13</f>
        <v>0</v>
      </c>
      <c r="AB13" s="103">
        <f t="shared" si="7"/>
        <v>46000</v>
      </c>
      <c r="AC13" s="4">
        <f t="shared" si="7"/>
        <v>0</v>
      </c>
      <c r="AD13" s="99">
        <f t="shared" si="7"/>
        <v>1314.2857142857142</v>
      </c>
      <c r="AE13" s="74" t="str">
        <f>S13</f>
        <v>계</v>
      </c>
      <c r="AF13" s="74" t="str">
        <f>Q13&amp;"/"&amp;R13</f>
        <v>3/2</v>
      </c>
      <c r="AH13" s="20" t="str">
        <f t="shared" si="1"/>
        <v>시흥6차푸르지오2단지</v>
      </c>
      <c r="AI13" s="100">
        <f t="shared" si="0"/>
        <v>35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1816</v>
      </c>
      <c r="B14" s="10" t="s">
        <v>2085</v>
      </c>
      <c r="C14" s="101">
        <v>769</v>
      </c>
      <c r="D14" s="98">
        <v>136.4</v>
      </c>
      <c r="E14" s="100">
        <v>41</v>
      </c>
      <c r="F14" s="98">
        <v>107.6</v>
      </c>
      <c r="G14" s="17">
        <v>33</v>
      </c>
      <c r="H14" s="101">
        <v>162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2</v>
      </c>
      <c r="S14" s="74" t="s">
        <v>1941</v>
      </c>
      <c r="T14" s="5" t="s">
        <v>1821</v>
      </c>
      <c r="U14" s="9"/>
      <c r="W14" s="98">
        <f t="shared" si="5"/>
        <v>136.4</v>
      </c>
      <c r="X14" s="100">
        <f t="shared" si="5"/>
        <v>41</v>
      </c>
      <c r="Y14" s="96">
        <f t="shared" si="6"/>
        <v>162</v>
      </c>
      <c r="Z14" s="103">
        <f t="shared" si="6"/>
        <v>0</v>
      </c>
      <c r="AA14" s="103">
        <f>K14</f>
        <v>0</v>
      </c>
      <c r="AB14" s="103">
        <f t="shared" si="7"/>
        <v>0</v>
      </c>
      <c r="AC14" s="4" t="str">
        <f t="shared" si="7"/>
        <v/>
      </c>
      <c r="AD14" s="99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시흥6차푸르지오2단지</v>
      </c>
      <c r="AI14" s="100">
        <f t="shared" si="0"/>
        <v>41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1816</v>
      </c>
      <c r="B15" s="10" t="s">
        <v>2085</v>
      </c>
      <c r="C15" s="101">
        <v>769</v>
      </c>
      <c r="D15" s="98">
        <v>136.4</v>
      </c>
      <c r="E15" s="100">
        <v>41</v>
      </c>
      <c r="F15" s="98">
        <v>107.6</v>
      </c>
      <c r="G15" s="17">
        <v>33</v>
      </c>
      <c r="H15" s="101">
        <v>82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2</v>
      </c>
      <c r="S15" s="74" t="s">
        <v>1941</v>
      </c>
      <c r="T15" s="5" t="s">
        <v>1822</v>
      </c>
      <c r="U15" s="9"/>
      <c r="W15" s="98">
        <f t="shared" si="5"/>
        <v>136.4</v>
      </c>
      <c r="X15" s="100">
        <f t="shared" si="5"/>
        <v>41</v>
      </c>
      <c r="Y15" s="96">
        <f t="shared" si="6"/>
        <v>82</v>
      </c>
      <c r="Z15" s="103">
        <f t="shared" si="6"/>
        <v>0</v>
      </c>
      <c r="AA15" s="103">
        <f>K15</f>
        <v>0</v>
      </c>
      <c r="AB15" s="103">
        <f t="shared" si="7"/>
        <v>0</v>
      </c>
      <c r="AC15" s="4" t="str">
        <f t="shared" si="7"/>
        <v/>
      </c>
      <c r="AD15" s="99">
        <f t="shared" si="7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시흥6차푸르지오2단지</v>
      </c>
      <c r="AI15" s="100">
        <f t="shared" si="0"/>
        <v>41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4239" priority="177">
      <formula>AV4="X"</formula>
    </cfRule>
    <cfRule type="expression" dxfId="14238" priority="178">
      <formula>AV4="후보"</formula>
    </cfRule>
  </conditionalFormatting>
  <conditionalFormatting sqref="AC1:AC2 AC4:AC6 N4:N5">
    <cfRule type="cellIs" dxfId="14237" priority="174" operator="greaterThan">
      <formula>0.9</formula>
    </cfRule>
    <cfRule type="cellIs" dxfId="14236" priority="175" operator="greaterThan">
      <formula>0.85</formula>
    </cfRule>
  </conditionalFormatting>
  <conditionalFormatting sqref="N1:N2">
    <cfRule type="cellIs" dxfId="14235" priority="172" operator="greaterThan">
      <formula>0.9</formula>
    </cfRule>
    <cfRule type="cellIs" dxfId="14234" priority="173" operator="greaterThan">
      <formula>0.85</formula>
    </cfRule>
  </conditionalFormatting>
  <conditionalFormatting sqref="N6">
    <cfRule type="cellIs" dxfId="14233" priority="170" operator="greaterThan">
      <formula>0.9</formula>
    </cfRule>
    <cfRule type="cellIs" dxfId="14232" priority="171" operator="greaterThan">
      <formula>0.85</formula>
    </cfRule>
  </conditionalFormatting>
  <conditionalFormatting sqref="E6">
    <cfRule type="expression" dxfId="14231" priority="166">
      <formula>AND(IF(OR($Q6=1,$Q6=2),1,0),IF($X6&lt;=20,1,0))</formula>
    </cfRule>
    <cfRule type="expression" dxfId="14230" priority="167">
      <formula>AND(IF($Q6=2,1,0),IF($X6&lt;30,1,0))</formula>
    </cfRule>
    <cfRule type="expression" dxfId="14229" priority="168">
      <formula>AND(IF($Q6=3,1,0),IF($X6&lt;30,1,0))</formula>
    </cfRule>
    <cfRule type="expression" dxfId="14228" priority="169">
      <formula>AND(IF($Q6=3,1,IF($Q6=4,1,0)),IF($F6&lt;=85,1,0))</formula>
    </cfRule>
  </conditionalFormatting>
  <conditionalFormatting sqref="X6">
    <cfRule type="expression" dxfId="14227" priority="162">
      <formula>AND(IF(OR($Q6=1,$Q6=2),1,0),IF($X6&lt;=20,1,0))</formula>
    </cfRule>
    <cfRule type="expression" dxfId="14226" priority="163">
      <formula>AND(IF($Q6=2,1,0),IF($X6&lt;30,1,0))</formula>
    </cfRule>
    <cfRule type="expression" dxfId="14225" priority="164">
      <formula>AND(IF($Q6=3,1,0),IF($X6&lt;30,1,0))</formula>
    </cfRule>
    <cfRule type="expression" dxfId="14224" priority="165">
      <formula>AND(IF($Q6=3,1,IF($Q6=4,1,0)),IF($F6&lt;=85,1,0))</formula>
    </cfRule>
  </conditionalFormatting>
  <conditionalFormatting sqref="AI6">
    <cfRule type="expression" dxfId="14223" priority="158">
      <formula>AND(IF(OR($Q6=1,$Q6=2),1,0),IF($X6&lt;=20,1,0))</formula>
    </cfRule>
    <cfRule type="expression" dxfId="14222" priority="159">
      <formula>AND(IF($Q6=2,1,0),IF($X6&lt;30,1,0))</formula>
    </cfRule>
    <cfRule type="expression" dxfId="14221" priority="160">
      <formula>AND(IF($Q6=3,1,0),IF($X6&lt;30,1,0))</formula>
    </cfRule>
    <cfRule type="expression" dxfId="14220" priority="161">
      <formula>AND(IF($Q6=3,1,IF($Q6=4,1,0)),IF($F6&lt;=85,1,0))</formula>
    </cfRule>
  </conditionalFormatting>
  <conditionalFormatting sqref="AV7">
    <cfRule type="expression" dxfId="14219" priority="156">
      <formula>AV7="X"</formula>
    </cfRule>
    <cfRule type="expression" dxfId="14218" priority="157">
      <formula>AV7="후보"</formula>
    </cfRule>
  </conditionalFormatting>
  <conditionalFormatting sqref="AC7">
    <cfRule type="cellIs" dxfId="14217" priority="153" operator="greaterThan">
      <formula>0.9</formula>
    </cfRule>
    <cfRule type="cellIs" dxfId="14216" priority="154" operator="greaterThan">
      <formula>0.85</formula>
    </cfRule>
  </conditionalFormatting>
  <conditionalFormatting sqref="N7">
    <cfRule type="cellIs" dxfId="14215" priority="151" operator="greaterThan">
      <formula>0.9</formula>
    </cfRule>
    <cfRule type="cellIs" dxfId="14214" priority="152" operator="greaterThan">
      <formula>0.85</formula>
    </cfRule>
  </conditionalFormatting>
  <conditionalFormatting sqref="E7">
    <cfRule type="expression" dxfId="14213" priority="147">
      <formula>AND(IF(OR($Q7=1,$Q7=2),1,0),IF($X7&lt;=20,1,0))</formula>
    </cfRule>
    <cfRule type="expression" dxfId="14212" priority="148">
      <formula>AND(IF($Q7=2,1,0),IF($X7&lt;30,1,0))</formula>
    </cfRule>
    <cfRule type="expression" dxfId="14211" priority="149">
      <formula>AND(IF($Q7=3,1,0),IF($X7&lt;30,1,0))</formula>
    </cfRule>
    <cfRule type="expression" dxfId="14210" priority="150">
      <formula>AND(IF($Q7=3,1,IF($Q7=4,1,0)),IF($F7&lt;=85,1,0))</formula>
    </cfRule>
  </conditionalFormatting>
  <conditionalFormatting sqref="X7">
    <cfRule type="expression" dxfId="14209" priority="143">
      <formula>AND(IF(OR($Q7=1,$Q7=2),1,0),IF($X7&lt;=20,1,0))</formula>
    </cfRule>
    <cfRule type="expression" dxfId="14208" priority="144">
      <formula>AND(IF($Q7=2,1,0),IF($X7&lt;30,1,0))</formula>
    </cfRule>
    <cfRule type="expression" dxfId="14207" priority="145">
      <formula>AND(IF($Q7=3,1,0),IF($X7&lt;30,1,0))</formula>
    </cfRule>
    <cfRule type="expression" dxfId="14206" priority="146">
      <formula>AND(IF($Q7=3,1,IF($Q7=4,1,0)),IF($F7&lt;=85,1,0))</formula>
    </cfRule>
  </conditionalFormatting>
  <conditionalFormatting sqref="AI7">
    <cfRule type="expression" dxfId="14205" priority="139">
      <formula>AND(IF(OR($Q7=1,$Q7=2),1,0),IF($X7&lt;=20,1,0))</formula>
    </cfRule>
    <cfRule type="expression" dxfId="14204" priority="140">
      <formula>AND(IF($Q7=2,1,0),IF($X7&lt;30,1,0))</formula>
    </cfRule>
    <cfRule type="expression" dxfId="14203" priority="141">
      <formula>AND(IF($Q7=3,1,0),IF($X7&lt;30,1,0))</formula>
    </cfRule>
    <cfRule type="expression" dxfId="14202" priority="142">
      <formula>AND(IF($Q7=3,1,IF($Q7=4,1,0)),IF($F7&lt;=85,1,0))</formula>
    </cfRule>
  </conditionalFormatting>
  <conditionalFormatting sqref="AV8">
    <cfRule type="expression" dxfId="14201" priority="137">
      <formula>AV8="X"</formula>
    </cfRule>
    <cfRule type="expression" dxfId="14200" priority="138">
      <formula>AV8="후보"</formula>
    </cfRule>
  </conditionalFormatting>
  <conditionalFormatting sqref="AC8">
    <cfRule type="cellIs" dxfId="14199" priority="134" operator="greaterThan">
      <formula>0.9</formula>
    </cfRule>
    <cfRule type="cellIs" dxfId="14198" priority="135" operator="greaterThan">
      <formula>0.85</formula>
    </cfRule>
  </conditionalFormatting>
  <conditionalFormatting sqref="N8">
    <cfRule type="cellIs" dxfId="14197" priority="132" operator="greaterThan">
      <formula>0.9</formula>
    </cfRule>
    <cfRule type="cellIs" dxfId="14196" priority="133" operator="greaterThan">
      <formula>0.85</formula>
    </cfRule>
  </conditionalFormatting>
  <conditionalFormatting sqref="E8">
    <cfRule type="expression" dxfId="14195" priority="128">
      <formula>AND(IF(OR($Q8=1,$Q8=2),1,0),IF($X8&lt;=20,1,0))</formula>
    </cfRule>
    <cfRule type="expression" dxfId="14194" priority="129">
      <formula>AND(IF($Q8=2,1,0),IF($X8&lt;30,1,0))</formula>
    </cfRule>
    <cfRule type="expression" dxfId="14193" priority="130">
      <formula>AND(IF($Q8=3,1,0),IF($X8&lt;30,1,0))</formula>
    </cfRule>
    <cfRule type="expression" dxfId="14192" priority="131">
      <formula>AND(IF($Q8=3,1,IF($Q8=4,1,0)),IF($F8&lt;=85,1,0))</formula>
    </cfRule>
  </conditionalFormatting>
  <conditionalFormatting sqref="X8">
    <cfRule type="expression" dxfId="14191" priority="124">
      <formula>AND(IF(OR($Q8=1,$Q8=2),1,0),IF($X8&lt;=20,1,0))</formula>
    </cfRule>
    <cfRule type="expression" dxfId="14190" priority="125">
      <formula>AND(IF($Q8=2,1,0),IF($X8&lt;30,1,0))</formula>
    </cfRule>
    <cfRule type="expression" dxfId="14189" priority="126">
      <formula>AND(IF($Q8=3,1,0),IF($X8&lt;30,1,0))</formula>
    </cfRule>
    <cfRule type="expression" dxfId="14188" priority="127">
      <formula>AND(IF($Q8=3,1,IF($Q8=4,1,0)),IF($F8&lt;=85,1,0))</formula>
    </cfRule>
  </conditionalFormatting>
  <conditionalFormatting sqref="AI8">
    <cfRule type="expression" dxfId="14187" priority="120">
      <formula>AND(IF(OR($Q8=1,$Q8=2),1,0),IF($X8&lt;=20,1,0))</formula>
    </cfRule>
    <cfRule type="expression" dxfId="14186" priority="121">
      <formula>AND(IF($Q8=2,1,0),IF($X8&lt;30,1,0))</formula>
    </cfRule>
    <cfRule type="expression" dxfId="14185" priority="122">
      <formula>AND(IF($Q8=3,1,0),IF($X8&lt;30,1,0))</formula>
    </cfRule>
    <cfRule type="expression" dxfId="14184" priority="123">
      <formula>AND(IF($Q8=3,1,IF($Q8=4,1,0)),IF($F8&lt;=85,1,0))</formula>
    </cfRule>
  </conditionalFormatting>
  <conditionalFormatting sqref="AV9">
    <cfRule type="expression" dxfId="14183" priority="118">
      <formula>AV9="X"</formula>
    </cfRule>
    <cfRule type="expression" dxfId="14182" priority="119">
      <formula>AV9="후보"</formula>
    </cfRule>
  </conditionalFormatting>
  <conditionalFormatting sqref="AC9">
    <cfRule type="cellIs" dxfId="14181" priority="115" operator="greaterThan">
      <formula>0.9</formula>
    </cfRule>
    <cfRule type="cellIs" dxfId="14180" priority="116" operator="greaterThan">
      <formula>0.85</formula>
    </cfRule>
  </conditionalFormatting>
  <conditionalFormatting sqref="N9">
    <cfRule type="cellIs" dxfId="14179" priority="113" operator="greaterThan">
      <formula>0.9</formula>
    </cfRule>
    <cfRule type="cellIs" dxfId="14178" priority="114" operator="greaterThan">
      <formula>0.85</formula>
    </cfRule>
  </conditionalFormatting>
  <conditionalFormatting sqref="E9">
    <cfRule type="expression" dxfId="14177" priority="109">
      <formula>AND(IF(OR($Q9=1,$Q9=2),1,0),IF($X9&lt;=20,1,0))</formula>
    </cfRule>
    <cfRule type="expression" dxfId="14176" priority="110">
      <formula>AND(IF($Q9=2,1,0),IF($X9&lt;30,1,0))</formula>
    </cfRule>
    <cfRule type="expression" dxfId="14175" priority="111">
      <formula>AND(IF($Q9=3,1,0),IF($X9&lt;30,1,0))</formula>
    </cfRule>
    <cfRule type="expression" dxfId="14174" priority="112">
      <formula>AND(IF($Q9=3,1,IF($Q9=4,1,0)),IF($F9&lt;=85,1,0))</formula>
    </cfRule>
  </conditionalFormatting>
  <conditionalFormatting sqref="X9">
    <cfRule type="expression" dxfId="14173" priority="105">
      <formula>AND(IF(OR($Q9=1,$Q9=2),1,0),IF($X9&lt;=20,1,0))</formula>
    </cfRule>
    <cfRule type="expression" dxfId="14172" priority="106">
      <formula>AND(IF($Q9=2,1,0),IF($X9&lt;30,1,0))</formula>
    </cfRule>
    <cfRule type="expression" dxfId="14171" priority="107">
      <formula>AND(IF($Q9=3,1,0),IF($X9&lt;30,1,0))</formula>
    </cfRule>
    <cfRule type="expression" dxfId="14170" priority="108">
      <formula>AND(IF($Q9=3,1,IF($Q9=4,1,0)),IF($F9&lt;=85,1,0))</formula>
    </cfRule>
  </conditionalFormatting>
  <conditionalFormatting sqref="AI9">
    <cfRule type="expression" dxfId="14169" priority="101">
      <formula>AND(IF(OR($Q9=1,$Q9=2),1,0),IF($X9&lt;=20,1,0))</formula>
    </cfRule>
    <cfRule type="expression" dxfId="14168" priority="102">
      <formula>AND(IF($Q9=2,1,0),IF($X9&lt;30,1,0))</formula>
    </cfRule>
    <cfRule type="expression" dxfId="14167" priority="103">
      <formula>AND(IF($Q9=3,1,0),IF($X9&lt;30,1,0))</formula>
    </cfRule>
    <cfRule type="expression" dxfId="14166" priority="104">
      <formula>AND(IF($Q9=3,1,IF($Q9=4,1,0)),IF($F9&lt;=85,1,0))</formula>
    </cfRule>
  </conditionalFormatting>
  <conditionalFormatting sqref="AV10">
    <cfRule type="expression" dxfId="14165" priority="99">
      <formula>AV10="X"</formula>
    </cfRule>
    <cfRule type="expression" dxfId="14164" priority="100">
      <formula>AV10="후보"</formula>
    </cfRule>
  </conditionalFormatting>
  <conditionalFormatting sqref="AC10 N10">
    <cfRule type="cellIs" dxfId="14163" priority="96" operator="greaterThan">
      <formula>0.9</formula>
    </cfRule>
    <cfRule type="cellIs" dxfId="14162" priority="97" operator="greaterThan">
      <formula>0.85</formula>
    </cfRule>
  </conditionalFormatting>
  <conditionalFormatting sqref="AV11">
    <cfRule type="expression" dxfId="14161" priority="94">
      <formula>AV11="X"</formula>
    </cfRule>
    <cfRule type="expression" dxfId="14160" priority="95">
      <formula>AV11="후보"</formula>
    </cfRule>
  </conditionalFormatting>
  <conditionalFormatting sqref="AC11">
    <cfRule type="cellIs" dxfId="14159" priority="91" operator="greaterThan">
      <formula>0.9</formula>
    </cfRule>
    <cfRule type="cellIs" dxfId="14158" priority="92" operator="greaterThan">
      <formula>0.85</formula>
    </cfRule>
  </conditionalFormatting>
  <conditionalFormatting sqref="N11">
    <cfRule type="cellIs" dxfId="14157" priority="89" operator="greaterThan">
      <formula>0.9</formula>
    </cfRule>
    <cfRule type="cellIs" dxfId="14156" priority="90" operator="greaterThan">
      <formula>0.85</formula>
    </cfRule>
  </conditionalFormatting>
  <conditionalFormatting sqref="E11">
    <cfRule type="expression" dxfId="14155" priority="85">
      <formula>AND(IF(OR($Q11=1,$Q11=2),1,0),IF($X11&lt;=20,1,0))</formula>
    </cfRule>
    <cfRule type="expression" dxfId="14154" priority="86">
      <formula>AND(IF($Q11=2,1,0),IF($X11&lt;30,1,0))</formula>
    </cfRule>
    <cfRule type="expression" dxfId="14153" priority="87">
      <formula>AND(IF($Q11=3,1,0),IF($X11&lt;30,1,0))</formula>
    </cfRule>
    <cfRule type="expression" dxfId="14152" priority="88">
      <formula>AND(IF($Q11=3,1,IF($Q11=4,1,0)),IF($F11&lt;=85,1,0))</formula>
    </cfRule>
  </conditionalFormatting>
  <conditionalFormatting sqref="X11">
    <cfRule type="expression" dxfId="14151" priority="81">
      <formula>AND(IF(OR($Q11=1,$Q11=2),1,0),IF($X11&lt;=20,1,0))</formula>
    </cfRule>
    <cfRule type="expression" dxfId="14150" priority="82">
      <formula>AND(IF($Q11=2,1,0),IF($X11&lt;30,1,0))</formula>
    </cfRule>
    <cfRule type="expression" dxfId="14149" priority="83">
      <formula>AND(IF($Q11=3,1,0),IF($X11&lt;30,1,0))</formula>
    </cfRule>
    <cfRule type="expression" dxfId="14148" priority="84">
      <formula>AND(IF($Q11=3,1,IF($Q11=4,1,0)),IF($F11&lt;=85,1,0))</formula>
    </cfRule>
  </conditionalFormatting>
  <conditionalFormatting sqref="AI11">
    <cfRule type="expression" dxfId="14147" priority="77">
      <formula>AND(IF(OR($Q11=1,$Q11=2),1,0),IF($X11&lt;=20,1,0))</formula>
    </cfRule>
    <cfRule type="expression" dxfId="14146" priority="78">
      <formula>AND(IF($Q11=2,1,0),IF($X11&lt;30,1,0))</formula>
    </cfRule>
    <cfRule type="expression" dxfId="14145" priority="79">
      <formula>AND(IF($Q11=3,1,0),IF($X11&lt;30,1,0))</formula>
    </cfRule>
    <cfRule type="expression" dxfId="14144" priority="80">
      <formula>AND(IF($Q11=3,1,IF($Q11=4,1,0)),IF($F11&lt;=85,1,0))</formula>
    </cfRule>
  </conditionalFormatting>
  <conditionalFormatting sqref="AV12">
    <cfRule type="expression" dxfId="14143" priority="75">
      <formula>AV12="X"</formula>
    </cfRule>
    <cfRule type="expression" dxfId="14142" priority="76">
      <formula>AV12="후보"</formula>
    </cfRule>
  </conditionalFormatting>
  <conditionalFormatting sqref="AC12">
    <cfRule type="cellIs" dxfId="14141" priority="72" operator="greaterThan">
      <formula>0.9</formula>
    </cfRule>
    <cfRule type="cellIs" dxfId="14140" priority="73" operator="greaterThan">
      <formula>0.85</formula>
    </cfRule>
  </conditionalFormatting>
  <conditionalFormatting sqref="N12">
    <cfRule type="cellIs" dxfId="14139" priority="70" operator="greaterThan">
      <formula>0.9</formula>
    </cfRule>
    <cfRule type="cellIs" dxfId="14138" priority="71" operator="greaterThan">
      <formula>0.85</formula>
    </cfRule>
  </conditionalFormatting>
  <conditionalFormatting sqref="E12">
    <cfRule type="expression" dxfId="14137" priority="66">
      <formula>AND(IF(OR($Q12=1,$Q12=2),1,0),IF($X12&lt;=20,1,0))</formula>
    </cfRule>
    <cfRule type="expression" dxfId="14136" priority="67">
      <formula>AND(IF($Q12=2,1,0),IF($X12&lt;30,1,0))</formula>
    </cfRule>
    <cfRule type="expression" dxfId="14135" priority="68">
      <formula>AND(IF($Q12=3,1,0),IF($X12&lt;30,1,0))</formula>
    </cfRule>
    <cfRule type="expression" dxfId="14134" priority="69">
      <formula>AND(IF($Q12=3,1,IF($Q12=4,1,0)),IF($F12&lt;=85,1,0))</formula>
    </cfRule>
  </conditionalFormatting>
  <conditionalFormatting sqref="X12">
    <cfRule type="expression" dxfId="14133" priority="62">
      <formula>AND(IF(OR($Q12=1,$Q12=2),1,0),IF($X12&lt;=20,1,0))</formula>
    </cfRule>
    <cfRule type="expression" dxfId="14132" priority="63">
      <formula>AND(IF($Q12=2,1,0),IF($X12&lt;30,1,0))</formula>
    </cfRule>
    <cfRule type="expression" dxfId="14131" priority="64">
      <formula>AND(IF($Q12=3,1,0),IF($X12&lt;30,1,0))</formula>
    </cfRule>
    <cfRule type="expression" dxfId="14130" priority="65">
      <formula>AND(IF($Q12=3,1,IF($Q12=4,1,0)),IF($F12&lt;=85,1,0))</formula>
    </cfRule>
  </conditionalFormatting>
  <conditionalFormatting sqref="AI12">
    <cfRule type="expression" dxfId="14129" priority="58">
      <formula>AND(IF(OR($Q12=1,$Q12=2),1,0),IF($X12&lt;=20,1,0))</formula>
    </cfRule>
    <cfRule type="expression" dxfId="14128" priority="59">
      <formula>AND(IF($Q12=2,1,0),IF($X12&lt;30,1,0))</formula>
    </cfRule>
    <cfRule type="expression" dxfId="14127" priority="60">
      <formula>AND(IF($Q12=3,1,0),IF($X12&lt;30,1,0))</formula>
    </cfRule>
    <cfRule type="expression" dxfId="14126" priority="61">
      <formula>AND(IF($Q12=3,1,IF($Q12=4,1,0)),IF($F12&lt;=85,1,0))</formula>
    </cfRule>
  </conditionalFormatting>
  <conditionalFormatting sqref="AV13">
    <cfRule type="expression" dxfId="14125" priority="56">
      <formula>AV13="X"</formula>
    </cfRule>
    <cfRule type="expression" dxfId="14124" priority="57">
      <formula>AV13="후보"</formula>
    </cfRule>
  </conditionalFormatting>
  <conditionalFormatting sqref="AC13">
    <cfRule type="cellIs" dxfId="14123" priority="53" operator="greaterThan">
      <formula>0.9</formula>
    </cfRule>
    <cfRule type="cellIs" dxfId="14122" priority="54" operator="greaterThan">
      <formula>0.85</formula>
    </cfRule>
  </conditionalFormatting>
  <conditionalFormatting sqref="N13">
    <cfRule type="cellIs" dxfId="14121" priority="51" operator="greaterThan">
      <formula>0.9</formula>
    </cfRule>
    <cfRule type="cellIs" dxfId="14120" priority="52" operator="greaterThan">
      <formula>0.85</formula>
    </cfRule>
  </conditionalFormatting>
  <conditionalFormatting sqref="E13">
    <cfRule type="expression" dxfId="14119" priority="47">
      <formula>AND(IF(OR($Q13=1,$Q13=2),1,0),IF($X13&lt;=20,1,0))</formula>
    </cfRule>
    <cfRule type="expression" dxfId="14118" priority="48">
      <formula>AND(IF($Q13=2,1,0),IF($X13&lt;30,1,0))</formula>
    </cfRule>
    <cfRule type="expression" dxfId="14117" priority="49">
      <formula>AND(IF($Q13=3,1,0),IF($X13&lt;30,1,0))</formula>
    </cfRule>
    <cfRule type="expression" dxfId="14116" priority="50">
      <formula>AND(IF($Q13=3,1,IF($Q13=4,1,0)),IF($F13&lt;=85,1,0))</formula>
    </cfRule>
  </conditionalFormatting>
  <conditionalFormatting sqref="X13">
    <cfRule type="expression" dxfId="14115" priority="43">
      <formula>AND(IF(OR($Q13=1,$Q13=2),1,0),IF($X13&lt;=20,1,0))</formula>
    </cfRule>
    <cfRule type="expression" dxfId="14114" priority="44">
      <formula>AND(IF($Q13=2,1,0),IF($X13&lt;30,1,0))</formula>
    </cfRule>
    <cfRule type="expression" dxfId="14113" priority="45">
      <formula>AND(IF($Q13=3,1,0),IF($X13&lt;30,1,0))</formula>
    </cfRule>
    <cfRule type="expression" dxfId="14112" priority="46">
      <formula>AND(IF($Q13=3,1,IF($Q13=4,1,0)),IF($F13&lt;=85,1,0))</formula>
    </cfRule>
  </conditionalFormatting>
  <conditionalFormatting sqref="AI13">
    <cfRule type="expression" dxfId="14111" priority="39">
      <formula>AND(IF(OR($Q13=1,$Q13=2),1,0),IF($X13&lt;=20,1,0))</formula>
    </cfRule>
    <cfRule type="expression" dxfId="14110" priority="40">
      <formula>AND(IF($Q13=2,1,0),IF($X13&lt;30,1,0))</formula>
    </cfRule>
    <cfRule type="expression" dxfId="14109" priority="41">
      <formula>AND(IF($Q13=3,1,0),IF($X13&lt;30,1,0))</formula>
    </cfRule>
    <cfRule type="expression" dxfId="14108" priority="42">
      <formula>AND(IF($Q13=3,1,IF($Q13=4,1,0)),IF($F13&lt;=85,1,0))</formula>
    </cfRule>
  </conditionalFormatting>
  <conditionalFormatting sqref="AV14">
    <cfRule type="expression" dxfId="14107" priority="37">
      <formula>AV14="X"</formula>
    </cfRule>
    <cfRule type="expression" dxfId="14106" priority="38">
      <formula>AV14="후보"</formula>
    </cfRule>
  </conditionalFormatting>
  <conditionalFormatting sqref="AC14">
    <cfRule type="cellIs" dxfId="14105" priority="34" operator="greaterThan">
      <formula>0.9</formula>
    </cfRule>
    <cfRule type="cellIs" dxfId="14104" priority="35" operator="greaterThan">
      <formula>0.85</formula>
    </cfRule>
  </conditionalFormatting>
  <conditionalFormatting sqref="N14">
    <cfRule type="cellIs" dxfId="14103" priority="32" operator="greaterThan">
      <formula>0.9</formula>
    </cfRule>
    <cfRule type="cellIs" dxfId="14102" priority="33" operator="greaterThan">
      <formula>0.85</formula>
    </cfRule>
  </conditionalFormatting>
  <conditionalFormatting sqref="E14">
    <cfRule type="expression" dxfId="14101" priority="28">
      <formula>AND(IF(OR($Q14=1,$Q14=2),1,0),IF($X14&lt;=20,1,0))</formula>
    </cfRule>
    <cfRule type="expression" dxfId="14100" priority="29">
      <formula>AND(IF($Q14=2,1,0),IF($X14&lt;30,1,0))</formula>
    </cfRule>
    <cfRule type="expression" dxfId="14099" priority="30">
      <formula>AND(IF($Q14=3,1,0),IF($X14&lt;30,1,0))</formula>
    </cfRule>
    <cfRule type="expression" dxfId="14098" priority="31">
      <formula>AND(IF($Q14=3,1,IF($Q14=4,1,0)),IF($F14&lt;=85,1,0))</formula>
    </cfRule>
  </conditionalFormatting>
  <conditionalFormatting sqref="X14">
    <cfRule type="expression" dxfId="14097" priority="24">
      <formula>AND(IF(OR($Q14=1,$Q14=2),1,0),IF($X14&lt;=20,1,0))</formula>
    </cfRule>
    <cfRule type="expression" dxfId="14096" priority="25">
      <formula>AND(IF($Q14=2,1,0),IF($X14&lt;30,1,0))</formula>
    </cfRule>
    <cfRule type="expression" dxfId="14095" priority="26">
      <formula>AND(IF($Q14=3,1,0),IF($X14&lt;30,1,0))</formula>
    </cfRule>
    <cfRule type="expression" dxfId="14094" priority="27">
      <formula>AND(IF($Q14=3,1,IF($Q14=4,1,0)),IF($F14&lt;=85,1,0))</formula>
    </cfRule>
  </conditionalFormatting>
  <conditionalFormatting sqref="AI14">
    <cfRule type="expression" dxfId="14093" priority="20">
      <formula>AND(IF(OR($Q14=1,$Q14=2),1,0),IF($X14&lt;=20,1,0))</formula>
    </cfRule>
    <cfRule type="expression" dxfId="14092" priority="21">
      <formula>AND(IF($Q14=2,1,0),IF($X14&lt;30,1,0))</formula>
    </cfRule>
    <cfRule type="expression" dxfId="14091" priority="22">
      <formula>AND(IF($Q14=3,1,0),IF($X14&lt;30,1,0))</formula>
    </cfRule>
    <cfRule type="expression" dxfId="14090" priority="23">
      <formula>AND(IF($Q14=3,1,IF($Q14=4,1,0)),IF($F14&lt;=85,1,0))</formula>
    </cfRule>
  </conditionalFormatting>
  <conditionalFormatting sqref="AV15">
    <cfRule type="expression" dxfId="14089" priority="18">
      <formula>AV15="X"</formula>
    </cfRule>
    <cfRule type="expression" dxfId="14088" priority="19">
      <formula>AV15="후보"</formula>
    </cfRule>
  </conditionalFormatting>
  <conditionalFormatting sqref="AC15">
    <cfRule type="cellIs" dxfId="14087" priority="15" operator="greaterThan">
      <formula>0.9</formula>
    </cfRule>
    <cfRule type="cellIs" dxfId="14086" priority="16" operator="greaterThan">
      <formula>0.85</formula>
    </cfRule>
  </conditionalFormatting>
  <conditionalFormatting sqref="N15">
    <cfRule type="cellIs" dxfId="14085" priority="13" operator="greaterThan">
      <formula>0.9</formula>
    </cfRule>
    <cfRule type="cellIs" dxfId="14084" priority="14" operator="greaterThan">
      <formula>0.85</formula>
    </cfRule>
  </conditionalFormatting>
  <conditionalFormatting sqref="E15">
    <cfRule type="expression" dxfId="14083" priority="9">
      <formula>AND(IF(OR($Q15=1,$Q15=2),1,0),IF($X15&lt;=20,1,0))</formula>
    </cfRule>
    <cfRule type="expression" dxfId="14082" priority="10">
      <formula>AND(IF($Q15=2,1,0),IF($X15&lt;30,1,0))</formula>
    </cfRule>
    <cfRule type="expression" dxfId="14081" priority="11">
      <formula>AND(IF($Q15=3,1,0),IF($X15&lt;30,1,0))</formula>
    </cfRule>
    <cfRule type="expression" dxfId="14080" priority="12">
      <formula>AND(IF($Q15=3,1,IF($Q15=4,1,0)),IF($F15&lt;=85,1,0))</formula>
    </cfRule>
  </conditionalFormatting>
  <conditionalFormatting sqref="X15">
    <cfRule type="expression" dxfId="14079" priority="5">
      <formula>AND(IF(OR($Q15=1,$Q15=2),1,0),IF($X15&lt;=20,1,0))</formula>
    </cfRule>
    <cfRule type="expression" dxfId="14078" priority="6">
      <formula>AND(IF($Q15=2,1,0),IF($X15&lt;30,1,0))</formula>
    </cfRule>
    <cfRule type="expression" dxfId="14077" priority="7">
      <formula>AND(IF($Q15=3,1,0),IF($X15&lt;30,1,0))</formula>
    </cfRule>
    <cfRule type="expression" dxfId="14076" priority="8">
      <formula>AND(IF($Q15=3,1,IF($Q15=4,1,0)),IF($F15&lt;=85,1,0))</formula>
    </cfRule>
  </conditionalFormatting>
  <conditionalFormatting sqref="AI15">
    <cfRule type="expression" dxfId="14075" priority="1">
      <formula>AND(IF(OR($Q15=1,$Q15=2),1,0),IF($X15&lt;=20,1,0))</formula>
    </cfRule>
    <cfRule type="expression" dxfId="14074" priority="2">
      <formula>AND(IF($Q15=2,1,0),IF($X15&lt;30,1,0))</formula>
    </cfRule>
    <cfRule type="expression" dxfId="14073" priority="3">
      <formula>AND(IF($Q15=3,1,0),IF($X15&lt;30,1,0))</formula>
    </cfRule>
    <cfRule type="expression" dxfId="14072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1828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포동 태산(산과우리들)('93.11.,954^)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1824</v>
      </c>
      <c r="B6" s="10" t="s">
        <v>2086</v>
      </c>
      <c r="C6" s="101">
        <v>954</v>
      </c>
      <c r="D6" s="98">
        <v>76.5</v>
      </c>
      <c r="E6" s="100">
        <v>23</v>
      </c>
      <c r="F6" s="98">
        <v>60</v>
      </c>
      <c r="G6" s="17">
        <v>18</v>
      </c>
      <c r="H6" s="101">
        <v>352</v>
      </c>
      <c r="I6" s="102">
        <v>25000</v>
      </c>
      <c r="J6" s="102" t="s">
        <v>1952</v>
      </c>
      <c r="K6" s="102"/>
      <c r="L6" s="102"/>
      <c r="M6" s="103">
        <f t="shared" ref="M6:M11" si="2">I6-K6</f>
        <v>25000</v>
      </c>
      <c r="N6" s="4">
        <f t="shared" ref="N6:N11" si="3">IF(ISERROR(K6/I6),"",K6/I6)</f>
        <v>0</v>
      </c>
      <c r="O6" s="99">
        <f t="shared" ref="O6:O11" si="4">I6/E6</f>
        <v>1086.9565217391305</v>
      </c>
      <c r="P6" s="99">
        <f t="shared" ref="P6:P11" si="5">K6/E6</f>
        <v>0</v>
      </c>
      <c r="Q6" s="74">
        <v>2</v>
      </c>
      <c r="R6" s="74">
        <v>1</v>
      </c>
      <c r="S6" s="74" t="s">
        <v>1941</v>
      </c>
      <c r="T6" s="5">
        <v>76</v>
      </c>
      <c r="U6" s="9"/>
      <c r="W6" s="98">
        <f t="shared" ref="W6:X11" si="6">D6</f>
        <v>76.5</v>
      </c>
      <c r="X6" s="100">
        <f t="shared" si="6"/>
        <v>23</v>
      </c>
      <c r="Y6" s="96">
        <f t="shared" ref="Y6:Z11" si="7">H6</f>
        <v>352</v>
      </c>
      <c r="Z6" s="103">
        <f t="shared" si="7"/>
        <v>25000</v>
      </c>
      <c r="AA6" s="103">
        <f t="shared" ref="AA6:AA11" si="8">K6</f>
        <v>0</v>
      </c>
      <c r="AB6" s="103">
        <f t="shared" ref="AB6:AD11" si="9">M6</f>
        <v>25000</v>
      </c>
      <c r="AC6" s="4">
        <f t="shared" si="9"/>
        <v>0</v>
      </c>
      <c r="AD6" s="99">
        <f t="shared" si="9"/>
        <v>1086.9565217391305</v>
      </c>
      <c r="AE6" s="74" t="str">
        <f t="shared" ref="AE6:AE11" si="10">S6</f>
        <v>계</v>
      </c>
      <c r="AF6" s="74" t="str">
        <f t="shared" ref="AF6:AF11" si="11">Q6&amp;"/"&amp;R6</f>
        <v>2/1</v>
      </c>
      <c r="AH6" s="20" t="str">
        <f t="shared" si="1"/>
        <v>태산(산과우리들)</v>
      </c>
      <c r="AI6" s="100">
        <f t="shared" si="0"/>
        <v>23</v>
      </c>
      <c r="AJ6" s="74" t="str">
        <f t="shared" ref="AJ6:AJ11" si="12"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O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1824</v>
      </c>
      <c r="B7" s="10" t="s">
        <v>2086</v>
      </c>
      <c r="C7" s="101">
        <v>954</v>
      </c>
      <c r="D7" s="98">
        <v>89.3</v>
      </c>
      <c r="E7" s="100">
        <v>27</v>
      </c>
      <c r="F7" s="98">
        <v>72.2</v>
      </c>
      <c r="G7" s="17">
        <v>22</v>
      </c>
      <c r="H7" s="101">
        <v>257</v>
      </c>
      <c r="I7" s="102">
        <v>29500</v>
      </c>
      <c r="J7" s="102" t="s">
        <v>1951</v>
      </c>
      <c r="K7" s="102"/>
      <c r="L7" s="102"/>
      <c r="M7" s="103">
        <f t="shared" si="2"/>
        <v>29500</v>
      </c>
      <c r="N7" s="4">
        <f t="shared" si="3"/>
        <v>0</v>
      </c>
      <c r="O7" s="99">
        <f t="shared" si="4"/>
        <v>1092.5925925925926</v>
      </c>
      <c r="P7" s="99">
        <f t="shared" si="5"/>
        <v>0</v>
      </c>
      <c r="Q7" s="74">
        <v>3</v>
      </c>
      <c r="R7" s="74">
        <v>1</v>
      </c>
      <c r="S7" s="74" t="s">
        <v>1941</v>
      </c>
      <c r="T7" s="5" t="s">
        <v>155</v>
      </c>
      <c r="U7" s="9"/>
      <c r="W7" s="98">
        <f t="shared" si="6"/>
        <v>89.3</v>
      </c>
      <c r="X7" s="100">
        <f t="shared" si="6"/>
        <v>27</v>
      </c>
      <c r="Y7" s="96">
        <f t="shared" si="7"/>
        <v>257</v>
      </c>
      <c r="Z7" s="103">
        <f t="shared" si="7"/>
        <v>29500</v>
      </c>
      <c r="AA7" s="103">
        <f t="shared" si="8"/>
        <v>0</v>
      </c>
      <c r="AB7" s="103">
        <f t="shared" si="9"/>
        <v>29500</v>
      </c>
      <c r="AC7" s="4">
        <f t="shared" si="9"/>
        <v>0</v>
      </c>
      <c r="AD7" s="99">
        <f t="shared" si="9"/>
        <v>1092.5925925925926</v>
      </c>
      <c r="AE7" s="74" t="str">
        <f t="shared" si="10"/>
        <v>계</v>
      </c>
      <c r="AF7" s="74" t="str">
        <f t="shared" si="11"/>
        <v>3/1</v>
      </c>
      <c r="AH7" s="20" t="str">
        <f t="shared" si="1"/>
        <v>태산(산과우리들)</v>
      </c>
      <c r="AI7" s="100">
        <f t="shared" si="0"/>
        <v>27</v>
      </c>
      <c r="AJ7" s="74" t="str">
        <f t="shared" si="12"/>
        <v>A-</v>
      </c>
      <c r="AK7" s="74" t="s">
        <v>13</v>
      </c>
      <c r="AL7" s="74" t="s">
        <v>1937</v>
      </c>
      <c r="AM7" s="74" t="s">
        <v>1938</v>
      </c>
      <c r="AN7" s="74" t="str">
        <f t="shared" si="13"/>
        <v>C</v>
      </c>
      <c r="AO7" s="74" t="str">
        <f t="shared" si="14"/>
        <v>X</v>
      </c>
      <c r="AP7" s="74" t="str">
        <f t="shared" si="15"/>
        <v>O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1824</v>
      </c>
      <c r="B8" s="10" t="s">
        <v>2086</v>
      </c>
      <c r="C8" s="101">
        <v>954</v>
      </c>
      <c r="D8" s="98">
        <v>89.3</v>
      </c>
      <c r="E8" s="100">
        <v>27</v>
      </c>
      <c r="F8" s="98">
        <v>72.2</v>
      </c>
      <c r="G8" s="17">
        <v>22</v>
      </c>
      <c r="H8" s="101">
        <v>1</v>
      </c>
      <c r="I8" s="102">
        <v>29500</v>
      </c>
      <c r="J8" s="102" t="s">
        <v>1951</v>
      </c>
      <c r="K8" s="102"/>
      <c r="L8" s="102"/>
      <c r="M8" s="103">
        <f t="shared" si="2"/>
        <v>29500</v>
      </c>
      <c r="N8" s="4">
        <f t="shared" si="3"/>
        <v>0</v>
      </c>
      <c r="O8" s="99">
        <f t="shared" si="4"/>
        <v>1092.5925925925926</v>
      </c>
      <c r="P8" s="99">
        <f t="shared" si="5"/>
        <v>0</v>
      </c>
      <c r="Q8" s="74">
        <v>3</v>
      </c>
      <c r="R8" s="74">
        <v>1</v>
      </c>
      <c r="S8" s="74" t="s">
        <v>1941</v>
      </c>
      <c r="T8" s="5" t="s">
        <v>1830</v>
      </c>
      <c r="U8" s="9"/>
      <c r="W8" s="98">
        <f t="shared" si="6"/>
        <v>89.3</v>
      </c>
      <c r="X8" s="100">
        <f t="shared" si="6"/>
        <v>27</v>
      </c>
      <c r="Y8" s="96">
        <f t="shared" si="7"/>
        <v>1</v>
      </c>
      <c r="Z8" s="103">
        <f t="shared" si="7"/>
        <v>29500</v>
      </c>
      <c r="AA8" s="103">
        <f t="shared" si="8"/>
        <v>0</v>
      </c>
      <c r="AB8" s="103">
        <f t="shared" si="9"/>
        <v>29500</v>
      </c>
      <c r="AC8" s="4">
        <f t="shared" si="9"/>
        <v>0</v>
      </c>
      <c r="AD8" s="99">
        <f t="shared" si="9"/>
        <v>1092.5925925925926</v>
      </c>
      <c r="AE8" s="74" t="str">
        <f t="shared" si="10"/>
        <v>계</v>
      </c>
      <c r="AF8" s="74" t="str">
        <f t="shared" si="11"/>
        <v>3/1</v>
      </c>
      <c r="AH8" s="20" t="str">
        <f t="shared" si="1"/>
        <v>태산(산과우리들)</v>
      </c>
      <c r="AI8" s="100">
        <f t="shared" si="0"/>
        <v>27</v>
      </c>
      <c r="AJ8" s="74" t="str">
        <f t="shared" si="12"/>
        <v>A-</v>
      </c>
      <c r="AK8" s="74" t="s">
        <v>13</v>
      </c>
      <c r="AL8" s="74" t="s">
        <v>1937</v>
      </c>
      <c r="AM8" s="74" t="s">
        <v>1938</v>
      </c>
      <c r="AN8" s="74" t="str">
        <f t="shared" si="13"/>
        <v>C</v>
      </c>
      <c r="AO8" s="74" t="str">
        <f t="shared" si="14"/>
        <v>X</v>
      </c>
      <c r="AP8" s="74" t="str">
        <f t="shared" si="15"/>
        <v>O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1824</v>
      </c>
      <c r="B9" s="10" t="s">
        <v>2086</v>
      </c>
      <c r="C9" s="101">
        <v>954</v>
      </c>
      <c r="D9" s="98">
        <v>102.6</v>
      </c>
      <c r="E9" s="100">
        <v>31</v>
      </c>
      <c r="F9" s="98">
        <v>84</v>
      </c>
      <c r="G9" s="17">
        <v>25</v>
      </c>
      <c r="H9" s="101">
        <v>247</v>
      </c>
      <c r="I9" s="102">
        <v>40000</v>
      </c>
      <c r="J9" s="102" t="s">
        <v>1964</v>
      </c>
      <c r="K9" s="102"/>
      <c r="L9" s="102"/>
      <c r="M9" s="103">
        <f t="shared" si="2"/>
        <v>40000</v>
      </c>
      <c r="N9" s="4">
        <f t="shared" si="3"/>
        <v>0</v>
      </c>
      <c r="O9" s="99">
        <f t="shared" si="4"/>
        <v>1290.3225806451612</v>
      </c>
      <c r="P9" s="99">
        <f t="shared" si="5"/>
        <v>0</v>
      </c>
      <c r="Q9" s="74">
        <v>3</v>
      </c>
      <c r="R9" s="74">
        <v>2</v>
      </c>
      <c r="S9" s="74" t="s">
        <v>1941</v>
      </c>
      <c r="T9" s="5" t="s">
        <v>452</v>
      </c>
      <c r="U9" s="9"/>
      <c r="W9" s="98">
        <f t="shared" si="6"/>
        <v>102.6</v>
      </c>
      <c r="X9" s="100">
        <f t="shared" si="6"/>
        <v>31</v>
      </c>
      <c r="Y9" s="96">
        <f t="shared" si="7"/>
        <v>247</v>
      </c>
      <c r="Z9" s="103">
        <f t="shared" si="7"/>
        <v>40000</v>
      </c>
      <c r="AA9" s="103">
        <f t="shared" si="8"/>
        <v>0</v>
      </c>
      <c r="AB9" s="103">
        <f t="shared" si="9"/>
        <v>40000</v>
      </c>
      <c r="AC9" s="4">
        <f t="shared" si="9"/>
        <v>0</v>
      </c>
      <c r="AD9" s="99">
        <f t="shared" si="9"/>
        <v>1290.3225806451612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태산(산과우리들)</v>
      </c>
      <c r="AI9" s="100">
        <f t="shared" si="0"/>
        <v>31</v>
      </c>
      <c r="AJ9" s="74" t="str">
        <f t="shared" si="12"/>
        <v>A-</v>
      </c>
      <c r="AK9" s="74" t="s">
        <v>13</v>
      </c>
      <c r="AL9" s="74" t="s">
        <v>1937</v>
      </c>
      <c r="AM9" s="74" t="s">
        <v>1938</v>
      </c>
      <c r="AN9" s="74" t="str">
        <f t="shared" si="13"/>
        <v>C</v>
      </c>
      <c r="AO9" s="74" t="str">
        <f t="shared" si="14"/>
        <v>X</v>
      </c>
      <c r="AP9" s="74" t="str">
        <f t="shared" si="15"/>
        <v>O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1824</v>
      </c>
      <c r="B10" s="10" t="s">
        <v>2086</v>
      </c>
      <c r="C10" s="101">
        <v>954</v>
      </c>
      <c r="D10" s="98">
        <v>102.7</v>
      </c>
      <c r="E10" s="100">
        <v>31</v>
      </c>
      <c r="F10" s="98">
        <v>84.1</v>
      </c>
      <c r="G10" s="17">
        <v>25</v>
      </c>
      <c r="H10" s="101">
        <v>1</v>
      </c>
      <c r="I10" s="102"/>
      <c r="J10" s="102"/>
      <c r="K10" s="102"/>
      <c r="L10" s="102"/>
      <c r="M10" s="103">
        <f t="shared" si="2"/>
        <v>0</v>
      </c>
      <c r="N10" s="4" t="str">
        <f t="shared" si="3"/>
        <v/>
      </c>
      <c r="O10" s="99">
        <f t="shared" si="4"/>
        <v>0</v>
      </c>
      <c r="P10" s="99">
        <f t="shared" si="5"/>
        <v>0</v>
      </c>
      <c r="Q10" s="74">
        <v>3</v>
      </c>
      <c r="R10" s="74">
        <v>2</v>
      </c>
      <c r="S10" s="74" t="s">
        <v>1941</v>
      </c>
      <c r="T10" s="5" t="s">
        <v>236</v>
      </c>
      <c r="U10" s="9"/>
      <c r="W10" s="98">
        <f t="shared" si="6"/>
        <v>102.7</v>
      </c>
      <c r="X10" s="100">
        <f t="shared" si="6"/>
        <v>31</v>
      </c>
      <c r="Y10" s="96">
        <f t="shared" si="7"/>
        <v>1</v>
      </c>
      <c r="Z10" s="103">
        <f t="shared" si="7"/>
        <v>0</v>
      </c>
      <c r="AA10" s="103">
        <f t="shared" si="8"/>
        <v>0</v>
      </c>
      <c r="AB10" s="103">
        <f t="shared" si="9"/>
        <v>0</v>
      </c>
      <c r="AC10" s="4" t="str">
        <f t="shared" si="9"/>
        <v/>
      </c>
      <c r="AD10" s="99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태산(산과우리들)</v>
      </c>
      <c r="AI10" s="100">
        <f t="shared" si="0"/>
        <v>31</v>
      </c>
      <c r="AJ10" s="74" t="str">
        <f t="shared" si="12"/>
        <v>A-</v>
      </c>
      <c r="AK10" s="74" t="s">
        <v>13</v>
      </c>
      <c r="AL10" s="74" t="s">
        <v>1937</v>
      </c>
      <c r="AM10" s="74" t="s">
        <v>1938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1824</v>
      </c>
      <c r="B11" s="10" t="s">
        <v>2086</v>
      </c>
      <c r="C11" s="101">
        <v>954</v>
      </c>
      <c r="D11" s="98">
        <v>103.8</v>
      </c>
      <c r="E11" s="100">
        <v>31</v>
      </c>
      <c r="F11" s="98">
        <v>84.8</v>
      </c>
      <c r="G11" s="17">
        <v>26</v>
      </c>
      <c r="H11" s="101">
        <v>96</v>
      </c>
      <c r="I11" s="102">
        <v>39000</v>
      </c>
      <c r="J11" s="102" t="s">
        <v>1947</v>
      </c>
      <c r="K11" s="102"/>
      <c r="L11" s="102"/>
      <c r="M11" s="103">
        <f t="shared" si="2"/>
        <v>39000</v>
      </c>
      <c r="N11" s="4">
        <f t="shared" si="3"/>
        <v>0</v>
      </c>
      <c r="O11" s="99">
        <f t="shared" si="4"/>
        <v>1258.0645161290322</v>
      </c>
      <c r="P11" s="99">
        <f t="shared" si="5"/>
        <v>0</v>
      </c>
      <c r="Q11" s="74">
        <v>3</v>
      </c>
      <c r="R11" s="74">
        <v>2</v>
      </c>
      <c r="S11" s="74" t="s">
        <v>1941</v>
      </c>
      <c r="T11" s="5" t="s">
        <v>1831</v>
      </c>
      <c r="U11" s="9"/>
      <c r="W11" s="98">
        <f t="shared" si="6"/>
        <v>103.8</v>
      </c>
      <c r="X11" s="100">
        <f t="shared" si="6"/>
        <v>31</v>
      </c>
      <c r="Y11" s="96">
        <f t="shared" si="7"/>
        <v>96</v>
      </c>
      <c r="Z11" s="103">
        <f t="shared" si="7"/>
        <v>39000</v>
      </c>
      <c r="AA11" s="103">
        <f t="shared" si="8"/>
        <v>0</v>
      </c>
      <c r="AB11" s="103">
        <f t="shared" si="9"/>
        <v>39000</v>
      </c>
      <c r="AC11" s="4">
        <f t="shared" si="9"/>
        <v>0</v>
      </c>
      <c r="AD11" s="99">
        <f t="shared" si="9"/>
        <v>1258.0645161290322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태산(산과우리들)</v>
      </c>
      <c r="AI11" s="100">
        <f t="shared" si="0"/>
        <v>31</v>
      </c>
      <c r="AJ11" s="74" t="str">
        <f t="shared" si="12"/>
        <v>A-</v>
      </c>
      <c r="AK11" s="74" t="s">
        <v>13</v>
      </c>
      <c r="AL11" s="74" t="s">
        <v>1937</v>
      </c>
      <c r="AM11" s="74" t="s">
        <v>1938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O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포동 태헌3차('92.05.,252^)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1852</v>
      </c>
      <c r="B13" s="10" t="s">
        <v>2087</v>
      </c>
      <c r="C13" s="101">
        <v>252</v>
      </c>
      <c r="D13" s="98">
        <v>68.7</v>
      </c>
      <c r="E13" s="100">
        <v>21</v>
      </c>
      <c r="F13" s="98">
        <v>53.3</v>
      </c>
      <c r="G13" s="17">
        <v>16</v>
      </c>
      <c r="H13" s="101">
        <v>36</v>
      </c>
      <c r="I13" s="102"/>
      <c r="J13" s="102"/>
      <c r="K13" s="102"/>
      <c r="L13" s="102"/>
      <c r="M13" s="103">
        <f>I13-K13</f>
        <v>0</v>
      </c>
      <c r="N13" s="4" t="str">
        <f>IF(ISERROR(K13/I13),"",K13/I13)</f>
        <v/>
      </c>
      <c r="O13" s="99">
        <f>I13/E13</f>
        <v>0</v>
      </c>
      <c r="P13" s="99">
        <f>K13/E13</f>
        <v>0</v>
      </c>
      <c r="Q13" s="74">
        <v>3</v>
      </c>
      <c r="R13" s="74">
        <v>1</v>
      </c>
      <c r="S13" s="74" t="s">
        <v>1941</v>
      </c>
      <c r="T13" s="5">
        <v>68</v>
      </c>
      <c r="U13" s="9"/>
      <c r="W13" s="98">
        <f t="shared" ref="W13:X15" si="21">D13</f>
        <v>68.7</v>
      </c>
      <c r="X13" s="100">
        <f t="shared" si="21"/>
        <v>21</v>
      </c>
      <c r="Y13" s="96">
        <f t="shared" ref="Y13:Z15" si="22">H13</f>
        <v>36</v>
      </c>
      <c r="Z13" s="103">
        <f t="shared" si="22"/>
        <v>0</v>
      </c>
      <c r="AA13" s="103">
        <f>K13</f>
        <v>0</v>
      </c>
      <c r="AB13" s="103">
        <f t="shared" ref="AB13:AD15" si="23">M13</f>
        <v>0</v>
      </c>
      <c r="AC13" s="4" t="str">
        <f t="shared" si="23"/>
        <v/>
      </c>
      <c r="AD13" s="99">
        <f t="shared" si="23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태헌3차</v>
      </c>
      <c r="AI13" s="100">
        <f t="shared" si="0"/>
        <v>21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1852</v>
      </c>
      <c r="B14" s="10" t="s">
        <v>2087</v>
      </c>
      <c r="C14" s="101">
        <v>252</v>
      </c>
      <c r="D14" s="98">
        <v>72.8</v>
      </c>
      <c r="E14" s="100">
        <v>22</v>
      </c>
      <c r="F14" s="98">
        <v>57.2</v>
      </c>
      <c r="G14" s="17">
        <v>17</v>
      </c>
      <c r="H14" s="101">
        <v>180</v>
      </c>
      <c r="I14" s="102"/>
      <c r="J14" s="102"/>
      <c r="K14" s="102"/>
      <c r="L14" s="102"/>
      <c r="M14" s="103">
        <f>I14-K14</f>
        <v>0</v>
      </c>
      <c r="N14" s="4" t="str">
        <f>IF(ISERROR(K14/I14),"",K14/I14)</f>
        <v/>
      </c>
      <c r="O14" s="99">
        <f>I14/E14</f>
        <v>0</v>
      </c>
      <c r="P14" s="99">
        <f>K14/E14</f>
        <v>0</v>
      </c>
      <c r="Q14" s="74">
        <v>3</v>
      </c>
      <c r="R14" s="74">
        <v>1</v>
      </c>
      <c r="S14" s="74" t="s">
        <v>1941</v>
      </c>
      <c r="T14" s="5">
        <v>72</v>
      </c>
      <c r="U14" s="9"/>
      <c r="W14" s="98">
        <f t="shared" si="21"/>
        <v>72.8</v>
      </c>
      <c r="X14" s="100">
        <f t="shared" si="21"/>
        <v>22</v>
      </c>
      <c r="Y14" s="96">
        <f t="shared" si="22"/>
        <v>180</v>
      </c>
      <c r="Z14" s="103">
        <f t="shared" si="22"/>
        <v>0</v>
      </c>
      <c r="AA14" s="103">
        <f>K14</f>
        <v>0</v>
      </c>
      <c r="AB14" s="103">
        <f t="shared" si="23"/>
        <v>0</v>
      </c>
      <c r="AC14" s="4" t="str">
        <f t="shared" si="23"/>
        <v/>
      </c>
      <c r="AD14" s="99">
        <f t="shared" si="23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태헌3차</v>
      </c>
      <c r="AI14" s="100">
        <f t="shared" si="0"/>
        <v>22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1852</v>
      </c>
      <c r="B15" s="10" t="s">
        <v>2087</v>
      </c>
      <c r="C15" s="101">
        <v>252</v>
      </c>
      <c r="D15" s="98">
        <v>76.5</v>
      </c>
      <c r="E15" s="100">
        <v>23</v>
      </c>
      <c r="F15" s="98">
        <v>59.9</v>
      </c>
      <c r="G15" s="17">
        <v>18</v>
      </c>
      <c r="H15" s="101">
        <v>36</v>
      </c>
      <c r="I15" s="102"/>
      <c r="J15" s="102"/>
      <c r="K15" s="102"/>
      <c r="L15" s="102"/>
      <c r="M15" s="103">
        <f>I15-K15</f>
        <v>0</v>
      </c>
      <c r="N15" s="4" t="str">
        <f>IF(ISERROR(K15/I15),"",K15/I15)</f>
        <v/>
      </c>
      <c r="O15" s="99">
        <f>I15/E15</f>
        <v>0</v>
      </c>
      <c r="P15" s="99">
        <f>K15/E15</f>
        <v>0</v>
      </c>
      <c r="Q15" s="74">
        <v>3</v>
      </c>
      <c r="R15" s="74">
        <v>1</v>
      </c>
      <c r="S15" s="74" t="s">
        <v>1941</v>
      </c>
      <c r="T15" s="5">
        <v>76</v>
      </c>
      <c r="U15" s="9"/>
      <c r="W15" s="98">
        <f t="shared" si="21"/>
        <v>76.5</v>
      </c>
      <c r="X15" s="100">
        <f t="shared" si="21"/>
        <v>23</v>
      </c>
      <c r="Y15" s="96">
        <f t="shared" si="22"/>
        <v>36</v>
      </c>
      <c r="Z15" s="103">
        <f t="shared" si="22"/>
        <v>0</v>
      </c>
      <c r="AA15" s="103">
        <f>K15</f>
        <v>0</v>
      </c>
      <c r="AB15" s="103">
        <f t="shared" si="23"/>
        <v>0</v>
      </c>
      <c r="AC15" s="4" t="str">
        <f t="shared" si="23"/>
        <v/>
      </c>
      <c r="AD15" s="99">
        <f t="shared" si="23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태헌3차</v>
      </c>
      <c r="AI15" s="100">
        <f t="shared" si="0"/>
        <v>23</v>
      </c>
      <c r="AJ15" s="74" t="str">
        <f>IF(AI15="","",$AJ$2)</f>
        <v>A-</v>
      </c>
      <c r="AK15" s="74" t="s">
        <v>13</v>
      </c>
      <c r="AL15" s="74" t="s">
        <v>1937</v>
      </c>
      <c r="AM15" s="74" t="s">
        <v>1938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</sheetData>
  <mergeCells count="1">
    <mergeCell ref="AJ1:AN1"/>
  </mergeCells>
  <phoneticPr fontId="2" type="noConversion"/>
  <conditionalFormatting sqref="AV4:AV6">
    <cfRule type="expression" dxfId="14071" priority="177">
      <formula>AV4="X"</formula>
    </cfRule>
    <cfRule type="expression" dxfId="14070" priority="178">
      <formula>AV4="후보"</formula>
    </cfRule>
  </conditionalFormatting>
  <conditionalFormatting sqref="AC1:AC2 AC4:AC6 N4:N5">
    <cfRule type="cellIs" dxfId="14069" priority="174" operator="greaterThan">
      <formula>0.9</formula>
    </cfRule>
    <cfRule type="cellIs" dxfId="14068" priority="175" operator="greaterThan">
      <formula>0.85</formula>
    </cfRule>
  </conditionalFormatting>
  <conditionalFormatting sqref="N1:N2">
    <cfRule type="cellIs" dxfId="14067" priority="172" operator="greaterThan">
      <formula>0.9</formula>
    </cfRule>
    <cfRule type="cellIs" dxfId="14066" priority="173" operator="greaterThan">
      <formula>0.85</formula>
    </cfRule>
  </conditionalFormatting>
  <conditionalFormatting sqref="N6">
    <cfRule type="cellIs" dxfId="14065" priority="170" operator="greaterThan">
      <formula>0.9</formula>
    </cfRule>
    <cfRule type="cellIs" dxfId="14064" priority="171" operator="greaterThan">
      <formula>0.85</formula>
    </cfRule>
  </conditionalFormatting>
  <conditionalFormatting sqref="E6">
    <cfRule type="expression" dxfId="14063" priority="166">
      <formula>AND(IF(OR($Q6=1,$Q6=2),1,0),IF($X6&lt;=20,1,0))</formula>
    </cfRule>
    <cfRule type="expression" dxfId="14062" priority="167">
      <formula>AND(IF($Q6=2,1,0),IF($X6&lt;30,1,0))</formula>
    </cfRule>
    <cfRule type="expression" dxfId="14061" priority="168">
      <formula>AND(IF($Q6=3,1,0),IF($X6&lt;30,1,0))</formula>
    </cfRule>
    <cfRule type="expression" dxfId="14060" priority="169">
      <formula>AND(IF($Q6=3,1,IF($Q6=4,1,0)),IF($F6&lt;=85,1,0))</formula>
    </cfRule>
  </conditionalFormatting>
  <conditionalFormatting sqref="X6">
    <cfRule type="expression" dxfId="14059" priority="162">
      <formula>AND(IF(OR($Q6=1,$Q6=2),1,0),IF($X6&lt;=20,1,0))</formula>
    </cfRule>
    <cfRule type="expression" dxfId="14058" priority="163">
      <formula>AND(IF($Q6=2,1,0),IF($X6&lt;30,1,0))</formula>
    </cfRule>
    <cfRule type="expression" dxfId="14057" priority="164">
      <formula>AND(IF($Q6=3,1,0),IF($X6&lt;30,1,0))</formula>
    </cfRule>
    <cfRule type="expression" dxfId="14056" priority="165">
      <formula>AND(IF($Q6=3,1,IF($Q6=4,1,0)),IF($F6&lt;=85,1,0))</formula>
    </cfRule>
  </conditionalFormatting>
  <conditionalFormatting sqref="AI6">
    <cfRule type="expression" dxfId="14055" priority="158">
      <formula>AND(IF(OR($Q6=1,$Q6=2),1,0),IF($X6&lt;=20,1,0))</formula>
    </cfRule>
    <cfRule type="expression" dxfId="14054" priority="159">
      <formula>AND(IF($Q6=2,1,0),IF($X6&lt;30,1,0))</formula>
    </cfRule>
    <cfRule type="expression" dxfId="14053" priority="160">
      <formula>AND(IF($Q6=3,1,0),IF($X6&lt;30,1,0))</formula>
    </cfRule>
    <cfRule type="expression" dxfId="14052" priority="161">
      <formula>AND(IF($Q6=3,1,IF($Q6=4,1,0)),IF($F6&lt;=85,1,0))</formula>
    </cfRule>
  </conditionalFormatting>
  <conditionalFormatting sqref="AV7">
    <cfRule type="expression" dxfId="14051" priority="156">
      <formula>AV7="X"</formula>
    </cfRule>
    <cfRule type="expression" dxfId="14050" priority="157">
      <formula>AV7="후보"</formula>
    </cfRule>
  </conditionalFormatting>
  <conditionalFormatting sqref="AC7">
    <cfRule type="cellIs" dxfId="14049" priority="153" operator="greaterThan">
      <formula>0.9</formula>
    </cfRule>
    <cfRule type="cellIs" dxfId="14048" priority="154" operator="greaterThan">
      <formula>0.85</formula>
    </cfRule>
  </conditionalFormatting>
  <conditionalFormatting sqref="N7">
    <cfRule type="cellIs" dxfId="14047" priority="151" operator="greaterThan">
      <formula>0.9</formula>
    </cfRule>
    <cfRule type="cellIs" dxfId="14046" priority="152" operator="greaterThan">
      <formula>0.85</formula>
    </cfRule>
  </conditionalFormatting>
  <conditionalFormatting sqref="E7">
    <cfRule type="expression" dxfId="14045" priority="147">
      <formula>AND(IF(OR($Q7=1,$Q7=2),1,0),IF($X7&lt;=20,1,0))</formula>
    </cfRule>
    <cfRule type="expression" dxfId="14044" priority="148">
      <formula>AND(IF($Q7=2,1,0),IF($X7&lt;30,1,0))</formula>
    </cfRule>
    <cfRule type="expression" dxfId="14043" priority="149">
      <formula>AND(IF($Q7=3,1,0),IF($X7&lt;30,1,0))</formula>
    </cfRule>
    <cfRule type="expression" dxfId="14042" priority="150">
      <formula>AND(IF($Q7=3,1,IF($Q7=4,1,0)),IF($F7&lt;=85,1,0))</formula>
    </cfRule>
  </conditionalFormatting>
  <conditionalFormatting sqref="X7">
    <cfRule type="expression" dxfId="14041" priority="143">
      <formula>AND(IF(OR($Q7=1,$Q7=2),1,0),IF($X7&lt;=20,1,0))</formula>
    </cfRule>
    <cfRule type="expression" dxfId="14040" priority="144">
      <formula>AND(IF($Q7=2,1,0),IF($X7&lt;30,1,0))</formula>
    </cfRule>
    <cfRule type="expression" dxfId="14039" priority="145">
      <formula>AND(IF($Q7=3,1,0),IF($X7&lt;30,1,0))</formula>
    </cfRule>
    <cfRule type="expression" dxfId="14038" priority="146">
      <formula>AND(IF($Q7=3,1,IF($Q7=4,1,0)),IF($F7&lt;=85,1,0))</formula>
    </cfRule>
  </conditionalFormatting>
  <conditionalFormatting sqref="AI7">
    <cfRule type="expression" dxfId="14037" priority="139">
      <formula>AND(IF(OR($Q7=1,$Q7=2),1,0),IF($X7&lt;=20,1,0))</formula>
    </cfRule>
    <cfRule type="expression" dxfId="14036" priority="140">
      <formula>AND(IF($Q7=2,1,0),IF($X7&lt;30,1,0))</formula>
    </cfRule>
    <cfRule type="expression" dxfId="14035" priority="141">
      <formula>AND(IF($Q7=3,1,0),IF($X7&lt;30,1,0))</formula>
    </cfRule>
    <cfRule type="expression" dxfId="14034" priority="142">
      <formula>AND(IF($Q7=3,1,IF($Q7=4,1,0)),IF($F7&lt;=85,1,0))</formula>
    </cfRule>
  </conditionalFormatting>
  <conditionalFormatting sqref="AV8">
    <cfRule type="expression" dxfId="14033" priority="137">
      <formula>AV8="X"</formula>
    </cfRule>
    <cfRule type="expression" dxfId="14032" priority="138">
      <formula>AV8="후보"</formula>
    </cfRule>
  </conditionalFormatting>
  <conditionalFormatting sqref="AC8">
    <cfRule type="cellIs" dxfId="14031" priority="134" operator="greaterThan">
      <formula>0.9</formula>
    </cfRule>
    <cfRule type="cellIs" dxfId="14030" priority="135" operator="greaterThan">
      <formula>0.85</formula>
    </cfRule>
  </conditionalFormatting>
  <conditionalFormatting sqref="N8">
    <cfRule type="cellIs" dxfId="14029" priority="132" operator="greaterThan">
      <formula>0.9</formula>
    </cfRule>
    <cfRule type="cellIs" dxfId="14028" priority="133" operator="greaterThan">
      <formula>0.85</formula>
    </cfRule>
  </conditionalFormatting>
  <conditionalFormatting sqref="E8">
    <cfRule type="expression" dxfId="14027" priority="128">
      <formula>AND(IF(OR($Q8=1,$Q8=2),1,0),IF($X8&lt;=20,1,0))</formula>
    </cfRule>
    <cfRule type="expression" dxfId="14026" priority="129">
      <formula>AND(IF($Q8=2,1,0),IF($X8&lt;30,1,0))</formula>
    </cfRule>
    <cfRule type="expression" dxfId="14025" priority="130">
      <formula>AND(IF($Q8=3,1,0),IF($X8&lt;30,1,0))</formula>
    </cfRule>
    <cfRule type="expression" dxfId="14024" priority="131">
      <formula>AND(IF($Q8=3,1,IF($Q8=4,1,0)),IF($F8&lt;=85,1,0))</formula>
    </cfRule>
  </conditionalFormatting>
  <conditionalFormatting sqref="X8">
    <cfRule type="expression" dxfId="14023" priority="124">
      <formula>AND(IF(OR($Q8=1,$Q8=2),1,0),IF($X8&lt;=20,1,0))</formula>
    </cfRule>
    <cfRule type="expression" dxfId="14022" priority="125">
      <formula>AND(IF($Q8=2,1,0),IF($X8&lt;30,1,0))</formula>
    </cfRule>
    <cfRule type="expression" dxfId="14021" priority="126">
      <formula>AND(IF($Q8=3,1,0),IF($X8&lt;30,1,0))</formula>
    </cfRule>
    <cfRule type="expression" dxfId="14020" priority="127">
      <formula>AND(IF($Q8=3,1,IF($Q8=4,1,0)),IF($F8&lt;=85,1,0))</formula>
    </cfRule>
  </conditionalFormatting>
  <conditionalFormatting sqref="AI8">
    <cfRule type="expression" dxfId="14019" priority="120">
      <formula>AND(IF(OR($Q8=1,$Q8=2),1,0),IF($X8&lt;=20,1,0))</formula>
    </cfRule>
    <cfRule type="expression" dxfId="14018" priority="121">
      <formula>AND(IF($Q8=2,1,0),IF($X8&lt;30,1,0))</formula>
    </cfRule>
    <cfRule type="expression" dxfId="14017" priority="122">
      <formula>AND(IF($Q8=3,1,0),IF($X8&lt;30,1,0))</formula>
    </cfRule>
    <cfRule type="expression" dxfId="14016" priority="123">
      <formula>AND(IF($Q8=3,1,IF($Q8=4,1,0)),IF($F8&lt;=85,1,0))</formula>
    </cfRule>
  </conditionalFormatting>
  <conditionalFormatting sqref="AV9">
    <cfRule type="expression" dxfId="14015" priority="118">
      <formula>AV9="X"</formula>
    </cfRule>
    <cfRule type="expression" dxfId="14014" priority="119">
      <formula>AV9="후보"</formula>
    </cfRule>
  </conditionalFormatting>
  <conditionalFormatting sqref="AC9">
    <cfRule type="cellIs" dxfId="14013" priority="115" operator="greaterThan">
      <formula>0.9</formula>
    </cfRule>
    <cfRule type="cellIs" dxfId="14012" priority="116" operator="greaterThan">
      <formula>0.85</formula>
    </cfRule>
  </conditionalFormatting>
  <conditionalFormatting sqref="N9">
    <cfRule type="cellIs" dxfId="14011" priority="113" operator="greaterThan">
      <formula>0.9</formula>
    </cfRule>
    <cfRule type="cellIs" dxfId="14010" priority="114" operator="greaterThan">
      <formula>0.85</formula>
    </cfRule>
  </conditionalFormatting>
  <conditionalFormatting sqref="E9">
    <cfRule type="expression" dxfId="14009" priority="109">
      <formula>AND(IF(OR($Q9=1,$Q9=2),1,0),IF($X9&lt;=20,1,0))</formula>
    </cfRule>
    <cfRule type="expression" dxfId="14008" priority="110">
      <formula>AND(IF($Q9=2,1,0),IF($X9&lt;30,1,0))</formula>
    </cfRule>
    <cfRule type="expression" dxfId="14007" priority="111">
      <formula>AND(IF($Q9=3,1,0),IF($X9&lt;30,1,0))</formula>
    </cfRule>
    <cfRule type="expression" dxfId="14006" priority="112">
      <formula>AND(IF($Q9=3,1,IF($Q9=4,1,0)),IF($F9&lt;=85,1,0))</formula>
    </cfRule>
  </conditionalFormatting>
  <conditionalFormatting sqref="X9">
    <cfRule type="expression" dxfId="14005" priority="105">
      <formula>AND(IF(OR($Q9=1,$Q9=2),1,0),IF($X9&lt;=20,1,0))</formula>
    </cfRule>
    <cfRule type="expression" dxfId="14004" priority="106">
      <formula>AND(IF($Q9=2,1,0),IF($X9&lt;30,1,0))</formula>
    </cfRule>
    <cfRule type="expression" dxfId="14003" priority="107">
      <formula>AND(IF($Q9=3,1,0),IF($X9&lt;30,1,0))</formula>
    </cfRule>
    <cfRule type="expression" dxfId="14002" priority="108">
      <formula>AND(IF($Q9=3,1,IF($Q9=4,1,0)),IF($F9&lt;=85,1,0))</formula>
    </cfRule>
  </conditionalFormatting>
  <conditionalFormatting sqref="AI9">
    <cfRule type="expression" dxfId="14001" priority="101">
      <formula>AND(IF(OR($Q9=1,$Q9=2),1,0),IF($X9&lt;=20,1,0))</formula>
    </cfRule>
    <cfRule type="expression" dxfId="14000" priority="102">
      <formula>AND(IF($Q9=2,1,0),IF($X9&lt;30,1,0))</formula>
    </cfRule>
    <cfRule type="expression" dxfId="13999" priority="103">
      <formula>AND(IF($Q9=3,1,0),IF($X9&lt;30,1,0))</formula>
    </cfRule>
    <cfRule type="expression" dxfId="13998" priority="104">
      <formula>AND(IF($Q9=3,1,IF($Q9=4,1,0)),IF($F9&lt;=85,1,0))</formula>
    </cfRule>
  </conditionalFormatting>
  <conditionalFormatting sqref="AV10">
    <cfRule type="expression" dxfId="13997" priority="99">
      <formula>AV10="X"</formula>
    </cfRule>
    <cfRule type="expression" dxfId="13996" priority="100">
      <formula>AV10="후보"</formula>
    </cfRule>
  </conditionalFormatting>
  <conditionalFormatting sqref="AC10">
    <cfRule type="cellIs" dxfId="13995" priority="96" operator="greaterThan">
      <formula>0.9</formula>
    </cfRule>
    <cfRule type="cellIs" dxfId="13994" priority="97" operator="greaterThan">
      <formula>0.85</formula>
    </cfRule>
  </conditionalFormatting>
  <conditionalFormatting sqref="N10">
    <cfRule type="cellIs" dxfId="13993" priority="94" operator="greaterThan">
      <formula>0.9</formula>
    </cfRule>
    <cfRule type="cellIs" dxfId="13992" priority="95" operator="greaterThan">
      <formula>0.85</formula>
    </cfRule>
  </conditionalFormatting>
  <conditionalFormatting sqref="E10">
    <cfRule type="expression" dxfId="13991" priority="90">
      <formula>AND(IF(OR($Q10=1,$Q10=2),1,0),IF($X10&lt;=20,1,0))</formula>
    </cfRule>
    <cfRule type="expression" dxfId="13990" priority="91">
      <formula>AND(IF($Q10=2,1,0),IF($X10&lt;30,1,0))</formula>
    </cfRule>
    <cfRule type="expression" dxfId="13989" priority="92">
      <formula>AND(IF($Q10=3,1,0),IF($X10&lt;30,1,0))</formula>
    </cfRule>
    <cfRule type="expression" dxfId="13988" priority="93">
      <formula>AND(IF($Q10=3,1,IF($Q10=4,1,0)),IF($F10&lt;=85,1,0))</formula>
    </cfRule>
  </conditionalFormatting>
  <conditionalFormatting sqref="X10">
    <cfRule type="expression" dxfId="13987" priority="86">
      <formula>AND(IF(OR($Q10=1,$Q10=2),1,0),IF($X10&lt;=20,1,0))</formula>
    </cfRule>
    <cfRule type="expression" dxfId="13986" priority="87">
      <formula>AND(IF($Q10=2,1,0),IF($X10&lt;30,1,0))</formula>
    </cfRule>
    <cfRule type="expression" dxfId="13985" priority="88">
      <formula>AND(IF($Q10=3,1,0),IF($X10&lt;30,1,0))</formula>
    </cfRule>
    <cfRule type="expression" dxfId="13984" priority="89">
      <formula>AND(IF($Q10=3,1,IF($Q10=4,1,0)),IF($F10&lt;=85,1,0))</formula>
    </cfRule>
  </conditionalFormatting>
  <conditionalFormatting sqref="AI10">
    <cfRule type="expression" dxfId="13983" priority="82">
      <formula>AND(IF(OR($Q10=1,$Q10=2),1,0),IF($X10&lt;=20,1,0))</formula>
    </cfRule>
    <cfRule type="expression" dxfId="13982" priority="83">
      <formula>AND(IF($Q10=2,1,0),IF($X10&lt;30,1,0))</formula>
    </cfRule>
    <cfRule type="expression" dxfId="13981" priority="84">
      <formula>AND(IF($Q10=3,1,0),IF($X10&lt;30,1,0))</formula>
    </cfRule>
    <cfRule type="expression" dxfId="13980" priority="85">
      <formula>AND(IF($Q10=3,1,IF($Q10=4,1,0)),IF($F10&lt;=85,1,0))</formula>
    </cfRule>
  </conditionalFormatting>
  <conditionalFormatting sqref="AV11">
    <cfRule type="expression" dxfId="13979" priority="80">
      <formula>AV11="X"</formula>
    </cfRule>
    <cfRule type="expression" dxfId="13978" priority="81">
      <formula>AV11="후보"</formula>
    </cfRule>
  </conditionalFormatting>
  <conditionalFormatting sqref="AC11">
    <cfRule type="cellIs" dxfId="13977" priority="77" operator="greaterThan">
      <formula>0.9</formula>
    </cfRule>
    <cfRule type="cellIs" dxfId="13976" priority="78" operator="greaterThan">
      <formula>0.85</formula>
    </cfRule>
  </conditionalFormatting>
  <conditionalFormatting sqref="N11">
    <cfRule type="cellIs" dxfId="13975" priority="75" operator="greaterThan">
      <formula>0.9</formula>
    </cfRule>
    <cfRule type="cellIs" dxfId="13974" priority="76" operator="greaterThan">
      <formula>0.85</formula>
    </cfRule>
  </conditionalFormatting>
  <conditionalFormatting sqref="E11">
    <cfRule type="expression" dxfId="13973" priority="71">
      <formula>AND(IF(OR($Q11=1,$Q11=2),1,0),IF($X11&lt;=20,1,0))</formula>
    </cfRule>
    <cfRule type="expression" dxfId="13972" priority="72">
      <formula>AND(IF($Q11=2,1,0),IF($X11&lt;30,1,0))</formula>
    </cfRule>
    <cfRule type="expression" dxfId="13971" priority="73">
      <formula>AND(IF($Q11=3,1,0),IF($X11&lt;30,1,0))</formula>
    </cfRule>
    <cfRule type="expression" dxfId="13970" priority="74">
      <formula>AND(IF($Q11=3,1,IF($Q11=4,1,0)),IF($F11&lt;=85,1,0))</formula>
    </cfRule>
  </conditionalFormatting>
  <conditionalFormatting sqref="X11">
    <cfRule type="expression" dxfId="13969" priority="67">
      <formula>AND(IF(OR($Q11=1,$Q11=2),1,0),IF($X11&lt;=20,1,0))</formula>
    </cfRule>
    <cfRule type="expression" dxfId="13968" priority="68">
      <formula>AND(IF($Q11=2,1,0),IF($X11&lt;30,1,0))</formula>
    </cfRule>
    <cfRule type="expression" dxfId="13967" priority="69">
      <formula>AND(IF($Q11=3,1,0),IF($X11&lt;30,1,0))</formula>
    </cfRule>
    <cfRule type="expression" dxfId="13966" priority="70">
      <formula>AND(IF($Q11=3,1,IF($Q11=4,1,0)),IF($F11&lt;=85,1,0))</formula>
    </cfRule>
  </conditionalFormatting>
  <conditionalFormatting sqref="AI11">
    <cfRule type="expression" dxfId="13965" priority="63">
      <formula>AND(IF(OR($Q11=1,$Q11=2),1,0),IF($X11&lt;=20,1,0))</formula>
    </cfRule>
    <cfRule type="expression" dxfId="13964" priority="64">
      <formula>AND(IF($Q11=2,1,0),IF($X11&lt;30,1,0))</formula>
    </cfRule>
    <cfRule type="expression" dxfId="13963" priority="65">
      <formula>AND(IF($Q11=3,1,0),IF($X11&lt;30,1,0))</formula>
    </cfRule>
    <cfRule type="expression" dxfId="13962" priority="66">
      <formula>AND(IF($Q11=3,1,IF($Q11=4,1,0)),IF($F11&lt;=85,1,0))</formula>
    </cfRule>
  </conditionalFormatting>
  <conditionalFormatting sqref="AV12">
    <cfRule type="expression" dxfId="13961" priority="61">
      <formula>AV12="X"</formula>
    </cfRule>
    <cfRule type="expression" dxfId="13960" priority="62">
      <formula>AV12="후보"</formula>
    </cfRule>
  </conditionalFormatting>
  <conditionalFormatting sqref="AC12 N12">
    <cfRule type="cellIs" dxfId="13959" priority="58" operator="greaterThan">
      <formula>0.9</formula>
    </cfRule>
    <cfRule type="cellIs" dxfId="13958" priority="59" operator="greaterThan">
      <formula>0.85</formula>
    </cfRule>
  </conditionalFormatting>
  <conditionalFormatting sqref="AV13">
    <cfRule type="expression" dxfId="13957" priority="56">
      <formula>AV13="X"</formula>
    </cfRule>
    <cfRule type="expression" dxfId="13956" priority="57">
      <formula>AV13="후보"</formula>
    </cfRule>
  </conditionalFormatting>
  <conditionalFormatting sqref="AC13">
    <cfRule type="cellIs" dxfId="13955" priority="53" operator="greaterThan">
      <formula>0.9</formula>
    </cfRule>
    <cfRule type="cellIs" dxfId="13954" priority="54" operator="greaterThan">
      <formula>0.85</formula>
    </cfRule>
  </conditionalFormatting>
  <conditionalFormatting sqref="N13">
    <cfRule type="cellIs" dxfId="13953" priority="51" operator="greaterThan">
      <formula>0.9</formula>
    </cfRule>
    <cfRule type="cellIs" dxfId="13952" priority="52" operator="greaterThan">
      <formula>0.85</formula>
    </cfRule>
  </conditionalFormatting>
  <conditionalFormatting sqref="E13">
    <cfRule type="expression" dxfId="13951" priority="47">
      <formula>AND(IF(OR($Q13=1,$Q13=2),1,0),IF($X13&lt;=20,1,0))</formula>
    </cfRule>
    <cfRule type="expression" dxfId="13950" priority="48">
      <formula>AND(IF($Q13=2,1,0),IF($X13&lt;30,1,0))</formula>
    </cfRule>
    <cfRule type="expression" dxfId="13949" priority="49">
      <formula>AND(IF($Q13=3,1,0),IF($X13&lt;30,1,0))</formula>
    </cfRule>
    <cfRule type="expression" dxfId="13948" priority="50">
      <formula>AND(IF($Q13=3,1,IF($Q13=4,1,0)),IF($F13&lt;=85,1,0))</formula>
    </cfRule>
  </conditionalFormatting>
  <conditionalFormatting sqref="X13">
    <cfRule type="expression" dxfId="13947" priority="43">
      <formula>AND(IF(OR($Q13=1,$Q13=2),1,0),IF($X13&lt;=20,1,0))</formula>
    </cfRule>
    <cfRule type="expression" dxfId="13946" priority="44">
      <formula>AND(IF($Q13=2,1,0),IF($X13&lt;30,1,0))</formula>
    </cfRule>
    <cfRule type="expression" dxfId="13945" priority="45">
      <formula>AND(IF($Q13=3,1,0),IF($X13&lt;30,1,0))</formula>
    </cfRule>
    <cfRule type="expression" dxfId="13944" priority="46">
      <formula>AND(IF($Q13=3,1,IF($Q13=4,1,0)),IF($F13&lt;=85,1,0))</formula>
    </cfRule>
  </conditionalFormatting>
  <conditionalFormatting sqref="AI13">
    <cfRule type="expression" dxfId="13943" priority="39">
      <formula>AND(IF(OR($Q13=1,$Q13=2),1,0),IF($X13&lt;=20,1,0))</formula>
    </cfRule>
    <cfRule type="expression" dxfId="13942" priority="40">
      <formula>AND(IF($Q13=2,1,0),IF($X13&lt;30,1,0))</formula>
    </cfRule>
    <cfRule type="expression" dxfId="13941" priority="41">
      <formula>AND(IF($Q13=3,1,0),IF($X13&lt;30,1,0))</formula>
    </cfRule>
    <cfRule type="expression" dxfId="13940" priority="42">
      <formula>AND(IF($Q13=3,1,IF($Q13=4,1,0)),IF($F13&lt;=85,1,0))</formula>
    </cfRule>
  </conditionalFormatting>
  <conditionalFormatting sqref="AV14">
    <cfRule type="expression" dxfId="13939" priority="37">
      <formula>AV14="X"</formula>
    </cfRule>
    <cfRule type="expression" dxfId="13938" priority="38">
      <formula>AV14="후보"</formula>
    </cfRule>
  </conditionalFormatting>
  <conditionalFormatting sqref="AC14">
    <cfRule type="cellIs" dxfId="13937" priority="34" operator="greaterThan">
      <formula>0.9</formula>
    </cfRule>
    <cfRule type="cellIs" dxfId="13936" priority="35" operator="greaterThan">
      <formula>0.85</formula>
    </cfRule>
  </conditionalFormatting>
  <conditionalFormatting sqref="N14">
    <cfRule type="cellIs" dxfId="13935" priority="32" operator="greaterThan">
      <formula>0.9</formula>
    </cfRule>
    <cfRule type="cellIs" dxfId="13934" priority="33" operator="greaterThan">
      <formula>0.85</formula>
    </cfRule>
  </conditionalFormatting>
  <conditionalFormatting sqref="E14">
    <cfRule type="expression" dxfId="13933" priority="28">
      <formula>AND(IF(OR($Q14=1,$Q14=2),1,0),IF($X14&lt;=20,1,0))</formula>
    </cfRule>
    <cfRule type="expression" dxfId="13932" priority="29">
      <formula>AND(IF($Q14=2,1,0),IF($X14&lt;30,1,0))</formula>
    </cfRule>
    <cfRule type="expression" dxfId="13931" priority="30">
      <formula>AND(IF($Q14=3,1,0),IF($X14&lt;30,1,0))</formula>
    </cfRule>
    <cfRule type="expression" dxfId="13930" priority="31">
      <formula>AND(IF($Q14=3,1,IF($Q14=4,1,0)),IF($F14&lt;=85,1,0))</formula>
    </cfRule>
  </conditionalFormatting>
  <conditionalFormatting sqref="X14">
    <cfRule type="expression" dxfId="13929" priority="24">
      <formula>AND(IF(OR($Q14=1,$Q14=2),1,0),IF($X14&lt;=20,1,0))</formula>
    </cfRule>
    <cfRule type="expression" dxfId="13928" priority="25">
      <formula>AND(IF($Q14=2,1,0),IF($X14&lt;30,1,0))</formula>
    </cfRule>
    <cfRule type="expression" dxfId="13927" priority="26">
      <formula>AND(IF($Q14=3,1,0),IF($X14&lt;30,1,0))</formula>
    </cfRule>
    <cfRule type="expression" dxfId="13926" priority="27">
      <formula>AND(IF($Q14=3,1,IF($Q14=4,1,0)),IF($F14&lt;=85,1,0))</formula>
    </cfRule>
  </conditionalFormatting>
  <conditionalFormatting sqref="AI14">
    <cfRule type="expression" dxfId="13925" priority="20">
      <formula>AND(IF(OR($Q14=1,$Q14=2),1,0),IF($X14&lt;=20,1,0))</formula>
    </cfRule>
    <cfRule type="expression" dxfId="13924" priority="21">
      <formula>AND(IF($Q14=2,1,0),IF($X14&lt;30,1,0))</formula>
    </cfRule>
    <cfRule type="expression" dxfId="13923" priority="22">
      <formula>AND(IF($Q14=3,1,0),IF($X14&lt;30,1,0))</formula>
    </cfRule>
    <cfRule type="expression" dxfId="13922" priority="23">
      <formula>AND(IF($Q14=3,1,IF($Q14=4,1,0)),IF($F14&lt;=85,1,0))</formula>
    </cfRule>
  </conditionalFormatting>
  <conditionalFormatting sqref="AV15">
    <cfRule type="expression" dxfId="13921" priority="18">
      <formula>AV15="X"</formula>
    </cfRule>
    <cfRule type="expression" dxfId="13920" priority="19">
      <formula>AV15="후보"</formula>
    </cfRule>
  </conditionalFormatting>
  <conditionalFormatting sqref="AC15">
    <cfRule type="cellIs" dxfId="13919" priority="15" operator="greaterThan">
      <formula>0.9</formula>
    </cfRule>
    <cfRule type="cellIs" dxfId="13918" priority="16" operator="greaterThan">
      <formula>0.85</formula>
    </cfRule>
  </conditionalFormatting>
  <conditionalFormatting sqref="N15">
    <cfRule type="cellIs" dxfId="13917" priority="13" operator="greaterThan">
      <formula>0.9</formula>
    </cfRule>
    <cfRule type="cellIs" dxfId="13916" priority="14" operator="greaterThan">
      <formula>0.85</formula>
    </cfRule>
  </conditionalFormatting>
  <conditionalFormatting sqref="E15">
    <cfRule type="expression" dxfId="13915" priority="9">
      <formula>AND(IF(OR($Q15=1,$Q15=2),1,0),IF($X15&lt;=20,1,0))</formula>
    </cfRule>
    <cfRule type="expression" dxfId="13914" priority="10">
      <formula>AND(IF($Q15=2,1,0),IF($X15&lt;30,1,0))</formula>
    </cfRule>
    <cfRule type="expression" dxfId="13913" priority="11">
      <formula>AND(IF($Q15=3,1,0),IF($X15&lt;30,1,0))</formula>
    </cfRule>
    <cfRule type="expression" dxfId="13912" priority="12">
      <formula>AND(IF($Q15=3,1,IF($Q15=4,1,0)),IF($F15&lt;=85,1,0))</formula>
    </cfRule>
  </conditionalFormatting>
  <conditionalFormatting sqref="X15">
    <cfRule type="expression" dxfId="13911" priority="5">
      <formula>AND(IF(OR($Q15=1,$Q15=2),1,0),IF($X15&lt;=20,1,0))</formula>
    </cfRule>
    <cfRule type="expression" dxfId="13910" priority="6">
      <formula>AND(IF($Q15=2,1,0),IF($X15&lt;30,1,0))</formula>
    </cfRule>
    <cfRule type="expression" dxfId="13909" priority="7">
      <formula>AND(IF($Q15=3,1,0),IF($X15&lt;30,1,0))</formula>
    </cfRule>
    <cfRule type="expression" dxfId="13908" priority="8">
      <formula>AND(IF($Q15=3,1,IF($Q15=4,1,0)),IF($F15&lt;=85,1,0))</formula>
    </cfRule>
  </conditionalFormatting>
  <conditionalFormatting sqref="AI15">
    <cfRule type="expression" dxfId="13907" priority="1">
      <formula>AND(IF(OR($Q15=1,$Q15=2),1,0),IF($X15&lt;=20,1,0))</formula>
    </cfRule>
    <cfRule type="expression" dxfId="13906" priority="2">
      <formula>AND(IF($Q15=2,1,0),IF($X15&lt;30,1,0))</formula>
    </cfRule>
    <cfRule type="expression" dxfId="13905" priority="3">
      <formula>AND(IF($Q15=3,1,0),IF($X15&lt;30,1,0))</formula>
    </cfRule>
    <cfRule type="expression" dxfId="13904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하상동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1867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하상동 연꽃마을금호타운('99.05.,822^)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9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1863</v>
      </c>
      <c r="B6" s="10" t="s">
        <v>2088</v>
      </c>
      <c r="C6" s="101">
        <v>822</v>
      </c>
      <c r="D6" s="98">
        <v>79.400000000000006</v>
      </c>
      <c r="E6" s="100">
        <v>24</v>
      </c>
      <c r="F6" s="98">
        <v>59.8</v>
      </c>
      <c r="G6" s="17">
        <v>18</v>
      </c>
      <c r="H6" s="101">
        <v>330</v>
      </c>
      <c r="I6" s="102">
        <v>30000</v>
      </c>
      <c r="J6" s="102" t="s">
        <v>1952</v>
      </c>
      <c r="K6" s="102">
        <v>25000</v>
      </c>
      <c r="L6" s="102" t="s">
        <v>1951</v>
      </c>
      <c r="M6" s="103">
        <f>I6-K6</f>
        <v>5000</v>
      </c>
      <c r="N6" s="4">
        <f>IF(ISERROR(K6/I6),"",K6/I6)</f>
        <v>0.83333333333333337</v>
      </c>
      <c r="O6" s="99">
        <f>I6/E6</f>
        <v>1250</v>
      </c>
      <c r="P6" s="99">
        <f>K6/E6</f>
        <v>1041.6666666666667</v>
      </c>
      <c r="Q6" s="74">
        <v>3</v>
      </c>
      <c r="R6" s="74">
        <v>2</v>
      </c>
      <c r="S6" s="74" t="s">
        <v>1941</v>
      </c>
      <c r="T6" s="5" t="s">
        <v>134</v>
      </c>
      <c r="U6" s="9"/>
      <c r="W6" s="98">
        <f t="shared" ref="W6:X9" si="2">D6</f>
        <v>79.400000000000006</v>
      </c>
      <c r="X6" s="100">
        <f t="shared" si="2"/>
        <v>24</v>
      </c>
      <c r="Y6" s="96">
        <f t="shared" ref="Y6:Z9" si="3">H6</f>
        <v>330</v>
      </c>
      <c r="Z6" s="103">
        <f t="shared" si="3"/>
        <v>30000</v>
      </c>
      <c r="AA6" s="103">
        <f>K6</f>
        <v>25000</v>
      </c>
      <c r="AB6" s="103">
        <f t="shared" ref="AB6:AD9" si="4">M6</f>
        <v>5000</v>
      </c>
      <c r="AC6" s="4">
        <f t="shared" si="4"/>
        <v>0.83333333333333337</v>
      </c>
      <c r="AD6" s="99">
        <f t="shared" si="4"/>
        <v>1250</v>
      </c>
      <c r="AE6" s="74" t="str">
        <f>S6</f>
        <v>계</v>
      </c>
      <c r="AF6" s="74" t="str">
        <f>Q6&amp;"/"&amp;R6</f>
        <v>3/2</v>
      </c>
      <c r="AH6" s="20" t="str">
        <f t="shared" si="1"/>
        <v>연꽃마을금호타운</v>
      </c>
      <c r="AI6" s="100">
        <f t="shared" si="0"/>
        <v>24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1863</v>
      </c>
      <c r="B7" s="10" t="s">
        <v>2088</v>
      </c>
      <c r="C7" s="101">
        <v>822</v>
      </c>
      <c r="D7" s="98">
        <v>79.3</v>
      </c>
      <c r="E7" s="100">
        <v>24</v>
      </c>
      <c r="F7" s="98">
        <v>59.6</v>
      </c>
      <c r="G7" s="17">
        <v>18</v>
      </c>
      <c r="H7" s="101">
        <v>72</v>
      </c>
      <c r="I7" s="102">
        <v>30500</v>
      </c>
      <c r="J7" s="102" t="s">
        <v>1956</v>
      </c>
      <c r="K7" s="102"/>
      <c r="L7" s="102"/>
      <c r="M7" s="103">
        <f>I7-K7</f>
        <v>30500</v>
      </c>
      <c r="N7" s="4">
        <f>IF(ISERROR(K7/I7),"",K7/I7)</f>
        <v>0</v>
      </c>
      <c r="O7" s="99">
        <f>I7/E7</f>
        <v>1270.8333333333333</v>
      </c>
      <c r="P7" s="99">
        <f>K7/E7</f>
        <v>0</v>
      </c>
      <c r="Q7" s="74">
        <v>2</v>
      </c>
      <c r="R7" s="74">
        <v>1</v>
      </c>
      <c r="S7" s="74" t="s">
        <v>1941</v>
      </c>
      <c r="T7" s="5" t="s">
        <v>138</v>
      </c>
      <c r="U7" s="9"/>
      <c r="W7" s="98">
        <f t="shared" si="2"/>
        <v>79.3</v>
      </c>
      <c r="X7" s="100">
        <f t="shared" si="2"/>
        <v>24</v>
      </c>
      <c r="Y7" s="96">
        <f t="shared" si="3"/>
        <v>72</v>
      </c>
      <c r="Z7" s="103">
        <f t="shared" si="3"/>
        <v>30500</v>
      </c>
      <c r="AA7" s="103">
        <f>K7</f>
        <v>0</v>
      </c>
      <c r="AB7" s="103">
        <f t="shared" si="4"/>
        <v>30500</v>
      </c>
      <c r="AC7" s="4">
        <f t="shared" si="4"/>
        <v>0</v>
      </c>
      <c r="AD7" s="99">
        <f t="shared" si="4"/>
        <v>1270.8333333333333</v>
      </c>
      <c r="AE7" s="74" t="str">
        <f>S7</f>
        <v>계</v>
      </c>
      <c r="AF7" s="74" t="str">
        <f>Q7&amp;"/"&amp;R7</f>
        <v>2/1</v>
      </c>
      <c r="AH7" s="20" t="str">
        <f t="shared" si="1"/>
        <v>연꽃마을금호타운</v>
      </c>
      <c r="AI7" s="100">
        <f t="shared" si="0"/>
        <v>24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1863</v>
      </c>
      <c r="B8" s="10" t="s">
        <v>2088</v>
      </c>
      <c r="C8" s="101">
        <v>822</v>
      </c>
      <c r="D8" s="98">
        <v>105.9</v>
      </c>
      <c r="E8" s="100">
        <v>32</v>
      </c>
      <c r="F8" s="98">
        <v>84.8</v>
      </c>
      <c r="G8" s="17">
        <v>26</v>
      </c>
      <c r="H8" s="101">
        <v>108</v>
      </c>
      <c r="I8" s="102">
        <v>43000</v>
      </c>
      <c r="J8" s="102" t="s">
        <v>1949</v>
      </c>
      <c r="K8" s="102"/>
      <c r="L8" s="102"/>
      <c r="M8" s="103">
        <f>I8-K8</f>
        <v>43000</v>
      </c>
      <c r="N8" s="4">
        <f>IF(ISERROR(K8/I8),"",K8/I8)</f>
        <v>0</v>
      </c>
      <c r="O8" s="99">
        <f>I8/E8</f>
        <v>1343.75</v>
      </c>
      <c r="P8" s="99">
        <f>K8/E8</f>
        <v>0</v>
      </c>
      <c r="Q8" s="74">
        <v>3</v>
      </c>
      <c r="R8" s="74">
        <v>2</v>
      </c>
      <c r="S8" s="74" t="s">
        <v>1941</v>
      </c>
      <c r="T8" s="5" t="s">
        <v>129</v>
      </c>
      <c r="U8" s="9"/>
      <c r="W8" s="98">
        <f t="shared" si="2"/>
        <v>105.9</v>
      </c>
      <c r="X8" s="100">
        <f t="shared" si="2"/>
        <v>32</v>
      </c>
      <c r="Y8" s="96">
        <f t="shared" si="3"/>
        <v>108</v>
      </c>
      <c r="Z8" s="103">
        <f t="shared" si="3"/>
        <v>43000</v>
      </c>
      <c r="AA8" s="103">
        <f>K8</f>
        <v>0</v>
      </c>
      <c r="AB8" s="103">
        <f t="shared" si="4"/>
        <v>43000</v>
      </c>
      <c r="AC8" s="4">
        <f t="shared" si="4"/>
        <v>0</v>
      </c>
      <c r="AD8" s="99">
        <f t="shared" si="4"/>
        <v>1343.75</v>
      </c>
      <c r="AE8" s="74" t="str">
        <f>S8</f>
        <v>계</v>
      </c>
      <c r="AF8" s="74" t="str">
        <f>Q8&amp;"/"&amp;R8</f>
        <v>3/2</v>
      </c>
      <c r="AH8" s="20" t="str">
        <f t="shared" si="1"/>
        <v>연꽃마을금호타운</v>
      </c>
      <c r="AI8" s="100">
        <f t="shared" si="0"/>
        <v>32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1863</v>
      </c>
      <c r="B9" s="10" t="s">
        <v>2088</v>
      </c>
      <c r="C9" s="101">
        <v>822</v>
      </c>
      <c r="D9" s="98">
        <v>108.4</v>
      </c>
      <c r="E9" s="100">
        <v>33</v>
      </c>
      <c r="F9" s="98">
        <v>84.9</v>
      </c>
      <c r="G9" s="17">
        <v>26</v>
      </c>
      <c r="H9" s="101">
        <v>312</v>
      </c>
      <c r="I9" s="102"/>
      <c r="J9" s="102"/>
      <c r="K9" s="102"/>
      <c r="L9" s="102"/>
      <c r="M9" s="103">
        <f>I9-K9</f>
        <v>0</v>
      </c>
      <c r="N9" s="4" t="str">
        <f>IF(ISERROR(K9/I9),"",K9/I9)</f>
        <v/>
      </c>
      <c r="O9" s="99">
        <f>I9/E9</f>
        <v>0</v>
      </c>
      <c r="P9" s="99">
        <f>K9/E9</f>
        <v>0</v>
      </c>
      <c r="Q9" s="74">
        <v>3</v>
      </c>
      <c r="R9" s="74">
        <v>2</v>
      </c>
      <c r="S9" s="74" t="s">
        <v>1941</v>
      </c>
      <c r="T9" s="5" t="s">
        <v>463</v>
      </c>
      <c r="U9" s="9"/>
      <c r="W9" s="98">
        <f t="shared" si="2"/>
        <v>108.4</v>
      </c>
      <c r="X9" s="100">
        <f t="shared" si="2"/>
        <v>33</v>
      </c>
      <c r="Y9" s="96">
        <f t="shared" si="3"/>
        <v>312</v>
      </c>
      <c r="Z9" s="103">
        <f t="shared" si="3"/>
        <v>0</v>
      </c>
      <c r="AA9" s="103">
        <f>K9</f>
        <v>0</v>
      </c>
      <c r="AB9" s="103">
        <f t="shared" si="4"/>
        <v>0</v>
      </c>
      <c r="AC9" s="4" t="str">
        <f t="shared" si="4"/>
        <v/>
      </c>
      <c r="AD9" s="99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연꽃마을금호타운</v>
      </c>
      <c r="AI9" s="100">
        <f t="shared" si="0"/>
        <v>33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하상동 연꽃마을대우,삼호('99.11.,1044^)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1879</v>
      </c>
      <c r="B11" s="10" t="s">
        <v>1948</v>
      </c>
      <c r="C11" s="101">
        <v>1044</v>
      </c>
      <c r="D11" s="98">
        <v>77.7</v>
      </c>
      <c r="E11" s="100">
        <v>23</v>
      </c>
      <c r="F11" s="98">
        <v>59.9</v>
      </c>
      <c r="G11" s="17">
        <v>18</v>
      </c>
      <c r="H11" s="101">
        <v>200</v>
      </c>
      <c r="I11" s="102">
        <v>29000</v>
      </c>
      <c r="J11" s="102" t="s">
        <v>1980</v>
      </c>
      <c r="K11" s="102">
        <v>25000</v>
      </c>
      <c r="L11" s="102" t="s">
        <v>1968</v>
      </c>
      <c r="M11" s="103">
        <f t="shared" ref="M11:M16" si="5">I11-K11</f>
        <v>4000</v>
      </c>
      <c r="N11" s="4">
        <f t="shared" ref="N11:N16" si="6">IF(ISERROR(K11/I11),"",K11/I11)</f>
        <v>0.86206896551724133</v>
      </c>
      <c r="O11" s="99">
        <f t="shared" ref="O11:O16" si="7">I11/E11</f>
        <v>1260.8695652173913</v>
      </c>
      <c r="P11" s="99">
        <f t="shared" ref="P11:P16" si="8">K11/E11</f>
        <v>1086.9565217391305</v>
      </c>
      <c r="Q11" s="74">
        <v>3</v>
      </c>
      <c r="R11" s="74">
        <v>1</v>
      </c>
      <c r="S11" s="74" t="s">
        <v>1941</v>
      </c>
      <c r="T11" s="5" t="s">
        <v>1404</v>
      </c>
      <c r="U11" s="9"/>
      <c r="W11" s="98">
        <f t="shared" ref="W11:X16" si="9">D11</f>
        <v>77.7</v>
      </c>
      <c r="X11" s="100">
        <f t="shared" si="9"/>
        <v>23</v>
      </c>
      <c r="Y11" s="96">
        <f t="shared" ref="Y11:Z16" si="10">H11</f>
        <v>200</v>
      </c>
      <c r="Z11" s="103">
        <f t="shared" si="10"/>
        <v>29000</v>
      </c>
      <c r="AA11" s="103">
        <f t="shared" ref="AA11:AA16" si="11">K11</f>
        <v>25000</v>
      </c>
      <c r="AB11" s="103">
        <f t="shared" ref="AB11:AD16" si="12">M11</f>
        <v>4000</v>
      </c>
      <c r="AC11" s="4">
        <f t="shared" si="12"/>
        <v>0.86206896551724133</v>
      </c>
      <c r="AD11" s="99">
        <f t="shared" si="12"/>
        <v>1260.8695652173913</v>
      </c>
      <c r="AE11" s="74" t="str">
        <f t="shared" ref="AE11:AE16" si="13">S11</f>
        <v>계</v>
      </c>
      <c r="AF11" s="74" t="str">
        <f t="shared" ref="AF11:AF16" si="14">Q11&amp;"/"&amp;R11</f>
        <v>3/1</v>
      </c>
      <c r="AH11" s="20" t="str">
        <f t="shared" si="1"/>
        <v>연꽃마을대우,삼호</v>
      </c>
      <c r="AI11" s="100">
        <f t="shared" si="0"/>
        <v>23</v>
      </c>
      <c r="AJ11" s="74" t="str">
        <f t="shared" ref="AJ11:AJ16" si="15"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>O</v>
      </c>
      <c r="AP11" s="74" t="str">
        <f t="shared" ref="AP11:AP16" si="18">IF(I11="","",IF(I11&lt;=$AP$1,"O","X"))</f>
        <v>O</v>
      </c>
      <c r="AQ11" s="74" t="str">
        <f t="shared" ref="AQ11:AQ16" si="19">IF(O11="","",IF(O11&lt;=$AQ$1,"O","X"))</f>
        <v>X</v>
      </c>
      <c r="AR11" s="74" t="str">
        <f t="shared" ref="AR11:AR16" si="20">IF(M11="","",IF(M11&lt;=$AR$1,"O","X"))</f>
        <v>O</v>
      </c>
      <c r="AS11" s="74" t="s">
        <v>2</v>
      </c>
      <c r="AT11" s="74" t="str">
        <f t="shared" ref="AT11:AT16" si="21">IF(OR(F11="",AI11=""),"",IF(AND((F11&lt;=85),(AI11&gt;=15)),"O","X"))</f>
        <v>O</v>
      </c>
      <c r="AU11" s="74" t="str">
        <f t="shared" ref="AU11:AU16" si="22">IF(C11="","",IF(C11&gt;=$AU$1,"O","X"))</f>
        <v>O</v>
      </c>
      <c r="AV11" s="74" t="str">
        <f t="shared" ref="AV11:AV16" si="23">IF(AO11="","",IF(AND(AO11="O",AP11="O",AR11="O",AT11="O",AU11="O"),"후보","X"))</f>
        <v>후보</v>
      </c>
    </row>
    <row r="12" spans="1:48" x14ac:dyDescent="0.3">
      <c r="A12" s="9" t="s">
        <v>1879</v>
      </c>
      <c r="B12" s="10" t="s">
        <v>1948</v>
      </c>
      <c r="C12" s="101">
        <v>1044</v>
      </c>
      <c r="D12" s="98">
        <v>79.099999999999994</v>
      </c>
      <c r="E12" s="100">
        <v>24</v>
      </c>
      <c r="F12" s="98">
        <v>59.9</v>
      </c>
      <c r="G12" s="17">
        <v>18</v>
      </c>
      <c r="H12" s="101">
        <v>456</v>
      </c>
      <c r="I12" s="102">
        <v>31000</v>
      </c>
      <c r="J12" s="102" t="s">
        <v>1995</v>
      </c>
      <c r="K12" s="102">
        <v>26000</v>
      </c>
      <c r="L12" s="102" t="s">
        <v>1968</v>
      </c>
      <c r="M12" s="103">
        <f t="shared" si="5"/>
        <v>5000</v>
      </c>
      <c r="N12" s="4">
        <f t="shared" si="6"/>
        <v>0.83870967741935487</v>
      </c>
      <c r="O12" s="99">
        <f t="shared" si="7"/>
        <v>1291.6666666666667</v>
      </c>
      <c r="P12" s="99">
        <f t="shared" si="8"/>
        <v>1083.3333333333333</v>
      </c>
      <c r="Q12" s="74">
        <v>3</v>
      </c>
      <c r="R12" s="74">
        <v>2</v>
      </c>
      <c r="S12" s="74" t="s">
        <v>1941</v>
      </c>
      <c r="T12" s="5" t="s">
        <v>134</v>
      </c>
      <c r="U12" s="9"/>
      <c r="W12" s="98">
        <f t="shared" si="9"/>
        <v>79.099999999999994</v>
      </c>
      <c r="X12" s="100">
        <f t="shared" si="9"/>
        <v>24</v>
      </c>
      <c r="Y12" s="96">
        <f t="shared" si="10"/>
        <v>456</v>
      </c>
      <c r="Z12" s="103">
        <f t="shared" si="10"/>
        <v>31000</v>
      </c>
      <c r="AA12" s="103">
        <f t="shared" si="11"/>
        <v>26000</v>
      </c>
      <c r="AB12" s="103">
        <f t="shared" si="12"/>
        <v>5000</v>
      </c>
      <c r="AC12" s="4">
        <f t="shared" si="12"/>
        <v>0.83870967741935487</v>
      </c>
      <c r="AD12" s="99">
        <f t="shared" si="12"/>
        <v>1291.6666666666667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연꽃마을대우,삼호</v>
      </c>
      <c r="AI12" s="100">
        <f t="shared" si="0"/>
        <v>24</v>
      </c>
      <c r="AJ12" s="74" t="str">
        <f t="shared" si="15"/>
        <v>A-</v>
      </c>
      <c r="AK12" s="74" t="s">
        <v>13</v>
      </c>
      <c r="AL12" s="74" t="s">
        <v>1937</v>
      </c>
      <c r="AM12" s="74" t="s">
        <v>1938</v>
      </c>
      <c r="AN12" s="74" t="str">
        <f t="shared" si="16"/>
        <v>C</v>
      </c>
      <c r="AO12" s="74" t="str">
        <f t="shared" si="17"/>
        <v>O</v>
      </c>
      <c r="AP12" s="74" t="str">
        <f t="shared" si="18"/>
        <v>O</v>
      </c>
      <c r="AQ12" s="74" t="str">
        <f t="shared" si="19"/>
        <v>X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>후보</v>
      </c>
    </row>
    <row r="13" spans="1:48" x14ac:dyDescent="0.3">
      <c r="A13" s="9" t="s">
        <v>1879</v>
      </c>
      <c r="B13" s="10" t="s">
        <v>1948</v>
      </c>
      <c r="C13" s="101">
        <v>1044</v>
      </c>
      <c r="D13" s="98">
        <v>79.2</v>
      </c>
      <c r="E13" s="100">
        <v>24</v>
      </c>
      <c r="F13" s="98">
        <v>60</v>
      </c>
      <c r="G13" s="17">
        <v>18</v>
      </c>
      <c r="H13" s="101">
        <v>76</v>
      </c>
      <c r="I13" s="102">
        <v>33000</v>
      </c>
      <c r="J13" s="102" t="s">
        <v>1949</v>
      </c>
      <c r="K13" s="102"/>
      <c r="L13" s="102"/>
      <c r="M13" s="103">
        <f t="shared" si="5"/>
        <v>33000</v>
      </c>
      <c r="N13" s="4">
        <f t="shared" si="6"/>
        <v>0</v>
      </c>
      <c r="O13" s="99">
        <f t="shared" si="7"/>
        <v>1375</v>
      </c>
      <c r="P13" s="99">
        <f t="shared" si="8"/>
        <v>0</v>
      </c>
      <c r="Q13" s="74">
        <v>2</v>
      </c>
      <c r="R13" s="74">
        <v>1</v>
      </c>
      <c r="S13" s="74" t="s">
        <v>1941</v>
      </c>
      <c r="T13" s="5" t="s">
        <v>1145</v>
      </c>
      <c r="U13" s="9"/>
      <c r="W13" s="98">
        <f t="shared" si="9"/>
        <v>79.2</v>
      </c>
      <c r="X13" s="100">
        <f t="shared" si="9"/>
        <v>24</v>
      </c>
      <c r="Y13" s="96">
        <f t="shared" si="10"/>
        <v>76</v>
      </c>
      <c r="Z13" s="103">
        <f t="shared" si="10"/>
        <v>33000</v>
      </c>
      <c r="AA13" s="103">
        <f t="shared" si="11"/>
        <v>0</v>
      </c>
      <c r="AB13" s="103">
        <f t="shared" si="12"/>
        <v>33000</v>
      </c>
      <c r="AC13" s="4">
        <f t="shared" si="12"/>
        <v>0</v>
      </c>
      <c r="AD13" s="99">
        <f t="shared" si="12"/>
        <v>1375</v>
      </c>
      <c r="AE13" s="74" t="str">
        <f t="shared" si="13"/>
        <v>계</v>
      </c>
      <c r="AF13" s="74" t="str">
        <f t="shared" si="14"/>
        <v>2/1</v>
      </c>
      <c r="AH13" s="20" t="str">
        <f t="shared" si="1"/>
        <v>연꽃마을대우,삼호</v>
      </c>
      <c r="AI13" s="100">
        <f t="shared" si="0"/>
        <v>24</v>
      </c>
      <c r="AJ13" s="74" t="str">
        <f t="shared" si="15"/>
        <v>A-</v>
      </c>
      <c r="AK13" s="74" t="s">
        <v>13</v>
      </c>
      <c r="AL13" s="74" t="s">
        <v>1937</v>
      </c>
      <c r="AM13" s="74" t="s">
        <v>1938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O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1879</v>
      </c>
      <c r="B14" s="10" t="s">
        <v>1948</v>
      </c>
      <c r="C14" s="101">
        <v>1044</v>
      </c>
      <c r="D14" s="98">
        <v>105.2</v>
      </c>
      <c r="E14" s="100">
        <v>32</v>
      </c>
      <c r="F14" s="98">
        <v>84.5</v>
      </c>
      <c r="G14" s="17">
        <v>26</v>
      </c>
      <c r="H14" s="101">
        <v>156</v>
      </c>
      <c r="I14" s="102">
        <v>41000</v>
      </c>
      <c r="J14" s="102" t="s">
        <v>1975</v>
      </c>
      <c r="K14" s="102"/>
      <c r="L14" s="102"/>
      <c r="M14" s="103">
        <f t="shared" si="5"/>
        <v>41000</v>
      </c>
      <c r="N14" s="4">
        <f t="shared" si="6"/>
        <v>0</v>
      </c>
      <c r="O14" s="99">
        <f t="shared" si="7"/>
        <v>1281.25</v>
      </c>
      <c r="P14" s="99">
        <f t="shared" si="8"/>
        <v>0</v>
      </c>
      <c r="Q14" s="74">
        <v>3</v>
      </c>
      <c r="R14" s="74">
        <v>2</v>
      </c>
      <c r="S14" s="74" t="s">
        <v>1941</v>
      </c>
      <c r="T14" s="5">
        <v>105</v>
      </c>
      <c r="U14" s="9"/>
      <c r="W14" s="98">
        <f t="shared" si="9"/>
        <v>105.2</v>
      </c>
      <c r="X14" s="100">
        <f t="shared" si="9"/>
        <v>32</v>
      </c>
      <c r="Y14" s="96">
        <f t="shared" si="10"/>
        <v>156</v>
      </c>
      <c r="Z14" s="103">
        <f t="shared" si="10"/>
        <v>41000</v>
      </c>
      <c r="AA14" s="103">
        <f t="shared" si="11"/>
        <v>0</v>
      </c>
      <c r="AB14" s="103">
        <f t="shared" si="12"/>
        <v>41000</v>
      </c>
      <c r="AC14" s="4">
        <f t="shared" si="12"/>
        <v>0</v>
      </c>
      <c r="AD14" s="99">
        <f t="shared" si="12"/>
        <v>1281.25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연꽃마을대우,삼호</v>
      </c>
      <c r="AI14" s="100">
        <f t="shared" si="0"/>
        <v>32</v>
      </c>
      <c r="AJ14" s="74" t="str">
        <f t="shared" si="15"/>
        <v>A-</v>
      </c>
      <c r="AK14" s="74" t="s">
        <v>13</v>
      </c>
      <c r="AL14" s="74" t="s">
        <v>1937</v>
      </c>
      <c r="AM14" s="74" t="s">
        <v>1938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O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1879</v>
      </c>
      <c r="B15" s="10" t="s">
        <v>1948</v>
      </c>
      <c r="C15" s="101">
        <v>1044</v>
      </c>
      <c r="D15" s="98">
        <v>126.4</v>
      </c>
      <c r="E15" s="100">
        <v>38</v>
      </c>
      <c r="F15" s="98">
        <v>101.9</v>
      </c>
      <c r="G15" s="17">
        <v>31</v>
      </c>
      <c r="H15" s="101">
        <v>80</v>
      </c>
      <c r="I15" s="102">
        <v>48000</v>
      </c>
      <c r="J15" s="102" t="s">
        <v>1956</v>
      </c>
      <c r="K15" s="102"/>
      <c r="L15" s="102"/>
      <c r="M15" s="103">
        <f t="shared" si="5"/>
        <v>48000</v>
      </c>
      <c r="N15" s="4">
        <f t="shared" si="6"/>
        <v>0</v>
      </c>
      <c r="O15" s="99">
        <f t="shared" si="7"/>
        <v>1263.1578947368421</v>
      </c>
      <c r="P15" s="99">
        <f t="shared" si="8"/>
        <v>0</v>
      </c>
      <c r="Q15" s="74">
        <v>3</v>
      </c>
      <c r="R15" s="74">
        <v>2</v>
      </c>
      <c r="S15" s="74" t="s">
        <v>1941</v>
      </c>
      <c r="T15" s="5">
        <v>126</v>
      </c>
      <c r="U15" s="9"/>
      <c r="W15" s="98">
        <f t="shared" si="9"/>
        <v>126.4</v>
      </c>
      <c r="X15" s="100">
        <f t="shared" si="9"/>
        <v>38</v>
      </c>
      <c r="Y15" s="96">
        <f t="shared" si="10"/>
        <v>80</v>
      </c>
      <c r="Z15" s="103">
        <f t="shared" si="10"/>
        <v>48000</v>
      </c>
      <c r="AA15" s="103">
        <f t="shared" si="11"/>
        <v>0</v>
      </c>
      <c r="AB15" s="103">
        <f t="shared" si="12"/>
        <v>48000</v>
      </c>
      <c r="AC15" s="4">
        <f t="shared" si="12"/>
        <v>0</v>
      </c>
      <c r="AD15" s="99">
        <f t="shared" si="12"/>
        <v>1263.1578947368421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연꽃마을대우,삼호</v>
      </c>
      <c r="AI15" s="100">
        <f t="shared" si="0"/>
        <v>38</v>
      </c>
      <c r="AJ15" s="74" t="str">
        <f t="shared" si="15"/>
        <v>A-</v>
      </c>
      <c r="AK15" s="74" t="s">
        <v>13</v>
      </c>
      <c r="AL15" s="74" t="s">
        <v>1937</v>
      </c>
      <c r="AM15" s="74" t="s">
        <v>1938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1879</v>
      </c>
      <c r="B16" s="10" t="s">
        <v>1948</v>
      </c>
      <c r="C16" s="101">
        <v>1044</v>
      </c>
      <c r="D16" s="98">
        <v>159.80000000000001</v>
      </c>
      <c r="E16" s="100">
        <v>48</v>
      </c>
      <c r="F16" s="98">
        <v>134.30000000000001</v>
      </c>
      <c r="G16" s="17">
        <v>41</v>
      </c>
      <c r="H16" s="101">
        <v>76</v>
      </c>
      <c r="I16" s="102">
        <v>52000</v>
      </c>
      <c r="J16" s="102" t="s">
        <v>1940</v>
      </c>
      <c r="K16" s="102">
        <v>36000</v>
      </c>
      <c r="L16" s="102" t="s">
        <v>1964</v>
      </c>
      <c r="M16" s="103">
        <f t="shared" si="5"/>
        <v>16000</v>
      </c>
      <c r="N16" s="4">
        <f t="shared" si="6"/>
        <v>0.69230769230769229</v>
      </c>
      <c r="O16" s="99">
        <f t="shared" si="7"/>
        <v>1083.3333333333333</v>
      </c>
      <c r="P16" s="99">
        <f t="shared" si="8"/>
        <v>750</v>
      </c>
      <c r="Q16" s="74">
        <v>4</v>
      </c>
      <c r="R16" s="74">
        <v>2</v>
      </c>
      <c r="S16" s="74" t="s">
        <v>1941</v>
      </c>
      <c r="T16" s="5">
        <v>159</v>
      </c>
      <c r="U16" s="9"/>
      <c r="W16" s="98">
        <f t="shared" si="9"/>
        <v>159.80000000000001</v>
      </c>
      <c r="X16" s="100">
        <f t="shared" si="9"/>
        <v>48</v>
      </c>
      <c r="Y16" s="96">
        <f t="shared" si="10"/>
        <v>76</v>
      </c>
      <c r="Z16" s="103">
        <f t="shared" si="10"/>
        <v>52000</v>
      </c>
      <c r="AA16" s="103">
        <f t="shared" si="11"/>
        <v>36000</v>
      </c>
      <c r="AB16" s="103">
        <f t="shared" si="12"/>
        <v>16000</v>
      </c>
      <c r="AC16" s="4">
        <f t="shared" si="12"/>
        <v>0.69230769230769229</v>
      </c>
      <c r="AD16" s="99">
        <f t="shared" si="12"/>
        <v>1083.3333333333333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연꽃마을대우,삼호</v>
      </c>
      <c r="AI16" s="100">
        <f t="shared" si="0"/>
        <v>48</v>
      </c>
      <c r="AJ16" s="74" t="str">
        <f t="shared" si="15"/>
        <v>A-</v>
      </c>
      <c r="AK16" s="74" t="s">
        <v>13</v>
      </c>
      <c r="AL16" s="74" t="s">
        <v>1937</v>
      </c>
      <c r="AM16" s="74" t="s">
        <v>1938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X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/>
      <c r="B17" s="74"/>
      <c r="C17" s="6"/>
      <c r="D17" s="9"/>
      <c r="E17" s="14"/>
      <c r="F17" s="98"/>
      <c r="G17" s="9"/>
      <c r="H17" s="9"/>
      <c r="I17" s="9"/>
      <c r="J17" s="9"/>
      <c r="K17" s="9"/>
      <c r="L17" s="9"/>
      <c r="M17" s="9"/>
      <c r="N17" s="9"/>
      <c r="O17" s="99"/>
      <c r="P17" s="99"/>
      <c r="Q17" s="100"/>
      <c r="R17" s="100"/>
      <c r="S17" s="9"/>
      <c r="T17" s="48"/>
      <c r="U17" s="9"/>
      <c r="W17" s="69" t="str">
        <f>$A$4&amp;" "&amp;A18&amp;"("&amp;B18&amp;","&amp;C18&amp;"^)"</f>
        <v>하상동 연꽃마을태평2단지('03.04.,368^)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7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1889</v>
      </c>
      <c r="B18" s="10" t="s">
        <v>2089</v>
      </c>
      <c r="C18" s="101">
        <v>368</v>
      </c>
      <c r="D18" s="98">
        <v>81.900000000000006</v>
      </c>
      <c r="E18" s="100">
        <v>25</v>
      </c>
      <c r="F18" s="98">
        <v>59.9</v>
      </c>
      <c r="G18" s="17">
        <v>18</v>
      </c>
      <c r="H18" s="101">
        <v>92</v>
      </c>
      <c r="I18" s="102">
        <v>31000</v>
      </c>
      <c r="J18" s="102" t="s">
        <v>1943</v>
      </c>
      <c r="K18" s="102"/>
      <c r="L18" s="102"/>
      <c r="M18" s="103">
        <f>I18-K18</f>
        <v>31000</v>
      </c>
      <c r="N18" s="4">
        <f>IF(ISERROR(K18/I18),"",K18/I18)</f>
        <v>0</v>
      </c>
      <c r="O18" s="99">
        <f>I18/E18</f>
        <v>1240</v>
      </c>
      <c r="P18" s="99">
        <f>K18/E18</f>
        <v>0</v>
      </c>
      <c r="Q18" s="74">
        <v>3</v>
      </c>
      <c r="R18" s="74">
        <v>2</v>
      </c>
      <c r="S18" s="74" t="s">
        <v>1941</v>
      </c>
      <c r="T18" s="5">
        <v>81</v>
      </c>
      <c r="U18" s="9"/>
      <c r="W18" s="98">
        <f>D18</f>
        <v>81.900000000000006</v>
      </c>
      <c r="X18" s="100">
        <f>E18</f>
        <v>25</v>
      </c>
      <c r="Y18" s="96">
        <f>H18</f>
        <v>92</v>
      </c>
      <c r="Z18" s="103">
        <f>I18</f>
        <v>31000</v>
      </c>
      <c r="AA18" s="103">
        <f>K18</f>
        <v>0</v>
      </c>
      <c r="AB18" s="103">
        <f t="shared" ref="AB18:AD19" si="24">M18</f>
        <v>31000</v>
      </c>
      <c r="AC18" s="4">
        <f t="shared" si="24"/>
        <v>0</v>
      </c>
      <c r="AD18" s="99">
        <f t="shared" si="24"/>
        <v>1240</v>
      </c>
      <c r="AE18" s="74" t="str">
        <f>S18</f>
        <v>계</v>
      </c>
      <c r="AF18" s="74" t="str">
        <f>Q18&amp;"/"&amp;R18</f>
        <v>3/2</v>
      </c>
      <c r="AH18" s="20" t="str">
        <f t="shared" si="1"/>
        <v>연꽃마을태평2단지</v>
      </c>
      <c r="AI18" s="100">
        <f t="shared" si="0"/>
        <v>25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1889</v>
      </c>
      <c r="B19" s="10" t="s">
        <v>2089</v>
      </c>
      <c r="C19" s="101">
        <v>368</v>
      </c>
      <c r="D19" s="98">
        <v>110.7</v>
      </c>
      <c r="E19" s="100">
        <v>33</v>
      </c>
      <c r="F19" s="98">
        <v>84.8</v>
      </c>
      <c r="G19" s="17">
        <v>26</v>
      </c>
      <c r="H19" s="101">
        <v>276</v>
      </c>
      <c r="I19" s="102">
        <v>40000</v>
      </c>
      <c r="J19" s="102" t="s">
        <v>1956</v>
      </c>
      <c r="K19" s="102">
        <v>30000</v>
      </c>
      <c r="L19" s="102" t="s">
        <v>1951</v>
      </c>
      <c r="M19" s="103">
        <f>I19-K19</f>
        <v>10000</v>
      </c>
      <c r="N19" s="4">
        <f>IF(ISERROR(K19/I19),"",K19/I19)</f>
        <v>0.75</v>
      </c>
      <c r="O19" s="99">
        <f>I19/E19</f>
        <v>1212.121212121212</v>
      </c>
      <c r="P19" s="99">
        <f>K19/E19</f>
        <v>909.09090909090912</v>
      </c>
      <c r="Q19" s="74">
        <v>3</v>
      </c>
      <c r="R19" s="74">
        <v>2</v>
      </c>
      <c r="S19" s="74" t="s">
        <v>1941</v>
      </c>
      <c r="T19" s="5">
        <v>110</v>
      </c>
      <c r="U19" s="9"/>
      <c r="W19" s="98">
        <f>D19</f>
        <v>110.7</v>
      </c>
      <c r="X19" s="100">
        <f>E19</f>
        <v>33</v>
      </c>
      <c r="Y19" s="96">
        <f>H19</f>
        <v>276</v>
      </c>
      <c r="Z19" s="103">
        <f>I19</f>
        <v>40000</v>
      </c>
      <c r="AA19" s="103">
        <f>K19</f>
        <v>30000</v>
      </c>
      <c r="AB19" s="103">
        <f t="shared" si="24"/>
        <v>10000</v>
      </c>
      <c r="AC19" s="4">
        <f t="shared" si="24"/>
        <v>0.75</v>
      </c>
      <c r="AD19" s="99">
        <f t="shared" si="24"/>
        <v>1212.121212121212</v>
      </c>
      <c r="AE19" s="74" t="str">
        <f>S19</f>
        <v>계</v>
      </c>
      <c r="AF19" s="74" t="str">
        <f>Q19&amp;"/"&amp;R19</f>
        <v>3/2</v>
      </c>
      <c r="AH19" s="20" t="str">
        <f t="shared" si="1"/>
        <v>연꽃마을태평2단지</v>
      </c>
      <c r="AI19" s="100">
        <f t="shared" si="0"/>
        <v>33</v>
      </c>
      <c r="AJ19" s="74" t="str">
        <f>IF(AI19="","",$AJ$2)</f>
        <v>A-</v>
      </c>
      <c r="AK19" s="74" t="s">
        <v>13</v>
      </c>
      <c r="AL19" s="74" t="s">
        <v>1937</v>
      </c>
      <c r="AM19" s="74" t="s">
        <v>1938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</sheetData>
  <mergeCells count="1">
    <mergeCell ref="AJ1:AN1"/>
  </mergeCells>
  <phoneticPr fontId="2" type="noConversion"/>
  <conditionalFormatting sqref="AV4:AV6">
    <cfRule type="expression" dxfId="13903" priority="239">
      <formula>AV4="X"</formula>
    </cfRule>
    <cfRule type="expression" dxfId="13902" priority="240">
      <formula>AV4="후보"</formula>
    </cfRule>
  </conditionalFormatting>
  <conditionalFormatting sqref="AC1:AC2 AC4:AC6 N4:N5">
    <cfRule type="cellIs" dxfId="13901" priority="236" operator="greaterThan">
      <formula>0.9</formula>
    </cfRule>
    <cfRule type="cellIs" dxfId="13900" priority="237" operator="greaterThan">
      <formula>0.85</formula>
    </cfRule>
  </conditionalFormatting>
  <conditionalFormatting sqref="N1:N2">
    <cfRule type="cellIs" dxfId="13899" priority="234" operator="greaterThan">
      <formula>0.9</formula>
    </cfRule>
    <cfRule type="cellIs" dxfId="13898" priority="235" operator="greaterThan">
      <formula>0.85</formula>
    </cfRule>
  </conditionalFormatting>
  <conditionalFormatting sqref="N6">
    <cfRule type="cellIs" dxfId="13897" priority="232" operator="greaterThan">
      <formula>0.9</formula>
    </cfRule>
    <cfRule type="cellIs" dxfId="13896" priority="233" operator="greaterThan">
      <formula>0.85</formula>
    </cfRule>
  </conditionalFormatting>
  <conditionalFormatting sqref="E6">
    <cfRule type="expression" dxfId="13895" priority="228">
      <formula>AND(IF(OR($Q6=1,$Q6=2),1,0),IF($X6&lt;=20,1,0))</formula>
    </cfRule>
    <cfRule type="expression" dxfId="13894" priority="229">
      <formula>AND(IF($Q6=2,1,0),IF($X6&lt;30,1,0))</formula>
    </cfRule>
    <cfRule type="expression" dxfId="13893" priority="230">
      <formula>AND(IF($Q6=3,1,0),IF($X6&lt;30,1,0))</formula>
    </cfRule>
    <cfRule type="expression" dxfId="13892" priority="231">
      <formula>AND(IF($Q6=3,1,IF($Q6=4,1,0)),IF($F6&lt;=85,1,0))</formula>
    </cfRule>
  </conditionalFormatting>
  <conditionalFormatting sqref="X6">
    <cfRule type="expression" dxfId="13891" priority="224">
      <formula>AND(IF(OR($Q6=1,$Q6=2),1,0),IF($X6&lt;=20,1,0))</formula>
    </cfRule>
    <cfRule type="expression" dxfId="13890" priority="225">
      <formula>AND(IF($Q6=2,1,0),IF($X6&lt;30,1,0))</formula>
    </cfRule>
    <cfRule type="expression" dxfId="13889" priority="226">
      <formula>AND(IF($Q6=3,1,0),IF($X6&lt;30,1,0))</formula>
    </cfRule>
    <cfRule type="expression" dxfId="13888" priority="227">
      <formula>AND(IF($Q6=3,1,IF($Q6=4,1,0)),IF($F6&lt;=85,1,0))</formula>
    </cfRule>
  </conditionalFormatting>
  <conditionalFormatting sqref="AI6">
    <cfRule type="expression" dxfId="13887" priority="220">
      <formula>AND(IF(OR($Q6=1,$Q6=2),1,0),IF($X6&lt;=20,1,0))</formula>
    </cfRule>
    <cfRule type="expression" dxfId="13886" priority="221">
      <formula>AND(IF($Q6=2,1,0),IF($X6&lt;30,1,0))</formula>
    </cfRule>
    <cfRule type="expression" dxfId="13885" priority="222">
      <formula>AND(IF($Q6=3,1,0),IF($X6&lt;30,1,0))</formula>
    </cfRule>
    <cfRule type="expression" dxfId="13884" priority="223">
      <formula>AND(IF($Q6=3,1,IF($Q6=4,1,0)),IF($F6&lt;=85,1,0))</formula>
    </cfRule>
  </conditionalFormatting>
  <conditionalFormatting sqref="AV7">
    <cfRule type="expression" dxfId="13883" priority="218">
      <formula>AV7="X"</formula>
    </cfRule>
    <cfRule type="expression" dxfId="13882" priority="219">
      <formula>AV7="후보"</formula>
    </cfRule>
  </conditionalFormatting>
  <conditionalFormatting sqref="AC7">
    <cfRule type="cellIs" dxfId="13881" priority="215" operator="greaterThan">
      <formula>0.9</formula>
    </cfRule>
    <cfRule type="cellIs" dxfId="13880" priority="216" operator="greaterThan">
      <formula>0.85</formula>
    </cfRule>
  </conditionalFormatting>
  <conditionalFormatting sqref="N7">
    <cfRule type="cellIs" dxfId="13879" priority="213" operator="greaterThan">
      <formula>0.9</formula>
    </cfRule>
    <cfRule type="cellIs" dxfId="13878" priority="214" operator="greaterThan">
      <formula>0.85</formula>
    </cfRule>
  </conditionalFormatting>
  <conditionalFormatting sqref="E7">
    <cfRule type="expression" dxfId="13877" priority="209">
      <formula>AND(IF(OR($Q7=1,$Q7=2),1,0),IF($X7&lt;=20,1,0))</formula>
    </cfRule>
    <cfRule type="expression" dxfId="13876" priority="210">
      <formula>AND(IF($Q7=2,1,0),IF($X7&lt;30,1,0))</formula>
    </cfRule>
    <cfRule type="expression" dxfId="13875" priority="211">
      <formula>AND(IF($Q7=3,1,0),IF($X7&lt;30,1,0))</formula>
    </cfRule>
    <cfRule type="expression" dxfId="13874" priority="212">
      <formula>AND(IF($Q7=3,1,IF($Q7=4,1,0)),IF($F7&lt;=85,1,0))</formula>
    </cfRule>
  </conditionalFormatting>
  <conditionalFormatting sqref="X7">
    <cfRule type="expression" dxfId="13873" priority="205">
      <formula>AND(IF(OR($Q7=1,$Q7=2),1,0),IF($X7&lt;=20,1,0))</formula>
    </cfRule>
    <cfRule type="expression" dxfId="13872" priority="206">
      <formula>AND(IF($Q7=2,1,0),IF($X7&lt;30,1,0))</formula>
    </cfRule>
    <cfRule type="expression" dxfId="13871" priority="207">
      <formula>AND(IF($Q7=3,1,0),IF($X7&lt;30,1,0))</formula>
    </cfRule>
    <cfRule type="expression" dxfId="13870" priority="208">
      <formula>AND(IF($Q7=3,1,IF($Q7=4,1,0)),IF($F7&lt;=85,1,0))</formula>
    </cfRule>
  </conditionalFormatting>
  <conditionalFormatting sqref="AI7">
    <cfRule type="expression" dxfId="13869" priority="201">
      <formula>AND(IF(OR($Q7=1,$Q7=2),1,0),IF($X7&lt;=20,1,0))</formula>
    </cfRule>
    <cfRule type="expression" dxfId="13868" priority="202">
      <formula>AND(IF($Q7=2,1,0),IF($X7&lt;30,1,0))</formula>
    </cfRule>
    <cfRule type="expression" dxfId="13867" priority="203">
      <formula>AND(IF($Q7=3,1,0),IF($X7&lt;30,1,0))</formula>
    </cfRule>
    <cfRule type="expression" dxfId="13866" priority="204">
      <formula>AND(IF($Q7=3,1,IF($Q7=4,1,0)),IF($F7&lt;=85,1,0))</formula>
    </cfRule>
  </conditionalFormatting>
  <conditionalFormatting sqref="AV8">
    <cfRule type="expression" dxfId="13865" priority="199">
      <formula>AV8="X"</formula>
    </cfRule>
    <cfRule type="expression" dxfId="13864" priority="200">
      <formula>AV8="후보"</formula>
    </cfRule>
  </conditionalFormatting>
  <conditionalFormatting sqref="AC8">
    <cfRule type="cellIs" dxfId="13863" priority="196" operator="greaterThan">
      <formula>0.9</formula>
    </cfRule>
    <cfRule type="cellIs" dxfId="13862" priority="197" operator="greaterThan">
      <formula>0.85</formula>
    </cfRule>
  </conditionalFormatting>
  <conditionalFormatting sqref="N8">
    <cfRule type="cellIs" dxfId="13861" priority="194" operator="greaterThan">
      <formula>0.9</formula>
    </cfRule>
    <cfRule type="cellIs" dxfId="13860" priority="195" operator="greaterThan">
      <formula>0.85</formula>
    </cfRule>
  </conditionalFormatting>
  <conditionalFormatting sqref="E8">
    <cfRule type="expression" dxfId="13859" priority="190">
      <formula>AND(IF(OR($Q8=1,$Q8=2),1,0),IF($X8&lt;=20,1,0))</formula>
    </cfRule>
    <cfRule type="expression" dxfId="13858" priority="191">
      <formula>AND(IF($Q8=2,1,0),IF($X8&lt;30,1,0))</formula>
    </cfRule>
    <cfRule type="expression" dxfId="13857" priority="192">
      <formula>AND(IF($Q8=3,1,0),IF($X8&lt;30,1,0))</formula>
    </cfRule>
    <cfRule type="expression" dxfId="13856" priority="193">
      <formula>AND(IF($Q8=3,1,IF($Q8=4,1,0)),IF($F8&lt;=85,1,0))</formula>
    </cfRule>
  </conditionalFormatting>
  <conditionalFormatting sqref="X8">
    <cfRule type="expression" dxfId="13855" priority="186">
      <formula>AND(IF(OR($Q8=1,$Q8=2),1,0),IF($X8&lt;=20,1,0))</formula>
    </cfRule>
    <cfRule type="expression" dxfId="13854" priority="187">
      <formula>AND(IF($Q8=2,1,0),IF($X8&lt;30,1,0))</formula>
    </cfRule>
    <cfRule type="expression" dxfId="13853" priority="188">
      <formula>AND(IF($Q8=3,1,0),IF($X8&lt;30,1,0))</formula>
    </cfRule>
    <cfRule type="expression" dxfId="13852" priority="189">
      <formula>AND(IF($Q8=3,1,IF($Q8=4,1,0)),IF($F8&lt;=85,1,0))</formula>
    </cfRule>
  </conditionalFormatting>
  <conditionalFormatting sqref="AI8">
    <cfRule type="expression" dxfId="13851" priority="182">
      <formula>AND(IF(OR($Q8=1,$Q8=2),1,0),IF($X8&lt;=20,1,0))</formula>
    </cfRule>
    <cfRule type="expression" dxfId="13850" priority="183">
      <formula>AND(IF($Q8=2,1,0),IF($X8&lt;30,1,0))</formula>
    </cfRule>
    <cfRule type="expression" dxfId="13849" priority="184">
      <formula>AND(IF($Q8=3,1,0),IF($X8&lt;30,1,0))</formula>
    </cfRule>
    <cfRule type="expression" dxfId="13848" priority="185">
      <formula>AND(IF($Q8=3,1,IF($Q8=4,1,0)),IF($F8&lt;=85,1,0))</formula>
    </cfRule>
  </conditionalFormatting>
  <conditionalFormatting sqref="AV9">
    <cfRule type="expression" dxfId="13847" priority="180">
      <formula>AV9="X"</formula>
    </cfRule>
    <cfRule type="expression" dxfId="13846" priority="181">
      <formula>AV9="후보"</formula>
    </cfRule>
  </conditionalFormatting>
  <conditionalFormatting sqref="AC9">
    <cfRule type="cellIs" dxfId="13845" priority="177" operator="greaterThan">
      <formula>0.9</formula>
    </cfRule>
    <cfRule type="cellIs" dxfId="13844" priority="178" operator="greaterThan">
      <formula>0.85</formula>
    </cfRule>
  </conditionalFormatting>
  <conditionalFormatting sqref="N9">
    <cfRule type="cellIs" dxfId="13843" priority="175" operator="greaterThan">
      <formula>0.9</formula>
    </cfRule>
    <cfRule type="cellIs" dxfId="13842" priority="176" operator="greaterThan">
      <formula>0.85</formula>
    </cfRule>
  </conditionalFormatting>
  <conditionalFormatting sqref="E9">
    <cfRule type="expression" dxfId="13841" priority="171">
      <formula>AND(IF(OR($Q9=1,$Q9=2),1,0),IF($X9&lt;=20,1,0))</formula>
    </cfRule>
    <cfRule type="expression" dxfId="13840" priority="172">
      <formula>AND(IF($Q9=2,1,0),IF($X9&lt;30,1,0))</formula>
    </cfRule>
    <cfRule type="expression" dxfId="13839" priority="173">
      <formula>AND(IF($Q9=3,1,0),IF($X9&lt;30,1,0))</formula>
    </cfRule>
    <cfRule type="expression" dxfId="13838" priority="174">
      <formula>AND(IF($Q9=3,1,IF($Q9=4,1,0)),IF($F9&lt;=85,1,0))</formula>
    </cfRule>
  </conditionalFormatting>
  <conditionalFormatting sqref="X9">
    <cfRule type="expression" dxfId="13837" priority="167">
      <formula>AND(IF(OR($Q9=1,$Q9=2),1,0),IF($X9&lt;=20,1,0))</formula>
    </cfRule>
    <cfRule type="expression" dxfId="13836" priority="168">
      <formula>AND(IF($Q9=2,1,0),IF($X9&lt;30,1,0))</formula>
    </cfRule>
    <cfRule type="expression" dxfId="13835" priority="169">
      <formula>AND(IF($Q9=3,1,0),IF($X9&lt;30,1,0))</formula>
    </cfRule>
    <cfRule type="expression" dxfId="13834" priority="170">
      <formula>AND(IF($Q9=3,1,IF($Q9=4,1,0)),IF($F9&lt;=85,1,0))</formula>
    </cfRule>
  </conditionalFormatting>
  <conditionalFormatting sqref="AI9">
    <cfRule type="expression" dxfId="13833" priority="163">
      <formula>AND(IF(OR($Q9=1,$Q9=2),1,0),IF($X9&lt;=20,1,0))</formula>
    </cfRule>
    <cfRule type="expression" dxfId="13832" priority="164">
      <formula>AND(IF($Q9=2,1,0),IF($X9&lt;30,1,0))</formula>
    </cfRule>
    <cfRule type="expression" dxfId="13831" priority="165">
      <formula>AND(IF($Q9=3,1,0),IF($X9&lt;30,1,0))</formula>
    </cfRule>
    <cfRule type="expression" dxfId="13830" priority="166">
      <formula>AND(IF($Q9=3,1,IF($Q9=4,1,0)),IF($F9&lt;=85,1,0))</formula>
    </cfRule>
  </conditionalFormatting>
  <conditionalFormatting sqref="AV10">
    <cfRule type="expression" dxfId="13829" priority="161">
      <formula>AV10="X"</formula>
    </cfRule>
    <cfRule type="expression" dxfId="13828" priority="162">
      <formula>AV10="후보"</formula>
    </cfRule>
  </conditionalFormatting>
  <conditionalFormatting sqref="AC10 N10">
    <cfRule type="cellIs" dxfId="13827" priority="158" operator="greaterThan">
      <formula>0.9</formula>
    </cfRule>
    <cfRule type="cellIs" dxfId="13826" priority="159" operator="greaterThan">
      <formula>0.85</formula>
    </cfRule>
  </conditionalFormatting>
  <conditionalFormatting sqref="AV11">
    <cfRule type="expression" dxfId="13825" priority="156">
      <formula>AV11="X"</formula>
    </cfRule>
    <cfRule type="expression" dxfId="13824" priority="157">
      <formula>AV11="후보"</formula>
    </cfRule>
  </conditionalFormatting>
  <conditionalFormatting sqref="AC11">
    <cfRule type="cellIs" dxfId="13823" priority="153" operator="greaterThan">
      <formula>0.9</formula>
    </cfRule>
    <cfRule type="cellIs" dxfId="13822" priority="154" operator="greaterThan">
      <formula>0.85</formula>
    </cfRule>
  </conditionalFormatting>
  <conditionalFormatting sqref="N11">
    <cfRule type="cellIs" dxfId="13821" priority="151" operator="greaterThan">
      <formula>0.9</formula>
    </cfRule>
    <cfRule type="cellIs" dxfId="13820" priority="152" operator="greaterThan">
      <formula>0.85</formula>
    </cfRule>
  </conditionalFormatting>
  <conditionalFormatting sqref="E11">
    <cfRule type="expression" dxfId="13819" priority="147">
      <formula>AND(IF(OR($Q11=1,$Q11=2),1,0),IF($X11&lt;=20,1,0))</formula>
    </cfRule>
    <cfRule type="expression" dxfId="13818" priority="148">
      <formula>AND(IF($Q11=2,1,0),IF($X11&lt;30,1,0))</formula>
    </cfRule>
    <cfRule type="expression" dxfId="13817" priority="149">
      <formula>AND(IF($Q11=3,1,0),IF($X11&lt;30,1,0))</formula>
    </cfRule>
    <cfRule type="expression" dxfId="13816" priority="150">
      <formula>AND(IF($Q11=3,1,IF($Q11=4,1,0)),IF($F11&lt;=85,1,0))</formula>
    </cfRule>
  </conditionalFormatting>
  <conditionalFormatting sqref="X11">
    <cfRule type="expression" dxfId="13815" priority="143">
      <formula>AND(IF(OR($Q11=1,$Q11=2),1,0),IF($X11&lt;=20,1,0))</formula>
    </cfRule>
    <cfRule type="expression" dxfId="13814" priority="144">
      <formula>AND(IF($Q11=2,1,0),IF($X11&lt;30,1,0))</formula>
    </cfRule>
    <cfRule type="expression" dxfId="13813" priority="145">
      <formula>AND(IF($Q11=3,1,0),IF($X11&lt;30,1,0))</formula>
    </cfRule>
    <cfRule type="expression" dxfId="13812" priority="146">
      <formula>AND(IF($Q11=3,1,IF($Q11=4,1,0)),IF($F11&lt;=85,1,0))</formula>
    </cfRule>
  </conditionalFormatting>
  <conditionalFormatting sqref="AI11">
    <cfRule type="expression" dxfId="13811" priority="139">
      <formula>AND(IF(OR($Q11=1,$Q11=2),1,0),IF($X11&lt;=20,1,0))</formula>
    </cfRule>
    <cfRule type="expression" dxfId="13810" priority="140">
      <formula>AND(IF($Q11=2,1,0),IF($X11&lt;30,1,0))</formula>
    </cfRule>
    <cfRule type="expression" dxfId="13809" priority="141">
      <formula>AND(IF($Q11=3,1,0),IF($X11&lt;30,1,0))</formula>
    </cfRule>
    <cfRule type="expression" dxfId="13808" priority="142">
      <formula>AND(IF($Q11=3,1,IF($Q11=4,1,0)),IF($F11&lt;=85,1,0))</formula>
    </cfRule>
  </conditionalFormatting>
  <conditionalFormatting sqref="AV12">
    <cfRule type="expression" dxfId="13807" priority="137">
      <formula>AV12="X"</formula>
    </cfRule>
    <cfRule type="expression" dxfId="13806" priority="138">
      <formula>AV12="후보"</formula>
    </cfRule>
  </conditionalFormatting>
  <conditionalFormatting sqref="AC12">
    <cfRule type="cellIs" dxfId="13805" priority="134" operator="greaterThan">
      <formula>0.9</formula>
    </cfRule>
    <cfRule type="cellIs" dxfId="13804" priority="135" operator="greaterThan">
      <formula>0.85</formula>
    </cfRule>
  </conditionalFormatting>
  <conditionalFormatting sqref="N12">
    <cfRule type="cellIs" dxfId="13803" priority="132" operator="greaterThan">
      <formula>0.9</formula>
    </cfRule>
    <cfRule type="cellIs" dxfId="13802" priority="133" operator="greaterThan">
      <formula>0.85</formula>
    </cfRule>
  </conditionalFormatting>
  <conditionalFormatting sqref="E12">
    <cfRule type="expression" dxfId="13801" priority="128">
      <formula>AND(IF(OR($Q12=1,$Q12=2),1,0),IF($X12&lt;=20,1,0))</formula>
    </cfRule>
    <cfRule type="expression" dxfId="13800" priority="129">
      <formula>AND(IF($Q12=2,1,0),IF($X12&lt;30,1,0))</formula>
    </cfRule>
    <cfRule type="expression" dxfId="13799" priority="130">
      <formula>AND(IF($Q12=3,1,0),IF($X12&lt;30,1,0))</formula>
    </cfRule>
    <cfRule type="expression" dxfId="13798" priority="131">
      <formula>AND(IF($Q12=3,1,IF($Q12=4,1,0)),IF($F12&lt;=85,1,0))</formula>
    </cfRule>
  </conditionalFormatting>
  <conditionalFormatting sqref="X12">
    <cfRule type="expression" dxfId="13797" priority="124">
      <formula>AND(IF(OR($Q12=1,$Q12=2),1,0),IF($X12&lt;=20,1,0))</formula>
    </cfRule>
    <cfRule type="expression" dxfId="13796" priority="125">
      <formula>AND(IF($Q12=2,1,0),IF($X12&lt;30,1,0))</formula>
    </cfRule>
    <cfRule type="expression" dxfId="13795" priority="126">
      <formula>AND(IF($Q12=3,1,0),IF($X12&lt;30,1,0))</formula>
    </cfRule>
    <cfRule type="expression" dxfId="13794" priority="127">
      <formula>AND(IF($Q12=3,1,IF($Q12=4,1,0)),IF($F12&lt;=85,1,0))</formula>
    </cfRule>
  </conditionalFormatting>
  <conditionalFormatting sqref="AI12">
    <cfRule type="expression" dxfId="13793" priority="120">
      <formula>AND(IF(OR($Q12=1,$Q12=2),1,0),IF($X12&lt;=20,1,0))</formula>
    </cfRule>
    <cfRule type="expression" dxfId="13792" priority="121">
      <formula>AND(IF($Q12=2,1,0),IF($X12&lt;30,1,0))</formula>
    </cfRule>
    <cfRule type="expression" dxfId="13791" priority="122">
      <formula>AND(IF($Q12=3,1,0),IF($X12&lt;30,1,0))</formula>
    </cfRule>
    <cfRule type="expression" dxfId="13790" priority="123">
      <formula>AND(IF($Q12=3,1,IF($Q12=4,1,0)),IF($F12&lt;=85,1,0))</formula>
    </cfRule>
  </conditionalFormatting>
  <conditionalFormatting sqref="AV13">
    <cfRule type="expression" dxfId="13789" priority="118">
      <formula>AV13="X"</formula>
    </cfRule>
    <cfRule type="expression" dxfId="13788" priority="119">
      <formula>AV13="후보"</formula>
    </cfRule>
  </conditionalFormatting>
  <conditionalFormatting sqref="AC13">
    <cfRule type="cellIs" dxfId="13787" priority="115" operator="greaterThan">
      <formula>0.9</formula>
    </cfRule>
    <cfRule type="cellIs" dxfId="13786" priority="116" operator="greaterThan">
      <formula>0.85</formula>
    </cfRule>
  </conditionalFormatting>
  <conditionalFormatting sqref="N13">
    <cfRule type="cellIs" dxfId="13785" priority="113" operator="greaterThan">
      <formula>0.9</formula>
    </cfRule>
    <cfRule type="cellIs" dxfId="13784" priority="114" operator="greaterThan">
      <formula>0.85</formula>
    </cfRule>
  </conditionalFormatting>
  <conditionalFormatting sqref="E13">
    <cfRule type="expression" dxfId="13783" priority="109">
      <formula>AND(IF(OR($Q13=1,$Q13=2),1,0),IF($X13&lt;=20,1,0))</formula>
    </cfRule>
    <cfRule type="expression" dxfId="13782" priority="110">
      <formula>AND(IF($Q13=2,1,0),IF($X13&lt;30,1,0))</formula>
    </cfRule>
    <cfRule type="expression" dxfId="13781" priority="111">
      <formula>AND(IF($Q13=3,1,0),IF($X13&lt;30,1,0))</formula>
    </cfRule>
    <cfRule type="expression" dxfId="13780" priority="112">
      <formula>AND(IF($Q13=3,1,IF($Q13=4,1,0)),IF($F13&lt;=85,1,0))</formula>
    </cfRule>
  </conditionalFormatting>
  <conditionalFormatting sqref="X13">
    <cfRule type="expression" dxfId="13779" priority="105">
      <formula>AND(IF(OR($Q13=1,$Q13=2),1,0),IF($X13&lt;=20,1,0))</formula>
    </cfRule>
    <cfRule type="expression" dxfId="13778" priority="106">
      <formula>AND(IF($Q13=2,1,0),IF($X13&lt;30,1,0))</formula>
    </cfRule>
    <cfRule type="expression" dxfId="13777" priority="107">
      <formula>AND(IF($Q13=3,1,0),IF($X13&lt;30,1,0))</formula>
    </cfRule>
    <cfRule type="expression" dxfId="13776" priority="108">
      <formula>AND(IF($Q13=3,1,IF($Q13=4,1,0)),IF($F13&lt;=85,1,0))</formula>
    </cfRule>
  </conditionalFormatting>
  <conditionalFormatting sqref="AI13">
    <cfRule type="expression" dxfId="13775" priority="101">
      <formula>AND(IF(OR($Q13=1,$Q13=2),1,0),IF($X13&lt;=20,1,0))</formula>
    </cfRule>
    <cfRule type="expression" dxfId="13774" priority="102">
      <formula>AND(IF($Q13=2,1,0),IF($X13&lt;30,1,0))</formula>
    </cfRule>
    <cfRule type="expression" dxfId="13773" priority="103">
      <formula>AND(IF($Q13=3,1,0),IF($X13&lt;30,1,0))</formula>
    </cfRule>
    <cfRule type="expression" dxfId="13772" priority="104">
      <formula>AND(IF($Q13=3,1,IF($Q13=4,1,0)),IF($F13&lt;=85,1,0))</formula>
    </cfRule>
  </conditionalFormatting>
  <conditionalFormatting sqref="AV14">
    <cfRule type="expression" dxfId="13771" priority="99">
      <formula>AV14="X"</formula>
    </cfRule>
    <cfRule type="expression" dxfId="13770" priority="100">
      <formula>AV14="후보"</formula>
    </cfRule>
  </conditionalFormatting>
  <conditionalFormatting sqref="AC14">
    <cfRule type="cellIs" dxfId="13769" priority="96" operator="greaterThan">
      <formula>0.9</formula>
    </cfRule>
    <cfRule type="cellIs" dxfId="13768" priority="97" operator="greaterThan">
      <formula>0.85</formula>
    </cfRule>
  </conditionalFormatting>
  <conditionalFormatting sqref="N14">
    <cfRule type="cellIs" dxfId="13767" priority="94" operator="greaterThan">
      <formula>0.9</formula>
    </cfRule>
    <cfRule type="cellIs" dxfId="13766" priority="95" operator="greaterThan">
      <formula>0.85</formula>
    </cfRule>
  </conditionalFormatting>
  <conditionalFormatting sqref="E14">
    <cfRule type="expression" dxfId="13765" priority="90">
      <formula>AND(IF(OR($Q14=1,$Q14=2),1,0),IF($X14&lt;=20,1,0))</formula>
    </cfRule>
    <cfRule type="expression" dxfId="13764" priority="91">
      <formula>AND(IF($Q14=2,1,0),IF($X14&lt;30,1,0))</formula>
    </cfRule>
    <cfRule type="expression" dxfId="13763" priority="92">
      <formula>AND(IF($Q14=3,1,0),IF($X14&lt;30,1,0))</formula>
    </cfRule>
    <cfRule type="expression" dxfId="13762" priority="93">
      <formula>AND(IF($Q14=3,1,IF($Q14=4,1,0)),IF($F14&lt;=85,1,0))</formula>
    </cfRule>
  </conditionalFormatting>
  <conditionalFormatting sqref="X14">
    <cfRule type="expression" dxfId="13761" priority="86">
      <formula>AND(IF(OR($Q14=1,$Q14=2),1,0),IF($X14&lt;=20,1,0))</formula>
    </cfRule>
    <cfRule type="expression" dxfId="13760" priority="87">
      <formula>AND(IF($Q14=2,1,0),IF($X14&lt;30,1,0))</formula>
    </cfRule>
    <cfRule type="expression" dxfId="13759" priority="88">
      <formula>AND(IF($Q14=3,1,0),IF($X14&lt;30,1,0))</formula>
    </cfRule>
    <cfRule type="expression" dxfId="13758" priority="89">
      <formula>AND(IF($Q14=3,1,IF($Q14=4,1,0)),IF($F14&lt;=85,1,0))</formula>
    </cfRule>
  </conditionalFormatting>
  <conditionalFormatting sqref="AI14">
    <cfRule type="expression" dxfId="13757" priority="82">
      <formula>AND(IF(OR($Q14=1,$Q14=2),1,0),IF($X14&lt;=20,1,0))</formula>
    </cfRule>
    <cfRule type="expression" dxfId="13756" priority="83">
      <formula>AND(IF($Q14=2,1,0),IF($X14&lt;30,1,0))</formula>
    </cfRule>
    <cfRule type="expression" dxfId="13755" priority="84">
      <formula>AND(IF($Q14=3,1,0),IF($X14&lt;30,1,0))</formula>
    </cfRule>
    <cfRule type="expression" dxfId="13754" priority="85">
      <formula>AND(IF($Q14=3,1,IF($Q14=4,1,0)),IF($F14&lt;=85,1,0))</formula>
    </cfRule>
  </conditionalFormatting>
  <conditionalFormatting sqref="AV15">
    <cfRule type="expression" dxfId="13753" priority="80">
      <formula>AV15="X"</formula>
    </cfRule>
    <cfRule type="expression" dxfId="13752" priority="81">
      <formula>AV15="후보"</formula>
    </cfRule>
  </conditionalFormatting>
  <conditionalFormatting sqref="AC15">
    <cfRule type="cellIs" dxfId="13751" priority="77" operator="greaterThan">
      <formula>0.9</formula>
    </cfRule>
    <cfRule type="cellIs" dxfId="13750" priority="78" operator="greaterThan">
      <formula>0.85</formula>
    </cfRule>
  </conditionalFormatting>
  <conditionalFormatting sqref="N15">
    <cfRule type="cellIs" dxfId="13749" priority="75" operator="greaterThan">
      <formula>0.9</formula>
    </cfRule>
    <cfRule type="cellIs" dxfId="13748" priority="76" operator="greaterThan">
      <formula>0.85</formula>
    </cfRule>
  </conditionalFormatting>
  <conditionalFormatting sqref="E15">
    <cfRule type="expression" dxfId="13747" priority="71">
      <formula>AND(IF(OR($Q15=1,$Q15=2),1,0),IF($X15&lt;=20,1,0))</formula>
    </cfRule>
    <cfRule type="expression" dxfId="13746" priority="72">
      <formula>AND(IF($Q15=2,1,0),IF($X15&lt;30,1,0))</formula>
    </cfRule>
    <cfRule type="expression" dxfId="13745" priority="73">
      <formula>AND(IF($Q15=3,1,0),IF($X15&lt;30,1,0))</formula>
    </cfRule>
    <cfRule type="expression" dxfId="13744" priority="74">
      <formula>AND(IF($Q15=3,1,IF($Q15=4,1,0)),IF($F15&lt;=85,1,0))</formula>
    </cfRule>
  </conditionalFormatting>
  <conditionalFormatting sqref="X15">
    <cfRule type="expression" dxfId="13743" priority="67">
      <formula>AND(IF(OR($Q15=1,$Q15=2),1,0),IF($X15&lt;=20,1,0))</formula>
    </cfRule>
    <cfRule type="expression" dxfId="13742" priority="68">
      <formula>AND(IF($Q15=2,1,0),IF($X15&lt;30,1,0))</formula>
    </cfRule>
    <cfRule type="expression" dxfId="13741" priority="69">
      <formula>AND(IF($Q15=3,1,0),IF($X15&lt;30,1,0))</formula>
    </cfRule>
    <cfRule type="expression" dxfId="13740" priority="70">
      <formula>AND(IF($Q15=3,1,IF($Q15=4,1,0)),IF($F15&lt;=85,1,0))</formula>
    </cfRule>
  </conditionalFormatting>
  <conditionalFormatting sqref="AI15">
    <cfRule type="expression" dxfId="13739" priority="63">
      <formula>AND(IF(OR($Q15=1,$Q15=2),1,0),IF($X15&lt;=20,1,0))</formula>
    </cfRule>
    <cfRule type="expression" dxfId="13738" priority="64">
      <formula>AND(IF($Q15=2,1,0),IF($X15&lt;30,1,0))</formula>
    </cfRule>
    <cfRule type="expression" dxfId="13737" priority="65">
      <formula>AND(IF($Q15=3,1,0),IF($X15&lt;30,1,0))</formula>
    </cfRule>
    <cfRule type="expression" dxfId="13736" priority="66">
      <formula>AND(IF($Q15=3,1,IF($Q15=4,1,0)),IF($F15&lt;=85,1,0))</formula>
    </cfRule>
  </conditionalFormatting>
  <conditionalFormatting sqref="AV16">
    <cfRule type="expression" dxfId="13735" priority="61">
      <formula>AV16="X"</formula>
    </cfRule>
    <cfRule type="expression" dxfId="13734" priority="62">
      <formula>AV16="후보"</formula>
    </cfRule>
  </conditionalFormatting>
  <conditionalFormatting sqref="AC16">
    <cfRule type="cellIs" dxfId="13733" priority="58" operator="greaterThan">
      <formula>0.9</formula>
    </cfRule>
    <cfRule type="cellIs" dxfId="13732" priority="59" operator="greaterThan">
      <formula>0.85</formula>
    </cfRule>
  </conditionalFormatting>
  <conditionalFormatting sqref="N16">
    <cfRule type="cellIs" dxfId="13731" priority="56" operator="greaterThan">
      <formula>0.9</formula>
    </cfRule>
    <cfRule type="cellIs" dxfId="13730" priority="57" operator="greaterThan">
      <formula>0.85</formula>
    </cfRule>
  </conditionalFormatting>
  <conditionalFormatting sqref="E16">
    <cfRule type="expression" dxfId="13729" priority="52">
      <formula>AND(IF(OR($Q16=1,$Q16=2),1,0),IF($X16&lt;=20,1,0))</formula>
    </cfRule>
    <cfRule type="expression" dxfId="13728" priority="53">
      <formula>AND(IF($Q16=2,1,0),IF($X16&lt;30,1,0))</formula>
    </cfRule>
    <cfRule type="expression" dxfId="13727" priority="54">
      <formula>AND(IF($Q16=3,1,0),IF($X16&lt;30,1,0))</formula>
    </cfRule>
    <cfRule type="expression" dxfId="13726" priority="55">
      <formula>AND(IF($Q16=3,1,IF($Q16=4,1,0)),IF($F16&lt;=85,1,0))</formula>
    </cfRule>
  </conditionalFormatting>
  <conditionalFormatting sqref="X16">
    <cfRule type="expression" dxfId="13725" priority="48">
      <formula>AND(IF(OR($Q16=1,$Q16=2),1,0),IF($X16&lt;=20,1,0))</formula>
    </cfRule>
    <cfRule type="expression" dxfId="13724" priority="49">
      <formula>AND(IF($Q16=2,1,0),IF($X16&lt;30,1,0))</formula>
    </cfRule>
    <cfRule type="expression" dxfId="13723" priority="50">
      <formula>AND(IF($Q16=3,1,0),IF($X16&lt;30,1,0))</formula>
    </cfRule>
    <cfRule type="expression" dxfId="13722" priority="51">
      <formula>AND(IF($Q16=3,1,IF($Q16=4,1,0)),IF($F16&lt;=85,1,0))</formula>
    </cfRule>
  </conditionalFormatting>
  <conditionalFormatting sqref="AI16">
    <cfRule type="expression" dxfId="13721" priority="44">
      <formula>AND(IF(OR($Q16=1,$Q16=2),1,0),IF($X16&lt;=20,1,0))</formula>
    </cfRule>
    <cfRule type="expression" dxfId="13720" priority="45">
      <formula>AND(IF($Q16=2,1,0),IF($X16&lt;30,1,0))</formula>
    </cfRule>
    <cfRule type="expression" dxfId="13719" priority="46">
      <formula>AND(IF($Q16=3,1,0),IF($X16&lt;30,1,0))</formula>
    </cfRule>
    <cfRule type="expression" dxfId="13718" priority="47">
      <formula>AND(IF($Q16=3,1,IF($Q16=4,1,0)),IF($F16&lt;=85,1,0))</formula>
    </cfRule>
  </conditionalFormatting>
  <conditionalFormatting sqref="AV17">
    <cfRule type="expression" dxfId="13717" priority="42">
      <formula>AV17="X"</formula>
    </cfRule>
    <cfRule type="expression" dxfId="13716" priority="43">
      <formula>AV17="후보"</formula>
    </cfRule>
  </conditionalFormatting>
  <conditionalFormatting sqref="AC17 N17">
    <cfRule type="cellIs" dxfId="13715" priority="39" operator="greaterThan">
      <formula>0.9</formula>
    </cfRule>
    <cfRule type="cellIs" dxfId="13714" priority="40" operator="greaterThan">
      <formula>0.85</formula>
    </cfRule>
  </conditionalFormatting>
  <conditionalFormatting sqref="AV18">
    <cfRule type="expression" dxfId="13713" priority="37">
      <formula>AV18="X"</formula>
    </cfRule>
    <cfRule type="expression" dxfId="13712" priority="38">
      <formula>AV18="후보"</formula>
    </cfRule>
  </conditionalFormatting>
  <conditionalFormatting sqref="AC18">
    <cfRule type="cellIs" dxfId="13711" priority="34" operator="greaterThan">
      <formula>0.9</formula>
    </cfRule>
    <cfRule type="cellIs" dxfId="13710" priority="35" operator="greaterThan">
      <formula>0.85</formula>
    </cfRule>
  </conditionalFormatting>
  <conditionalFormatting sqref="N18">
    <cfRule type="cellIs" dxfId="13709" priority="32" operator="greaterThan">
      <formula>0.9</formula>
    </cfRule>
    <cfRule type="cellIs" dxfId="13708" priority="33" operator="greaterThan">
      <formula>0.85</formula>
    </cfRule>
  </conditionalFormatting>
  <conditionalFormatting sqref="E18">
    <cfRule type="expression" dxfId="13707" priority="28">
      <formula>AND(IF(OR($Q18=1,$Q18=2),1,0),IF($X18&lt;=20,1,0))</formula>
    </cfRule>
    <cfRule type="expression" dxfId="13706" priority="29">
      <formula>AND(IF($Q18=2,1,0),IF($X18&lt;30,1,0))</formula>
    </cfRule>
    <cfRule type="expression" dxfId="13705" priority="30">
      <formula>AND(IF($Q18=3,1,0),IF($X18&lt;30,1,0))</formula>
    </cfRule>
    <cfRule type="expression" dxfId="13704" priority="31">
      <formula>AND(IF($Q18=3,1,IF($Q18=4,1,0)),IF($F18&lt;=85,1,0))</formula>
    </cfRule>
  </conditionalFormatting>
  <conditionalFormatting sqref="X18">
    <cfRule type="expression" dxfId="13703" priority="24">
      <formula>AND(IF(OR($Q18=1,$Q18=2),1,0),IF($X18&lt;=20,1,0))</formula>
    </cfRule>
    <cfRule type="expression" dxfId="13702" priority="25">
      <formula>AND(IF($Q18=2,1,0),IF($X18&lt;30,1,0))</formula>
    </cfRule>
    <cfRule type="expression" dxfId="13701" priority="26">
      <formula>AND(IF($Q18=3,1,0),IF($X18&lt;30,1,0))</formula>
    </cfRule>
    <cfRule type="expression" dxfId="13700" priority="27">
      <formula>AND(IF($Q18=3,1,IF($Q18=4,1,0)),IF($F18&lt;=85,1,0))</formula>
    </cfRule>
  </conditionalFormatting>
  <conditionalFormatting sqref="AI18">
    <cfRule type="expression" dxfId="13699" priority="20">
      <formula>AND(IF(OR($Q18=1,$Q18=2),1,0),IF($X18&lt;=20,1,0))</formula>
    </cfRule>
    <cfRule type="expression" dxfId="13698" priority="21">
      <formula>AND(IF($Q18=2,1,0),IF($X18&lt;30,1,0))</formula>
    </cfRule>
    <cfRule type="expression" dxfId="13697" priority="22">
      <formula>AND(IF($Q18=3,1,0),IF($X18&lt;30,1,0))</formula>
    </cfRule>
    <cfRule type="expression" dxfId="13696" priority="23">
      <formula>AND(IF($Q18=3,1,IF($Q18=4,1,0)),IF($F18&lt;=85,1,0))</formula>
    </cfRule>
  </conditionalFormatting>
  <conditionalFormatting sqref="AV19">
    <cfRule type="expression" dxfId="13695" priority="18">
      <formula>AV19="X"</formula>
    </cfRule>
    <cfRule type="expression" dxfId="13694" priority="19">
      <formula>AV19="후보"</formula>
    </cfRule>
  </conditionalFormatting>
  <conditionalFormatting sqref="AC19">
    <cfRule type="cellIs" dxfId="13693" priority="15" operator="greaterThan">
      <formula>0.9</formula>
    </cfRule>
    <cfRule type="cellIs" dxfId="13692" priority="16" operator="greaterThan">
      <formula>0.85</formula>
    </cfRule>
  </conditionalFormatting>
  <conditionalFormatting sqref="N19">
    <cfRule type="cellIs" dxfId="13691" priority="13" operator="greaterThan">
      <formula>0.9</formula>
    </cfRule>
    <cfRule type="cellIs" dxfId="13690" priority="14" operator="greaterThan">
      <formula>0.85</formula>
    </cfRule>
  </conditionalFormatting>
  <conditionalFormatting sqref="E19">
    <cfRule type="expression" dxfId="13689" priority="9">
      <formula>AND(IF(OR($Q19=1,$Q19=2),1,0),IF($X19&lt;=20,1,0))</formula>
    </cfRule>
    <cfRule type="expression" dxfId="13688" priority="10">
      <formula>AND(IF($Q19=2,1,0),IF($X19&lt;30,1,0))</formula>
    </cfRule>
    <cfRule type="expression" dxfId="13687" priority="11">
      <formula>AND(IF($Q19=3,1,0),IF($X19&lt;30,1,0))</formula>
    </cfRule>
    <cfRule type="expression" dxfId="13686" priority="12">
      <formula>AND(IF($Q19=3,1,IF($Q19=4,1,0)),IF($F19&lt;=85,1,0))</formula>
    </cfRule>
  </conditionalFormatting>
  <conditionalFormatting sqref="X19">
    <cfRule type="expression" dxfId="13685" priority="5">
      <formula>AND(IF(OR($Q19=1,$Q19=2),1,0),IF($X19&lt;=20,1,0))</formula>
    </cfRule>
    <cfRule type="expression" dxfId="13684" priority="6">
      <formula>AND(IF($Q19=2,1,0),IF($X19&lt;30,1,0))</formula>
    </cfRule>
    <cfRule type="expression" dxfId="13683" priority="7">
      <formula>AND(IF($Q19=3,1,0),IF($X19&lt;30,1,0))</formula>
    </cfRule>
    <cfRule type="expression" dxfId="13682" priority="8">
      <formula>AND(IF($Q19=3,1,IF($Q19=4,1,0)),IF($F19&lt;=85,1,0))</formula>
    </cfRule>
  </conditionalFormatting>
  <conditionalFormatting sqref="AI19">
    <cfRule type="expression" dxfId="13681" priority="1">
      <formula>AND(IF(OR($Q19=1,$Q19=2),1,0),IF($X19&lt;=20,1,0))</formula>
    </cfRule>
    <cfRule type="expression" dxfId="13680" priority="2">
      <formula>AND(IF($Q19=2,1,0),IF($X19&lt;30,1,0))</formula>
    </cfRule>
    <cfRule type="expression" dxfId="13679" priority="3">
      <formula>AND(IF($Q19=3,1,0),IF($X19&lt;30,1,0))</formula>
    </cfRule>
    <cfRule type="expression" dxfId="13678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하중동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1897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하중동 참이슬('99.10.,944^)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8" si="1">IF(A5="","",A5)</f>
        <v/>
      </c>
      <c r="AI5" s="97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1899</v>
      </c>
      <c r="B6" s="10" t="s">
        <v>2090</v>
      </c>
      <c r="C6" s="101">
        <v>944</v>
      </c>
      <c r="D6" s="98">
        <v>92.6</v>
      </c>
      <c r="E6" s="100">
        <v>28</v>
      </c>
      <c r="F6" s="98">
        <v>72.2</v>
      </c>
      <c r="G6" s="17">
        <v>22</v>
      </c>
      <c r="H6" s="101">
        <v>228</v>
      </c>
      <c r="I6" s="102">
        <v>42000</v>
      </c>
      <c r="J6" s="102" t="s">
        <v>1968</v>
      </c>
      <c r="K6" s="102">
        <v>40000</v>
      </c>
      <c r="L6" s="102" t="s">
        <v>1951</v>
      </c>
      <c r="M6" s="103">
        <f>I6-K6</f>
        <v>2000</v>
      </c>
      <c r="N6" s="4">
        <f>IF(ISERROR(K6/I6),"",K6/I6)</f>
        <v>0.95238095238095233</v>
      </c>
      <c r="O6" s="99">
        <f>I6/E6</f>
        <v>1500</v>
      </c>
      <c r="P6" s="99">
        <f>K6/E6</f>
        <v>1428.5714285714287</v>
      </c>
      <c r="Q6" s="74">
        <v>3</v>
      </c>
      <c r="R6" s="74">
        <v>2</v>
      </c>
      <c r="S6" s="74" t="s">
        <v>1941</v>
      </c>
      <c r="T6" s="5">
        <v>92</v>
      </c>
      <c r="U6" s="9"/>
      <c r="W6" s="98">
        <f t="shared" ref="W6:X9" si="2">D6</f>
        <v>92.6</v>
      </c>
      <c r="X6" s="100">
        <f t="shared" si="2"/>
        <v>28</v>
      </c>
      <c r="Y6" s="96">
        <f t="shared" ref="Y6:Z9" si="3">H6</f>
        <v>228</v>
      </c>
      <c r="Z6" s="103">
        <f t="shared" si="3"/>
        <v>42000</v>
      </c>
      <c r="AA6" s="103">
        <f>K6</f>
        <v>40000</v>
      </c>
      <c r="AB6" s="103">
        <f t="shared" ref="AB6:AD9" si="4">M6</f>
        <v>2000</v>
      </c>
      <c r="AC6" s="4">
        <f t="shared" si="4"/>
        <v>0.95238095238095233</v>
      </c>
      <c r="AD6" s="99">
        <f t="shared" si="4"/>
        <v>1500</v>
      </c>
      <c r="AE6" s="74" t="str">
        <f>S6</f>
        <v>계</v>
      </c>
      <c r="AF6" s="74" t="str">
        <f>Q6&amp;"/"&amp;R6</f>
        <v>3/2</v>
      </c>
      <c r="AH6" s="20" t="str">
        <f t="shared" si="1"/>
        <v>참이슬</v>
      </c>
      <c r="AI6" s="100">
        <f t="shared" si="0"/>
        <v>28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1899</v>
      </c>
      <c r="B7" s="10" t="s">
        <v>2090</v>
      </c>
      <c r="C7" s="101">
        <v>944</v>
      </c>
      <c r="D7" s="98">
        <v>105.8</v>
      </c>
      <c r="E7" s="100">
        <v>32</v>
      </c>
      <c r="F7" s="98">
        <v>85</v>
      </c>
      <c r="G7" s="17">
        <v>26</v>
      </c>
      <c r="H7" s="101">
        <v>236</v>
      </c>
      <c r="I7" s="102">
        <v>48000</v>
      </c>
      <c r="J7" s="102" t="s">
        <v>1963</v>
      </c>
      <c r="K7" s="102">
        <v>39000</v>
      </c>
      <c r="L7" s="102" t="s">
        <v>2004</v>
      </c>
      <c r="M7" s="103">
        <f>I7-K7</f>
        <v>9000</v>
      </c>
      <c r="N7" s="4">
        <f>IF(ISERROR(K7/I7),"",K7/I7)</f>
        <v>0.8125</v>
      </c>
      <c r="O7" s="99">
        <f>I7/E7</f>
        <v>1500</v>
      </c>
      <c r="P7" s="99">
        <f>K7/E7</f>
        <v>1218.75</v>
      </c>
      <c r="Q7" s="74">
        <v>3</v>
      </c>
      <c r="R7" s="74">
        <v>2</v>
      </c>
      <c r="S7" s="74" t="s">
        <v>1941</v>
      </c>
      <c r="T7" s="5">
        <v>105</v>
      </c>
      <c r="U7" s="9"/>
      <c r="W7" s="98">
        <f t="shared" si="2"/>
        <v>105.8</v>
      </c>
      <c r="X7" s="100">
        <f t="shared" si="2"/>
        <v>32</v>
      </c>
      <c r="Y7" s="96">
        <f t="shared" si="3"/>
        <v>236</v>
      </c>
      <c r="Z7" s="103">
        <f t="shared" si="3"/>
        <v>48000</v>
      </c>
      <c r="AA7" s="103">
        <f>K7</f>
        <v>39000</v>
      </c>
      <c r="AB7" s="103">
        <f t="shared" si="4"/>
        <v>9000</v>
      </c>
      <c r="AC7" s="4">
        <f t="shared" si="4"/>
        <v>0.8125</v>
      </c>
      <c r="AD7" s="99">
        <f t="shared" si="4"/>
        <v>1500</v>
      </c>
      <c r="AE7" s="74" t="str">
        <f>S7</f>
        <v>계</v>
      </c>
      <c r="AF7" s="74" t="str">
        <f>Q7&amp;"/"&amp;R7</f>
        <v>3/2</v>
      </c>
      <c r="AH7" s="20" t="str">
        <f t="shared" si="1"/>
        <v>참이슬</v>
      </c>
      <c r="AI7" s="100">
        <f t="shared" si="0"/>
        <v>32</v>
      </c>
      <c r="AJ7" s="74" t="str">
        <f>IF(AI7="","",$AJ$2)</f>
        <v>A-</v>
      </c>
      <c r="AK7" s="74" t="s">
        <v>13</v>
      </c>
      <c r="AL7" s="74" t="s">
        <v>1937</v>
      </c>
      <c r="AM7" s="74" t="s">
        <v>1938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1899</v>
      </c>
      <c r="B8" s="10" t="s">
        <v>2090</v>
      </c>
      <c r="C8" s="101">
        <v>944</v>
      </c>
      <c r="D8" s="98">
        <v>121.5</v>
      </c>
      <c r="E8" s="100">
        <v>37</v>
      </c>
      <c r="F8" s="98">
        <v>101.3</v>
      </c>
      <c r="G8" s="17">
        <v>31</v>
      </c>
      <c r="H8" s="101">
        <v>360</v>
      </c>
      <c r="I8" s="102"/>
      <c r="J8" s="102"/>
      <c r="K8" s="102"/>
      <c r="L8" s="102"/>
      <c r="M8" s="103">
        <f>I8-K8</f>
        <v>0</v>
      </c>
      <c r="N8" s="4" t="str">
        <f>IF(ISERROR(K8/I8),"",K8/I8)</f>
        <v/>
      </c>
      <c r="O8" s="99">
        <f>I8/E8</f>
        <v>0</v>
      </c>
      <c r="P8" s="99">
        <f>K8/E8</f>
        <v>0</v>
      </c>
      <c r="Q8" s="74">
        <v>3</v>
      </c>
      <c r="R8" s="74">
        <v>2</v>
      </c>
      <c r="S8" s="74" t="s">
        <v>1941</v>
      </c>
      <c r="T8" s="5">
        <v>121</v>
      </c>
      <c r="U8" s="9"/>
      <c r="W8" s="98">
        <f t="shared" si="2"/>
        <v>121.5</v>
      </c>
      <c r="X8" s="100">
        <f t="shared" si="2"/>
        <v>37</v>
      </c>
      <c r="Y8" s="96">
        <f t="shared" si="3"/>
        <v>360</v>
      </c>
      <c r="Z8" s="103">
        <f t="shared" si="3"/>
        <v>0</v>
      </c>
      <c r="AA8" s="103">
        <f>K8</f>
        <v>0</v>
      </c>
      <c r="AB8" s="103">
        <f t="shared" si="4"/>
        <v>0</v>
      </c>
      <c r="AC8" s="4" t="str">
        <f t="shared" si="4"/>
        <v/>
      </c>
      <c r="AD8" s="99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참이슬</v>
      </c>
      <c r="AI8" s="100">
        <f t="shared" si="0"/>
        <v>37</v>
      </c>
      <c r="AJ8" s="74" t="str">
        <f>IF(AI8="","",$AJ$2)</f>
        <v>A-</v>
      </c>
      <c r="AK8" s="74" t="s">
        <v>13</v>
      </c>
      <c r="AL8" s="74" t="s">
        <v>1937</v>
      </c>
      <c r="AM8" s="74" t="s">
        <v>1938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 t="s">
        <v>1899</v>
      </c>
      <c r="B9" s="10" t="s">
        <v>2090</v>
      </c>
      <c r="C9" s="101">
        <v>944</v>
      </c>
      <c r="D9" s="98">
        <v>148.5</v>
      </c>
      <c r="E9" s="100">
        <v>45</v>
      </c>
      <c r="F9" s="98">
        <v>125.2</v>
      </c>
      <c r="G9" s="17">
        <v>38</v>
      </c>
      <c r="H9" s="101">
        <v>120</v>
      </c>
      <c r="I9" s="102">
        <v>60000</v>
      </c>
      <c r="J9" s="102" t="s">
        <v>1943</v>
      </c>
      <c r="K9" s="102">
        <v>40000</v>
      </c>
      <c r="L9" s="102" t="s">
        <v>1964</v>
      </c>
      <c r="M9" s="103">
        <f>I9-K9</f>
        <v>20000</v>
      </c>
      <c r="N9" s="4">
        <f>IF(ISERROR(K9/I9),"",K9/I9)</f>
        <v>0.66666666666666663</v>
      </c>
      <c r="O9" s="99">
        <f>I9/E9</f>
        <v>1333.3333333333333</v>
      </c>
      <c r="P9" s="99">
        <f>K9/E9</f>
        <v>888.88888888888891</v>
      </c>
      <c r="Q9" s="74">
        <v>4</v>
      </c>
      <c r="R9" s="74">
        <v>2</v>
      </c>
      <c r="S9" s="74" t="s">
        <v>1941</v>
      </c>
      <c r="T9" s="5">
        <v>148</v>
      </c>
      <c r="U9" s="9"/>
      <c r="W9" s="98">
        <f t="shared" si="2"/>
        <v>148.5</v>
      </c>
      <c r="X9" s="100">
        <f t="shared" si="2"/>
        <v>45</v>
      </c>
      <c r="Y9" s="96">
        <f t="shared" si="3"/>
        <v>120</v>
      </c>
      <c r="Z9" s="103">
        <f t="shared" si="3"/>
        <v>60000</v>
      </c>
      <c r="AA9" s="103">
        <f>K9</f>
        <v>40000</v>
      </c>
      <c r="AB9" s="103">
        <f t="shared" si="4"/>
        <v>20000</v>
      </c>
      <c r="AC9" s="4">
        <f t="shared" si="4"/>
        <v>0.66666666666666663</v>
      </c>
      <c r="AD9" s="99">
        <f t="shared" si="4"/>
        <v>1333.3333333333333</v>
      </c>
      <c r="AE9" s="74" t="str">
        <f>S9</f>
        <v>계</v>
      </c>
      <c r="AF9" s="74" t="str">
        <f>Q9&amp;"/"&amp;R9</f>
        <v>4/2</v>
      </c>
      <c r="AH9" s="20" t="str">
        <f t="shared" si="1"/>
        <v>참이슬</v>
      </c>
      <c r="AI9" s="100">
        <f t="shared" si="0"/>
        <v>45</v>
      </c>
      <c r="AJ9" s="74" t="str">
        <f>IF(AI9="","",$AJ$2)</f>
        <v>A-</v>
      </c>
      <c r="AK9" s="74" t="s">
        <v>13</v>
      </c>
      <c r="AL9" s="74" t="s">
        <v>1937</v>
      </c>
      <c r="AM9" s="74" t="s">
        <v>1938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8"/>
      <c r="G10" s="9"/>
      <c r="H10" s="9"/>
      <c r="I10" s="9"/>
      <c r="J10" s="9"/>
      <c r="K10" s="9"/>
      <c r="L10" s="9"/>
      <c r="M10" s="9"/>
      <c r="N10" s="9"/>
      <c r="O10" s="99"/>
      <c r="P10" s="99"/>
      <c r="Q10" s="100"/>
      <c r="R10" s="100"/>
      <c r="S10" s="9"/>
      <c r="T10" s="48"/>
      <c r="U10" s="9"/>
      <c r="W10" s="69" t="str">
        <f>$A$4&amp;" "&amp;A11&amp;"("&amp;B11&amp;","&amp;C11&amp;"^)"</f>
        <v>하중동 관곡마을성원('99.10.,498^)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7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1904</v>
      </c>
      <c r="B11" s="10" t="s">
        <v>2090</v>
      </c>
      <c r="C11" s="101">
        <v>498</v>
      </c>
      <c r="D11" s="98">
        <v>82.3</v>
      </c>
      <c r="E11" s="100">
        <v>25</v>
      </c>
      <c r="F11" s="98">
        <v>59.7</v>
      </c>
      <c r="G11" s="17">
        <v>18</v>
      </c>
      <c r="H11" s="101">
        <v>498</v>
      </c>
      <c r="I11" s="102">
        <v>32000</v>
      </c>
      <c r="J11" s="102" t="s">
        <v>1949</v>
      </c>
      <c r="K11" s="102">
        <v>24000</v>
      </c>
      <c r="L11" s="102" t="s">
        <v>1964</v>
      </c>
      <c r="M11" s="103">
        <f>I11-K11</f>
        <v>8000</v>
      </c>
      <c r="N11" s="4">
        <f>IF(ISERROR(K11/I11),"",K11/I11)</f>
        <v>0.75</v>
      </c>
      <c r="O11" s="99">
        <f>I11/E11</f>
        <v>1280</v>
      </c>
      <c r="P11" s="99">
        <f>K11/E11</f>
        <v>960</v>
      </c>
      <c r="Q11" s="74">
        <v>3</v>
      </c>
      <c r="R11" s="74">
        <v>2</v>
      </c>
      <c r="S11" s="74" t="s">
        <v>1941</v>
      </c>
      <c r="T11" s="5">
        <v>82</v>
      </c>
      <c r="U11" s="9"/>
      <c r="W11" s="98">
        <f>D11</f>
        <v>82.3</v>
      </c>
      <c r="X11" s="100">
        <f>E11</f>
        <v>25</v>
      </c>
      <c r="Y11" s="96">
        <f>H11</f>
        <v>498</v>
      </c>
      <c r="Z11" s="103">
        <f>I11</f>
        <v>32000</v>
      </c>
      <c r="AA11" s="103">
        <f>K11</f>
        <v>24000</v>
      </c>
      <c r="AB11" s="103">
        <f>M11</f>
        <v>8000</v>
      </c>
      <c r="AC11" s="4">
        <f>N11</f>
        <v>0.75</v>
      </c>
      <c r="AD11" s="99">
        <f>O11</f>
        <v>1280</v>
      </c>
      <c r="AE11" s="74" t="str">
        <f>S11</f>
        <v>계</v>
      </c>
      <c r="AF11" s="74" t="str">
        <f>Q11&amp;"/"&amp;R11</f>
        <v>3/2</v>
      </c>
      <c r="AH11" s="20" t="str">
        <f t="shared" si="1"/>
        <v>관곡마을성원</v>
      </c>
      <c r="AI11" s="100">
        <f t="shared" si="0"/>
        <v>25</v>
      </c>
      <c r="AJ11" s="74" t="str">
        <f>IF(AI11="","",$AJ$2)</f>
        <v>A-</v>
      </c>
      <c r="AK11" s="74" t="s">
        <v>13</v>
      </c>
      <c r="AL11" s="74" t="s">
        <v>1937</v>
      </c>
      <c r="AM11" s="74" t="s">
        <v>1938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8"/>
      <c r="G12" s="9"/>
      <c r="H12" s="9"/>
      <c r="I12" s="9"/>
      <c r="J12" s="9"/>
      <c r="K12" s="9"/>
      <c r="L12" s="9"/>
      <c r="M12" s="9"/>
      <c r="N12" s="9"/>
      <c r="O12" s="99"/>
      <c r="P12" s="99"/>
      <c r="Q12" s="100"/>
      <c r="R12" s="100"/>
      <c r="S12" s="9"/>
      <c r="T12" s="48"/>
      <c r="U12" s="9"/>
      <c r="W12" s="69" t="str">
        <f>$A$4&amp;" "&amp;A13&amp;"("&amp;B13&amp;","&amp;C13&amp;"^)"</f>
        <v>하중동 관곡마을동아('00.05.,503^)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7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1912</v>
      </c>
      <c r="B13" s="10" t="s">
        <v>2091</v>
      </c>
      <c r="C13" s="101">
        <v>503</v>
      </c>
      <c r="D13" s="98">
        <v>80.400000000000006</v>
      </c>
      <c r="E13" s="100">
        <v>24</v>
      </c>
      <c r="F13" s="98">
        <v>60</v>
      </c>
      <c r="G13" s="17">
        <v>18</v>
      </c>
      <c r="H13" s="101">
        <v>425</v>
      </c>
      <c r="I13" s="102">
        <v>34000</v>
      </c>
      <c r="J13" s="102" t="s">
        <v>1975</v>
      </c>
      <c r="K13" s="102">
        <v>27300</v>
      </c>
      <c r="L13" s="102" t="s">
        <v>1968</v>
      </c>
      <c r="M13" s="103">
        <f>I13-K13</f>
        <v>6700</v>
      </c>
      <c r="N13" s="4">
        <f>IF(ISERROR(K13/I13),"",K13/I13)</f>
        <v>0.80294117647058827</v>
      </c>
      <c r="O13" s="99">
        <f>I13/E13</f>
        <v>1416.6666666666667</v>
      </c>
      <c r="P13" s="99">
        <f>K13/E13</f>
        <v>1137.5</v>
      </c>
      <c r="Q13" s="74">
        <v>3</v>
      </c>
      <c r="R13" s="74">
        <v>1</v>
      </c>
      <c r="S13" s="74" t="s">
        <v>1941</v>
      </c>
      <c r="T13" s="5" t="s">
        <v>482</v>
      </c>
      <c r="U13" s="9"/>
      <c r="W13" s="98">
        <f>D13</f>
        <v>80.400000000000006</v>
      </c>
      <c r="X13" s="100">
        <f>E13</f>
        <v>24</v>
      </c>
      <c r="Y13" s="96">
        <f>H13</f>
        <v>425</v>
      </c>
      <c r="Z13" s="103">
        <f>I13</f>
        <v>34000</v>
      </c>
      <c r="AA13" s="103">
        <f>K13</f>
        <v>27300</v>
      </c>
      <c r="AB13" s="103">
        <f t="shared" ref="AB13:AD14" si="5">M13</f>
        <v>6700</v>
      </c>
      <c r="AC13" s="4">
        <f t="shared" si="5"/>
        <v>0.80294117647058827</v>
      </c>
      <c r="AD13" s="99">
        <f t="shared" si="5"/>
        <v>1416.6666666666667</v>
      </c>
      <c r="AE13" s="74" t="str">
        <f>S13</f>
        <v>계</v>
      </c>
      <c r="AF13" s="74" t="str">
        <f>Q13&amp;"/"&amp;R13</f>
        <v>3/1</v>
      </c>
      <c r="AH13" s="20" t="str">
        <f t="shared" si="1"/>
        <v>관곡마을동아</v>
      </c>
      <c r="AI13" s="100">
        <f t="shared" si="0"/>
        <v>24</v>
      </c>
      <c r="AJ13" s="74" t="str">
        <f>IF(AI13="","",$AJ$2)</f>
        <v>A-</v>
      </c>
      <c r="AK13" s="74" t="s">
        <v>13</v>
      </c>
      <c r="AL13" s="74" t="s">
        <v>1937</v>
      </c>
      <c r="AM13" s="74" t="s">
        <v>1938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1912</v>
      </c>
      <c r="B14" s="10" t="s">
        <v>2091</v>
      </c>
      <c r="C14" s="101">
        <v>503</v>
      </c>
      <c r="D14" s="98">
        <v>80.400000000000006</v>
      </c>
      <c r="E14" s="100">
        <v>24</v>
      </c>
      <c r="F14" s="98">
        <v>60</v>
      </c>
      <c r="G14" s="17">
        <v>18</v>
      </c>
      <c r="H14" s="101">
        <v>78</v>
      </c>
      <c r="I14" s="102">
        <v>34000</v>
      </c>
      <c r="J14" s="102" t="s">
        <v>1975</v>
      </c>
      <c r="K14" s="102">
        <v>27300</v>
      </c>
      <c r="L14" s="102" t="s">
        <v>1968</v>
      </c>
      <c r="M14" s="103">
        <f>I14-K14</f>
        <v>6700</v>
      </c>
      <c r="N14" s="4">
        <f>IF(ISERROR(K14/I14),"",K14/I14)</f>
        <v>0.80294117647058827</v>
      </c>
      <c r="O14" s="99">
        <f>I14/E14</f>
        <v>1416.6666666666667</v>
      </c>
      <c r="P14" s="99">
        <f>K14/E14</f>
        <v>1137.5</v>
      </c>
      <c r="Q14" s="74">
        <v>2</v>
      </c>
      <c r="R14" s="74">
        <v>1</v>
      </c>
      <c r="S14" s="74" t="s">
        <v>1941</v>
      </c>
      <c r="T14" s="5" t="s">
        <v>786</v>
      </c>
      <c r="U14" s="9"/>
      <c r="W14" s="98">
        <f>D14</f>
        <v>80.400000000000006</v>
      </c>
      <c r="X14" s="100">
        <f>E14</f>
        <v>24</v>
      </c>
      <c r="Y14" s="96">
        <f>H14</f>
        <v>78</v>
      </c>
      <c r="Z14" s="103">
        <f>I14</f>
        <v>34000</v>
      </c>
      <c r="AA14" s="103">
        <f>K14</f>
        <v>27300</v>
      </c>
      <c r="AB14" s="103">
        <f t="shared" si="5"/>
        <v>6700</v>
      </c>
      <c r="AC14" s="4">
        <f t="shared" si="5"/>
        <v>0.80294117647058827</v>
      </c>
      <c r="AD14" s="99">
        <f t="shared" si="5"/>
        <v>1416.6666666666667</v>
      </c>
      <c r="AE14" s="74" t="str">
        <f>S14</f>
        <v>계</v>
      </c>
      <c r="AF14" s="74" t="str">
        <f>Q14&amp;"/"&amp;R14</f>
        <v>2/1</v>
      </c>
      <c r="AH14" s="20" t="str">
        <f t="shared" si="1"/>
        <v>관곡마을동아</v>
      </c>
      <c r="AI14" s="100">
        <f t="shared" si="0"/>
        <v>24</v>
      </c>
      <c r="AJ14" s="74" t="str">
        <f>IF(AI14="","",$AJ$2)</f>
        <v>A-</v>
      </c>
      <c r="AK14" s="74" t="s">
        <v>13</v>
      </c>
      <c r="AL14" s="74" t="s">
        <v>1937</v>
      </c>
      <c r="AM14" s="74" t="s">
        <v>1938</v>
      </c>
      <c r="AN14" s="74" t="str">
        <f>IF(AI14="","",$AN$2)</f>
        <v>C</v>
      </c>
      <c r="AO14" s="74" t="str">
        <f>IF(N14="","",IF(N14&gt;=$AO$1/100,"O","X"))</f>
        <v>O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8"/>
      <c r="G15" s="9"/>
      <c r="H15" s="9"/>
      <c r="I15" s="9"/>
      <c r="J15" s="9"/>
      <c r="K15" s="9"/>
      <c r="L15" s="9"/>
      <c r="M15" s="9"/>
      <c r="N15" s="9"/>
      <c r="O15" s="99"/>
      <c r="P15" s="99"/>
      <c r="Q15" s="100"/>
      <c r="R15" s="100"/>
      <c r="S15" s="9"/>
      <c r="T15" s="48"/>
      <c r="U15" s="9"/>
      <c r="W15" s="69" t="str">
        <f>$A$4&amp;" "&amp;A16&amp;"("&amp;B16&amp;","&amp;C16&amp;"^)"</f>
        <v>하중동 샛말대우('02.08.,256^)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7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1917</v>
      </c>
      <c r="B16" s="10" t="s">
        <v>2092</v>
      </c>
      <c r="C16" s="101">
        <v>256</v>
      </c>
      <c r="D16" s="98">
        <v>90.2</v>
      </c>
      <c r="E16" s="100">
        <v>27</v>
      </c>
      <c r="F16" s="98">
        <v>70.599999999999994</v>
      </c>
      <c r="G16" s="17">
        <v>21</v>
      </c>
      <c r="H16" s="101">
        <v>60</v>
      </c>
      <c r="I16" s="102"/>
      <c r="J16" s="102"/>
      <c r="K16" s="102"/>
      <c r="L16" s="102"/>
      <c r="M16" s="103">
        <f>I16-K16</f>
        <v>0</v>
      </c>
      <c r="N16" s="4" t="str">
        <f>IF(ISERROR(K16/I16),"",K16/I16)</f>
        <v/>
      </c>
      <c r="O16" s="99">
        <f>I16/E16</f>
        <v>0</v>
      </c>
      <c r="P16" s="99">
        <f>K16/E16</f>
        <v>0</v>
      </c>
      <c r="Q16" s="74">
        <v>3</v>
      </c>
      <c r="R16" s="74">
        <v>2</v>
      </c>
      <c r="S16" s="74" t="s">
        <v>1941</v>
      </c>
      <c r="T16" s="5">
        <v>90</v>
      </c>
      <c r="U16" s="9"/>
      <c r="W16" s="98">
        <f t="shared" ref="W16:X18" si="6">D16</f>
        <v>90.2</v>
      </c>
      <c r="X16" s="100">
        <f t="shared" si="6"/>
        <v>27</v>
      </c>
      <c r="Y16" s="96">
        <f t="shared" ref="Y16:Z18" si="7">H16</f>
        <v>60</v>
      </c>
      <c r="Z16" s="103">
        <f t="shared" si="7"/>
        <v>0</v>
      </c>
      <c r="AA16" s="103">
        <f>K16</f>
        <v>0</v>
      </c>
      <c r="AB16" s="103">
        <f t="shared" ref="AB16:AD18" si="8">M16</f>
        <v>0</v>
      </c>
      <c r="AC16" s="4" t="str">
        <f t="shared" si="8"/>
        <v/>
      </c>
      <c r="AD16" s="99">
        <f t="shared" si="8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샛말대우</v>
      </c>
      <c r="AI16" s="100">
        <f t="shared" si="0"/>
        <v>27</v>
      </c>
      <c r="AJ16" s="74" t="str">
        <f>IF(AI16="","",$AJ$2)</f>
        <v>A-</v>
      </c>
      <c r="AK16" s="74" t="s">
        <v>13</v>
      </c>
      <c r="AL16" s="74" t="s">
        <v>1937</v>
      </c>
      <c r="AM16" s="74" t="s">
        <v>1938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1917</v>
      </c>
      <c r="B17" s="10" t="s">
        <v>2092</v>
      </c>
      <c r="C17" s="101">
        <v>256</v>
      </c>
      <c r="D17" s="98">
        <v>106.3</v>
      </c>
      <c r="E17" s="100">
        <v>32</v>
      </c>
      <c r="F17" s="98">
        <v>84.5</v>
      </c>
      <c r="G17" s="17">
        <v>26</v>
      </c>
      <c r="H17" s="101">
        <v>80</v>
      </c>
      <c r="I17" s="102"/>
      <c r="J17" s="102"/>
      <c r="K17" s="102"/>
      <c r="L17" s="102"/>
      <c r="M17" s="103">
        <f>I17-K17</f>
        <v>0</v>
      </c>
      <c r="N17" s="4" t="str">
        <f>IF(ISERROR(K17/I17),"",K17/I17)</f>
        <v/>
      </c>
      <c r="O17" s="99">
        <f>I17/E17</f>
        <v>0</v>
      </c>
      <c r="P17" s="99">
        <f>K17/E17</f>
        <v>0</v>
      </c>
      <c r="Q17" s="74">
        <v>3</v>
      </c>
      <c r="R17" s="74">
        <v>2</v>
      </c>
      <c r="S17" s="74" t="s">
        <v>1941</v>
      </c>
      <c r="T17" s="5" t="s">
        <v>1641</v>
      </c>
      <c r="U17" s="9"/>
      <c r="W17" s="98">
        <f t="shared" si="6"/>
        <v>106.3</v>
      </c>
      <c r="X17" s="100">
        <f t="shared" si="6"/>
        <v>32</v>
      </c>
      <c r="Y17" s="96">
        <f t="shared" si="7"/>
        <v>80</v>
      </c>
      <c r="Z17" s="103">
        <f t="shared" si="7"/>
        <v>0</v>
      </c>
      <c r="AA17" s="103">
        <f>K17</f>
        <v>0</v>
      </c>
      <c r="AB17" s="103">
        <f t="shared" si="8"/>
        <v>0</v>
      </c>
      <c r="AC17" s="4" t="str">
        <f t="shared" si="8"/>
        <v/>
      </c>
      <c r="AD17" s="99">
        <f t="shared" si="8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샛말대우</v>
      </c>
      <c r="AI17" s="100">
        <f t="shared" si="0"/>
        <v>32</v>
      </c>
      <c r="AJ17" s="74" t="str">
        <f>IF(AI17="","",$AJ$2)</f>
        <v>A-</v>
      </c>
      <c r="AK17" s="74" t="s">
        <v>13</v>
      </c>
      <c r="AL17" s="74" t="s">
        <v>1937</v>
      </c>
      <c r="AM17" s="74" t="s">
        <v>1938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1917</v>
      </c>
      <c r="B18" s="10" t="s">
        <v>2092</v>
      </c>
      <c r="C18" s="101">
        <v>256</v>
      </c>
      <c r="D18" s="98">
        <v>107.2</v>
      </c>
      <c r="E18" s="100">
        <v>32</v>
      </c>
      <c r="F18" s="98">
        <v>84.3</v>
      </c>
      <c r="G18" s="17">
        <v>26</v>
      </c>
      <c r="H18" s="101">
        <v>116</v>
      </c>
      <c r="I18" s="102"/>
      <c r="J18" s="102"/>
      <c r="K18" s="102"/>
      <c r="L18" s="102"/>
      <c r="M18" s="103">
        <f>I18-K18</f>
        <v>0</v>
      </c>
      <c r="N18" s="4" t="str">
        <f>IF(ISERROR(K18/I18),"",K18/I18)</f>
        <v/>
      </c>
      <c r="O18" s="99">
        <f>I18/E18</f>
        <v>0</v>
      </c>
      <c r="P18" s="99">
        <f>K18/E18</f>
        <v>0</v>
      </c>
      <c r="Q18" s="74">
        <v>3</v>
      </c>
      <c r="R18" s="74">
        <v>2</v>
      </c>
      <c r="S18" s="74" t="s">
        <v>1941</v>
      </c>
      <c r="T18" s="5" t="s">
        <v>495</v>
      </c>
      <c r="U18" s="9"/>
      <c r="W18" s="98">
        <f t="shared" si="6"/>
        <v>107.2</v>
      </c>
      <c r="X18" s="100">
        <f t="shared" si="6"/>
        <v>32</v>
      </c>
      <c r="Y18" s="96">
        <f t="shared" si="7"/>
        <v>116</v>
      </c>
      <c r="Z18" s="103">
        <f t="shared" si="7"/>
        <v>0</v>
      </c>
      <c r="AA18" s="103">
        <f>K18</f>
        <v>0</v>
      </c>
      <c r="AB18" s="103">
        <f t="shared" si="8"/>
        <v>0</v>
      </c>
      <c r="AC18" s="4" t="str">
        <f t="shared" si="8"/>
        <v/>
      </c>
      <c r="AD18" s="99">
        <f t="shared" si="8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샛말대우</v>
      </c>
      <c r="AI18" s="100">
        <f t="shared" si="0"/>
        <v>32</v>
      </c>
      <c r="AJ18" s="74" t="str">
        <f>IF(AI18="","",$AJ$2)</f>
        <v>A-</v>
      </c>
      <c r="AK18" s="74" t="s">
        <v>13</v>
      </c>
      <c r="AL18" s="74" t="s">
        <v>1937</v>
      </c>
      <c r="AM18" s="74" t="s">
        <v>1938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13677" priority="206">
      <formula>AV4="X"</formula>
    </cfRule>
    <cfRule type="expression" dxfId="13676" priority="207">
      <formula>AV4="후보"</formula>
    </cfRule>
  </conditionalFormatting>
  <conditionalFormatting sqref="AC1:AC2 AC4:AC6 N4:N5">
    <cfRule type="cellIs" dxfId="13675" priority="203" operator="greaterThan">
      <formula>0.9</formula>
    </cfRule>
    <cfRule type="cellIs" dxfId="13674" priority="204" operator="greaterThan">
      <formula>0.85</formula>
    </cfRule>
  </conditionalFormatting>
  <conditionalFormatting sqref="N1:N2">
    <cfRule type="cellIs" dxfId="13673" priority="201" operator="greaterThan">
      <formula>0.9</formula>
    </cfRule>
    <cfRule type="cellIs" dxfId="13672" priority="202" operator="greaterThan">
      <formula>0.85</formula>
    </cfRule>
  </conditionalFormatting>
  <conditionalFormatting sqref="N6">
    <cfRule type="cellIs" dxfId="13671" priority="199" operator="greaterThan">
      <formula>0.9</formula>
    </cfRule>
    <cfRule type="cellIs" dxfId="13670" priority="200" operator="greaterThan">
      <formula>0.85</formula>
    </cfRule>
  </conditionalFormatting>
  <conditionalFormatting sqref="E6">
    <cfRule type="expression" dxfId="13669" priority="195">
      <formula>AND(IF(OR($Q6=1,$Q6=2),1,0),IF($X6&lt;=20,1,0))</formula>
    </cfRule>
    <cfRule type="expression" dxfId="13668" priority="196">
      <formula>AND(IF($Q6=2,1,0),IF($X6&lt;30,1,0))</formula>
    </cfRule>
    <cfRule type="expression" dxfId="13667" priority="197">
      <formula>AND(IF($Q6=3,1,0),IF($X6&lt;30,1,0))</formula>
    </cfRule>
    <cfRule type="expression" dxfId="13666" priority="198">
      <formula>AND(IF($Q6=3,1,IF($Q6=4,1,0)),IF($F6&lt;=85,1,0))</formula>
    </cfRule>
  </conditionalFormatting>
  <conditionalFormatting sqref="X6">
    <cfRule type="expression" dxfId="13665" priority="191">
      <formula>AND(IF(OR($Q6=1,$Q6=2),1,0),IF($X6&lt;=20,1,0))</formula>
    </cfRule>
    <cfRule type="expression" dxfId="13664" priority="192">
      <formula>AND(IF($Q6=2,1,0),IF($X6&lt;30,1,0))</formula>
    </cfRule>
    <cfRule type="expression" dxfId="13663" priority="193">
      <formula>AND(IF($Q6=3,1,0),IF($X6&lt;30,1,0))</formula>
    </cfRule>
    <cfRule type="expression" dxfId="13662" priority="194">
      <formula>AND(IF($Q6=3,1,IF($Q6=4,1,0)),IF($F6&lt;=85,1,0))</formula>
    </cfRule>
  </conditionalFormatting>
  <conditionalFormatting sqref="AI6">
    <cfRule type="expression" dxfId="13661" priority="187">
      <formula>AND(IF(OR($Q6=1,$Q6=2),1,0),IF($X6&lt;=20,1,0))</formula>
    </cfRule>
    <cfRule type="expression" dxfId="13660" priority="188">
      <formula>AND(IF($Q6=2,1,0),IF($X6&lt;30,1,0))</formula>
    </cfRule>
    <cfRule type="expression" dxfId="13659" priority="189">
      <formula>AND(IF($Q6=3,1,0),IF($X6&lt;30,1,0))</formula>
    </cfRule>
    <cfRule type="expression" dxfId="13658" priority="190">
      <formula>AND(IF($Q6=3,1,IF($Q6=4,1,0)),IF($F6&lt;=85,1,0))</formula>
    </cfRule>
  </conditionalFormatting>
  <conditionalFormatting sqref="AV7">
    <cfRule type="expression" dxfId="13657" priority="185">
      <formula>AV7="X"</formula>
    </cfRule>
    <cfRule type="expression" dxfId="13656" priority="186">
      <formula>AV7="후보"</formula>
    </cfRule>
  </conditionalFormatting>
  <conditionalFormatting sqref="AC7">
    <cfRule type="cellIs" dxfId="13655" priority="182" operator="greaterThan">
      <formula>0.9</formula>
    </cfRule>
    <cfRule type="cellIs" dxfId="13654" priority="183" operator="greaterThan">
      <formula>0.85</formula>
    </cfRule>
  </conditionalFormatting>
  <conditionalFormatting sqref="N7">
    <cfRule type="cellIs" dxfId="13653" priority="180" operator="greaterThan">
      <formula>0.9</formula>
    </cfRule>
    <cfRule type="cellIs" dxfId="13652" priority="181" operator="greaterThan">
      <formula>0.85</formula>
    </cfRule>
  </conditionalFormatting>
  <conditionalFormatting sqref="E7">
    <cfRule type="expression" dxfId="13651" priority="176">
      <formula>AND(IF(OR($Q7=1,$Q7=2),1,0),IF($X7&lt;=20,1,0))</formula>
    </cfRule>
    <cfRule type="expression" dxfId="13650" priority="177">
      <formula>AND(IF($Q7=2,1,0),IF($X7&lt;30,1,0))</formula>
    </cfRule>
    <cfRule type="expression" dxfId="13649" priority="178">
      <formula>AND(IF($Q7=3,1,0),IF($X7&lt;30,1,0))</formula>
    </cfRule>
    <cfRule type="expression" dxfId="13648" priority="179">
      <formula>AND(IF($Q7=3,1,IF($Q7=4,1,0)),IF($F7&lt;=85,1,0))</formula>
    </cfRule>
  </conditionalFormatting>
  <conditionalFormatting sqref="X7">
    <cfRule type="expression" dxfId="13647" priority="172">
      <formula>AND(IF(OR($Q7=1,$Q7=2),1,0),IF($X7&lt;=20,1,0))</formula>
    </cfRule>
    <cfRule type="expression" dxfId="13646" priority="173">
      <formula>AND(IF($Q7=2,1,0),IF($X7&lt;30,1,0))</formula>
    </cfRule>
    <cfRule type="expression" dxfId="13645" priority="174">
      <formula>AND(IF($Q7=3,1,0),IF($X7&lt;30,1,0))</formula>
    </cfRule>
    <cfRule type="expression" dxfId="13644" priority="175">
      <formula>AND(IF($Q7=3,1,IF($Q7=4,1,0)),IF($F7&lt;=85,1,0))</formula>
    </cfRule>
  </conditionalFormatting>
  <conditionalFormatting sqref="AI7">
    <cfRule type="expression" dxfId="13643" priority="168">
      <formula>AND(IF(OR($Q7=1,$Q7=2),1,0),IF($X7&lt;=20,1,0))</formula>
    </cfRule>
    <cfRule type="expression" dxfId="13642" priority="169">
      <formula>AND(IF($Q7=2,1,0),IF($X7&lt;30,1,0))</formula>
    </cfRule>
    <cfRule type="expression" dxfId="13641" priority="170">
      <formula>AND(IF($Q7=3,1,0),IF($X7&lt;30,1,0))</formula>
    </cfRule>
    <cfRule type="expression" dxfId="13640" priority="171">
      <formula>AND(IF($Q7=3,1,IF($Q7=4,1,0)),IF($F7&lt;=85,1,0))</formula>
    </cfRule>
  </conditionalFormatting>
  <conditionalFormatting sqref="AV8">
    <cfRule type="expression" dxfId="13639" priority="166">
      <formula>AV8="X"</formula>
    </cfRule>
    <cfRule type="expression" dxfId="13638" priority="167">
      <formula>AV8="후보"</formula>
    </cfRule>
  </conditionalFormatting>
  <conditionalFormatting sqref="AC8">
    <cfRule type="cellIs" dxfId="13637" priority="163" operator="greaterThan">
      <formula>0.9</formula>
    </cfRule>
    <cfRule type="cellIs" dxfId="13636" priority="164" operator="greaterThan">
      <formula>0.85</formula>
    </cfRule>
  </conditionalFormatting>
  <conditionalFormatting sqref="N8">
    <cfRule type="cellIs" dxfId="13635" priority="161" operator="greaterThan">
      <formula>0.9</formula>
    </cfRule>
    <cfRule type="cellIs" dxfId="13634" priority="162" operator="greaterThan">
      <formula>0.85</formula>
    </cfRule>
  </conditionalFormatting>
  <conditionalFormatting sqref="E8">
    <cfRule type="expression" dxfId="13633" priority="157">
      <formula>AND(IF(OR($Q8=1,$Q8=2),1,0),IF($X8&lt;=20,1,0))</formula>
    </cfRule>
    <cfRule type="expression" dxfId="13632" priority="158">
      <formula>AND(IF($Q8=2,1,0),IF($X8&lt;30,1,0))</formula>
    </cfRule>
    <cfRule type="expression" dxfId="13631" priority="159">
      <formula>AND(IF($Q8=3,1,0),IF($X8&lt;30,1,0))</formula>
    </cfRule>
    <cfRule type="expression" dxfId="13630" priority="160">
      <formula>AND(IF($Q8=3,1,IF($Q8=4,1,0)),IF($F8&lt;=85,1,0))</formula>
    </cfRule>
  </conditionalFormatting>
  <conditionalFormatting sqref="X8">
    <cfRule type="expression" dxfId="13629" priority="153">
      <formula>AND(IF(OR($Q8=1,$Q8=2),1,0),IF($X8&lt;=20,1,0))</formula>
    </cfRule>
    <cfRule type="expression" dxfId="13628" priority="154">
      <formula>AND(IF($Q8=2,1,0),IF($X8&lt;30,1,0))</formula>
    </cfRule>
    <cfRule type="expression" dxfId="13627" priority="155">
      <formula>AND(IF($Q8=3,1,0),IF($X8&lt;30,1,0))</formula>
    </cfRule>
    <cfRule type="expression" dxfId="13626" priority="156">
      <formula>AND(IF($Q8=3,1,IF($Q8=4,1,0)),IF($F8&lt;=85,1,0))</formula>
    </cfRule>
  </conditionalFormatting>
  <conditionalFormatting sqref="AI8">
    <cfRule type="expression" dxfId="13625" priority="149">
      <formula>AND(IF(OR($Q8=1,$Q8=2),1,0),IF($X8&lt;=20,1,0))</formula>
    </cfRule>
    <cfRule type="expression" dxfId="13624" priority="150">
      <formula>AND(IF($Q8=2,1,0),IF($X8&lt;30,1,0))</formula>
    </cfRule>
    <cfRule type="expression" dxfId="13623" priority="151">
      <formula>AND(IF($Q8=3,1,0),IF($X8&lt;30,1,0))</formula>
    </cfRule>
    <cfRule type="expression" dxfId="13622" priority="152">
      <formula>AND(IF($Q8=3,1,IF($Q8=4,1,0)),IF($F8&lt;=85,1,0))</formula>
    </cfRule>
  </conditionalFormatting>
  <conditionalFormatting sqref="AV9">
    <cfRule type="expression" dxfId="13621" priority="147">
      <formula>AV9="X"</formula>
    </cfRule>
    <cfRule type="expression" dxfId="13620" priority="148">
      <formula>AV9="후보"</formula>
    </cfRule>
  </conditionalFormatting>
  <conditionalFormatting sqref="AC9">
    <cfRule type="cellIs" dxfId="13619" priority="144" operator="greaterThan">
      <formula>0.9</formula>
    </cfRule>
    <cfRule type="cellIs" dxfId="13618" priority="145" operator="greaterThan">
      <formula>0.85</formula>
    </cfRule>
  </conditionalFormatting>
  <conditionalFormatting sqref="N9">
    <cfRule type="cellIs" dxfId="13617" priority="142" operator="greaterThan">
      <formula>0.9</formula>
    </cfRule>
    <cfRule type="cellIs" dxfId="13616" priority="143" operator="greaterThan">
      <formula>0.85</formula>
    </cfRule>
  </conditionalFormatting>
  <conditionalFormatting sqref="E9">
    <cfRule type="expression" dxfId="13615" priority="138">
      <formula>AND(IF(OR($Q9=1,$Q9=2),1,0),IF($X9&lt;=20,1,0))</formula>
    </cfRule>
    <cfRule type="expression" dxfId="13614" priority="139">
      <formula>AND(IF($Q9=2,1,0),IF($X9&lt;30,1,0))</formula>
    </cfRule>
    <cfRule type="expression" dxfId="13613" priority="140">
      <formula>AND(IF($Q9=3,1,0),IF($X9&lt;30,1,0))</formula>
    </cfRule>
    <cfRule type="expression" dxfId="13612" priority="141">
      <formula>AND(IF($Q9=3,1,IF($Q9=4,1,0)),IF($F9&lt;=85,1,0))</formula>
    </cfRule>
  </conditionalFormatting>
  <conditionalFormatting sqref="X9">
    <cfRule type="expression" dxfId="13611" priority="134">
      <formula>AND(IF(OR($Q9=1,$Q9=2),1,0),IF($X9&lt;=20,1,0))</formula>
    </cfRule>
    <cfRule type="expression" dxfId="13610" priority="135">
      <formula>AND(IF($Q9=2,1,0),IF($X9&lt;30,1,0))</formula>
    </cfRule>
    <cfRule type="expression" dxfId="13609" priority="136">
      <formula>AND(IF($Q9=3,1,0),IF($X9&lt;30,1,0))</formula>
    </cfRule>
    <cfRule type="expression" dxfId="13608" priority="137">
      <formula>AND(IF($Q9=3,1,IF($Q9=4,1,0)),IF($F9&lt;=85,1,0))</formula>
    </cfRule>
  </conditionalFormatting>
  <conditionalFormatting sqref="AI9">
    <cfRule type="expression" dxfId="13607" priority="130">
      <formula>AND(IF(OR($Q9=1,$Q9=2),1,0),IF($X9&lt;=20,1,0))</formula>
    </cfRule>
    <cfRule type="expression" dxfId="13606" priority="131">
      <formula>AND(IF($Q9=2,1,0),IF($X9&lt;30,1,0))</formula>
    </cfRule>
    <cfRule type="expression" dxfId="13605" priority="132">
      <formula>AND(IF($Q9=3,1,0),IF($X9&lt;30,1,0))</formula>
    </cfRule>
    <cfRule type="expression" dxfId="13604" priority="133">
      <formula>AND(IF($Q9=3,1,IF($Q9=4,1,0)),IF($F9&lt;=85,1,0))</formula>
    </cfRule>
  </conditionalFormatting>
  <conditionalFormatting sqref="AV10">
    <cfRule type="expression" dxfId="13603" priority="128">
      <formula>AV10="X"</formula>
    </cfRule>
    <cfRule type="expression" dxfId="13602" priority="129">
      <formula>AV10="후보"</formula>
    </cfRule>
  </conditionalFormatting>
  <conditionalFormatting sqref="AC10 N10">
    <cfRule type="cellIs" dxfId="13601" priority="125" operator="greaterThan">
      <formula>0.9</formula>
    </cfRule>
    <cfRule type="cellIs" dxfId="13600" priority="126" operator="greaterThan">
      <formula>0.85</formula>
    </cfRule>
  </conditionalFormatting>
  <conditionalFormatting sqref="AV11">
    <cfRule type="expression" dxfId="13599" priority="123">
      <formula>AV11="X"</formula>
    </cfRule>
    <cfRule type="expression" dxfId="13598" priority="124">
      <formula>AV11="후보"</formula>
    </cfRule>
  </conditionalFormatting>
  <conditionalFormatting sqref="AC11">
    <cfRule type="cellIs" dxfId="13597" priority="120" operator="greaterThan">
      <formula>0.9</formula>
    </cfRule>
    <cfRule type="cellIs" dxfId="13596" priority="121" operator="greaterThan">
      <formula>0.85</formula>
    </cfRule>
  </conditionalFormatting>
  <conditionalFormatting sqref="N11">
    <cfRule type="cellIs" dxfId="13595" priority="118" operator="greaterThan">
      <formula>0.9</formula>
    </cfRule>
    <cfRule type="cellIs" dxfId="13594" priority="119" operator="greaterThan">
      <formula>0.85</formula>
    </cfRule>
  </conditionalFormatting>
  <conditionalFormatting sqref="E11">
    <cfRule type="expression" dxfId="13593" priority="114">
      <formula>AND(IF(OR($Q11=1,$Q11=2),1,0),IF($X11&lt;=20,1,0))</formula>
    </cfRule>
    <cfRule type="expression" dxfId="13592" priority="115">
      <formula>AND(IF($Q11=2,1,0),IF($X11&lt;30,1,0))</formula>
    </cfRule>
    <cfRule type="expression" dxfId="13591" priority="116">
      <formula>AND(IF($Q11=3,1,0),IF($X11&lt;30,1,0))</formula>
    </cfRule>
    <cfRule type="expression" dxfId="13590" priority="117">
      <formula>AND(IF($Q11=3,1,IF($Q11=4,1,0)),IF($F11&lt;=85,1,0))</formula>
    </cfRule>
  </conditionalFormatting>
  <conditionalFormatting sqref="X11">
    <cfRule type="expression" dxfId="13589" priority="110">
      <formula>AND(IF(OR($Q11=1,$Q11=2),1,0),IF($X11&lt;=20,1,0))</formula>
    </cfRule>
    <cfRule type="expression" dxfId="13588" priority="111">
      <formula>AND(IF($Q11=2,1,0),IF($X11&lt;30,1,0))</formula>
    </cfRule>
    <cfRule type="expression" dxfId="13587" priority="112">
      <formula>AND(IF($Q11=3,1,0),IF($X11&lt;30,1,0))</formula>
    </cfRule>
    <cfRule type="expression" dxfId="13586" priority="113">
      <formula>AND(IF($Q11=3,1,IF($Q11=4,1,0)),IF($F11&lt;=85,1,0))</formula>
    </cfRule>
  </conditionalFormatting>
  <conditionalFormatting sqref="AI11">
    <cfRule type="expression" dxfId="13585" priority="106">
      <formula>AND(IF(OR($Q11=1,$Q11=2),1,0),IF($X11&lt;=20,1,0))</formula>
    </cfRule>
    <cfRule type="expression" dxfId="13584" priority="107">
      <formula>AND(IF($Q11=2,1,0),IF($X11&lt;30,1,0))</formula>
    </cfRule>
    <cfRule type="expression" dxfId="13583" priority="108">
      <formula>AND(IF($Q11=3,1,0),IF($X11&lt;30,1,0))</formula>
    </cfRule>
    <cfRule type="expression" dxfId="13582" priority="109">
      <formula>AND(IF($Q11=3,1,IF($Q11=4,1,0)),IF($F11&lt;=85,1,0))</formula>
    </cfRule>
  </conditionalFormatting>
  <conditionalFormatting sqref="AV12">
    <cfRule type="expression" dxfId="13581" priority="104">
      <formula>AV12="X"</formula>
    </cfRule>
    <cfRule type="expression" dxfId="13580" priority="105">
      <formula>AV12="후보"</formula>
    </cfRule>
  </conditionalFormatting>
  <conditionalFormatting sqref="AC12 N12">
    <cfRule type="cellIs" dxfId="13579" priority="101" operator="greaterThan">
      <formula>0.9</formula>
    </cfRule>
    <cfRule type="cellIs" dxfId="13578" priority="102" operator="greaterThan">
      <formula>0.85</formula>
    </cfRule>
  </conditionalFormatting>
  <conditionalFormatting sqref="AV13">
    <cfRule type="expression" dxfId="13577" priority="99">
      <formula>AV13="X"</formula>
    </cfRule>
    <cfRule type="expression" dxfId="13576" priority="100">
      <formula>AV13="후보"</formula>
    </cfRule>
  </conditionalFormatting>
  <conditionalFormatting sqref="AC13">
    <cfRule type="cellIs" dxfId="13575" priority="96" operator="greaterThan">
      <formula>0.9</formula>
    </cfRule>
    <cfRule type="cellIs" dxfId="13574" priority="97" operator="greaterThan">
      <formula>0.85</formula>
    </cfRule>
  </conditionalFormatting>
  <conditionalFormatting sqref="N13">
    <cfRule type="cellIs" dxfId="13573" priority="94" operator="greaterThan">
      <formula>0.9</formula>
    </cfRule>
    <cfRule type="cellIs" dxfId="13572" priority="95" operator="greaterThan">
      <formula>0.85</formula>
    </cfRule>
  </conditionalFormatting>
  <conditionalFormatting sqref="E13">
    <cfRule type="expression" dxfId="13571" priority="90">
      <formula>AND(IF(OR($Q13=1,$Q13=2),1,0),IF($X13&lt;=20,1,0))</formula>
    </cfRule>
    <cfRule type="expression" dxfId="13570" priority="91">
      <formula>AND(IF($Q13=2,1,0),IF($X13&lt;30,1,0))</formula>
    </cfRule>
    <cfRule type="expression" dxfId="13569" priority="92">
      <formula>AND(IF($Q13=3,1,0),IF($X13&lt;30,1,0))</formula>
    </cfRule>
    <cfRule type="expression" dxfId="13568" priority="93">
      <formula>AND(IF($Q13=3,1,IF($Q13=4,1,0)),IF($F13&lt;=85,1,0))</formula>
    </cfRule>
  </conditionalFormatting>
  <conditionalFormatting sqref="X13">
    <cfRule type="expression" dxfId="13567" priority="86">
      <formula>AND(IF(OR($Q13=1,$Q13=2),1,0),IF($X13&lt;=20,1,0))</formula>
    </cfRule>
    <cfRule type="expression" dxfId="13566" priority="87">
      <formula>AND(IF($Q13=2,1,0),IF($X13&lt;30,1,0))</formula>
    </cfRule>
    <cfRule type="expression" dxfId="13565" priority="88">
      <formula>AND(IF($Q13=3,1,0),IF($X13&lt;30,1,0))</formula>
    </cfRule>
    <cfRule type="expression" dxfId="13564" priority="89">
      <formula>AND(IF($Q13=3,1,IF($Q13=4,1,0)),IF($F13&lt;=85,1,0))</formula>
    </cfRule>
  </conditionalFormatting>
  <conditionalFormatting sqref="AI13">
    <cfRule type="expression" dxfId="13563" priority="82">
      <formula>AND(IF(OR($Q13=1,$Q13=2),1,0),IF($X13&lt;=20,1,0))</formula>
    </cfRule>
    <cfRule type="expression" dxfId="13562" priority="83">
      <formula>AND(IF($Q13=2,1,0),IF($X13&lt;30,1,0))</formula>
    </cfRule>
    <cfRule type="expression" dxfId="13561" priority="84">
      <formula>AND(IF($Q13=3,1,0),IF($X13&lt;30,1,0))</formula>
    </cfRule>
    <cfRule type="expression" dxfId="13560" priority="85">
      <formula>AND(IF($Q13=3,1,IF($Q13=4,1,0)),IF($F13&lt;=85,1,0))</formula>
    </cfRule>
  </conditionalFormatting>
  <conditionalFormatting sqref="AV14">
    <cfRule type="expression" dxfId="13559" priority="80">
      <formula>AV14="X"</formula>
    </cfRule>
    <cfRule type="expression" dxfId="13558" priority="81">
      <formula>AV14="후보"</formula>
    </cfRule>
  </conditionalFormatting>
  <conditionalFormatting sqref="AC14">
    <cfRule type="cellIs" dxfId="13557" priority="77" operator="greaterThan">
      <formula>0.9</formula>
    </cfRule>
    <cfRule type="cellIs" dxfId="13556" priority="78" operator="greaterThan">
      <formula>0.85</formula>
    </cfRule>
  </conditionalFormatting>
  <conditionalFormatting sqref="N14">
    <cfRule type="cellIs" dxfId="13555" priority="75" operator="greaterThan">
      <formula>0.9</formula>
    </cfRule>
    <cfRule type="cellIs" dxfId="13554" priority="76" operator="greaterThan">
      <formula>0.85</formula>
    </cfRule>
  </conditionalFormatting>
  <conditionalFormatting sqref="E14">
    <cfRule type="expression" dxfId="13553" priority="71">
      <formula>AND(IF(OR($Q14=1,$Q14=2),1,0),IF($X14&lt;=20,1,0))</formula>
    </cfRule>
    <cfRule type="expression" dxfId="13552" priority="72">
      <formula>AND(IF($Q14=2,1,0),IF($X14&lt;30,1,0))</formula>
    </cfRule>
    <cfRule type="expression" dxfId="13551" priority="73">
      <formula>AND(IF($Q14=3,1,0),IF($X14&lt;30,1,0))</formula>
    </cfRule>
    <cfRule type="expression" dxfId="13550" priority="74">
      <formula>AND(IF($Q14=3,1,IF($Q14=4,1,0)),IF($F14&lt;=85,1,0))</formula>
    </cfRule>
  </conditionalFormatting>
  <conditionalFormatting sqref="X14">
    <cfRule type="expression" dxfId="13549" priority="67">
      <formula>AND(IF(OR($Q14=1,$Q14=2),1,0),IF($X14&lt;=20,1,0))</formula>
    </cfRule>
    <cfRule type="expression" dxfId="13548" priority="68">
      <formula>AND(IF($Q14=2,1,0),IF($X14&lt;30,1,0))</formula>
    </cfRule>
    <cfRule type="expression" dxfId="13547" priority="69">
      <formula>AND(IF($Q14=3,1,0),IF($X14&lt;30,1,0))</formula>
    </cfRule>
    <cfRule type="expression" dxfId="13546" priority="70">
      <formula>AND(IF($Q14=3,1,IF($Q14=4,1,0)),IF($F14&lt;=85,1,0))</formula>
    </cfRule>
  </conditionalFormatting>
  <conditionalFormatting sqref="AI14">
    <cfRule type="expression" dxfId="13545" priority="63">
      <formula>AND(IF(OR($Q14=1,$Q14=2),1,0),IF($X14&lt;=20,1,0))</formula>
    </cfRule>
    <cfRule type="expression" dxfId="13544" priority="64">
      <formula>AND(IF($Q14=2,1,0),IF($X14&lt;30,1,0))</formula>
    </cfRule>
    <cfRule type="expression" dxfId="13543" priority="65">
      <formula>AND(IF($Q14=3,1,0),IF($X14&lt;30,1,0))</formula>
    </cfRule>
    <cfRule type="expression" dxfId="13542" priority="66">
      <formula>AND(IF($Q14=3,1,IF($Q14=4,1,0)),IF($F14&lt;=85,1,0))</formula>
    </cfRule>
  </conditionalFormatting>
  <conditionalFormatting sqref="AV15">
    <cfRule type="expression" dxfId="13541" priority="61">
      <formula>AV15="X"</formula>
    </cfRule>
    <cfRule type="expression" dxfId="13540" priority="62">
      <formula>AV15="후보"</formula>
    </cfRule>
  </conditionalFormatting>
  <conditionalFormatting sqref="AC15 N15">
    <cfRule type="cellIs" dxfId="13539" priority="58" operator="greaterThan">
      <formula>0.9</formula>
    </cfRule>
    <cfRule type="cellIs" dxfId="13538" priority="59" operator="greaterThan">
      <formula>0.85</formula>
    </cfRule>
  </conditionalFormatting>
  <conditionalFormatting sqref="AV16">
    <cfRule type="expression" dxfId="13537" priority="56">
      <formula>AV16="X"</formula>
    </cfRule>
    <cfRule type="expression" dxfId="13536" priority="57">
      <formula>AV16="후보"</formula>
    </cfRule>
  </conditionalFormatting>
  <conditionalFormatting sqref="AC16">
    <cfRule type="cellIs" dxfId="13535" priority="53" operator="greaterThan">
      <formula>0.9</formula>
    </cfRule>
    <cfRule type="cellIs" dxfId="13534" priority="54" operator="greaterThan">
      <formula>0.85</formula>
    </cfRule>
  </conditionalFormatting>
  <conditionalFormatting sqref="N16">
    <cfRule type="cellIs" dxfId="13533" priority="51" operator="greaterThan">
      <formula>0.9</formula>
    </cfRule>
    <cfRule type="cellIs" dxfId="13532" priority="52" operator="greaterThan">
      <formula>0.85</formula>
    </cfRule>
  </conditionalFormatting>
  <conditionalFormatting sqref="E16">
    <cfRule type="expression" dxfId="13531" priority="47">
      <formula>AND(IF(OR($Q16=1,$Q16=2),1,0),IF($X16&lt;=20,1,0))</formula>
    </cfRule>
    <cfRule type="expression" dxfId="13530" priority="48">
      <formula>AND(IF($Q16=2,1,0),IF($X16&lt;30,1,0))</formula>
    </cfRule>
    <cfRule type="expression" dxfId="13529" priority="49">
      <formula>AND(IF($Q16=3,1,0),IF($X16&lt;30,1,0))</formula>
    </cfRule>
    <cfRule type="expression" dxfId="13528" priority="50">
      <formula>AND(IF($Q16=3,1,IF($Q16=4,1,0)),IF($F16&lt;=85,1,0))</formula>
    </cfRule>
  </conditionalFormatting>
  <conditionalFormatting sqref="X16">
    <cfRule type="expression" dxfId="13527" priority="43">
      <formula>AND(IF(OR($Q16=1,$Q16=2),1,0),IF($X16&lt;=20,1,0))</formula>
    </cfRule>
    <cfRule type="expression" dxfId="13526" priority="44">
      <formula>AND(IF($Q16=2,1,0),IF($X16&lt;30,1,0))</formula>
    </cfRule>
    <cfRule type="expression" dxfId="13525" priority="45">
      <formula>AND(IF($Q16=3,1,0),IF($X16&lt;30,1,0))</formula>
    </cfRule>
    <cfRule type="expression" dxfId="13524" priority="46">
      <formula>AND(IF($Q16=3,1,IF($Q16=4,1,0)),IF($F16&lt;=85,1,0))</formula>
    </cfRule>
  </conditionalFormatting>
  <conditionalFormatting sqref="AI16">
    <cfRule type="expression" dxfId="13523" priority="39">
      <formula>AND(IF(OR($Q16=1,$Q16=2),1,0),IF($X16&lt;=20,1,0))</formula>
    </cfRule>
    <cfRule type="expression" dxfId="13522" priority="40">
      <formula>AND(IF($Q16=2,1,0),IF($X16&lt;30,1,0))</formula>
    </cfRule>
    <cfRule type="expression" dxfId="13521" priority="41">
      <formula>AND(IF($Q16=3,1,0),IF($X16&lt;30,1,0))</formula>
    </cfRule>
    <cfRule type="expression" dxfId="13520" priority="42">
      <formula>AND(IF($Q16=3,1,IF($Q16=4,1,0)),IF($F16&lt;=85,1,0))</formula>
    </cfRule>
  </conditionalFormatting>
  <conditionalFormatting sqref="AV17">
    <cfRule type="expression" dxfId="13519" priority="37">
      <formula>AV17="X"</formula>
    </cfRule>
    <cfRule type="expression" dxfId="13518" priority="38">
      <formula>AV17="후보"</formula>
    </cfRule>
  </conditionalFormatting>
  <conditionalFormatting sqref="AC17">
    <cfRule type="cellIs" dxfId="13517" priority="34" operator="greaterThan">
      <formula>0.9</formula>
    </cfRule>
    <cfRule type="cellIs" dxfId="13516" priority="35" operator="greaterThan">
      <formula>0.85</formula>
    </cfRule>
  </conditionalFormatting>
  <conditionalFormatting sqref="N17">
    <cfRule type="cellIs" dxfId="13515" priority="32" operator="greaterThan">
      <formula>0.9</formula>
    </cfRule>
    <cfRule type="cellIs" dxfId="13514" priority="33" operator="greaterThan">
      <formula>0.85</formula>
    </cfRule>
  </conditionalFormatting>
  <conditionalFormatting sqref="E17">
    <cfRule type="expression" dxfId="13513" priority="28">
      <formula>AND(IF(OR($Q17=1,$Q17=2),1,0),IF($X17&lt;=20,1,0))</formula>
    </cfRule>
    <cfRule type="expression" dxfId="13512" priority="29">
      <formula>AND(IF($Q17=2,1,0),IF($X17&lt;30,1,0))</formula>
    </cfRule>
    <cfRule type="expression" dxfId="13511" priority="30">
      <formula>AND(IF($Q17=3,1,0),IF($X17&lt;30,1,0))</formula>
    </cfRule>
    <cfRule type="expression" dxfId="13510" priority="31">
      <formula>AND(IF($Q17=3,1,IF($Q17=4,1,0)),IF($F17&lt;=85,1,0))</formula>
    </cfRule>
  </conditionalFormatting>
  <conditionalFormatting sqref="X17">
    <cfRule type="expression" dxfId="13509" priority="24">
      <formula>AND(IF(OR($Q17=1,$Q17=2),1,0),IF($X17&lt;=20,1,0))</formula>
    </cfRule>
    <cfRule type="expression" dxfId="13508" priority="25">
      <formula>AND(IF($Q17=2,1,0),IF($X17&lt;30,1,0))</formula>
    </cfRule>
    <cfRule type="expression" dxfId="13507" priority="26">
      <formula>AND(IF($Q17=3,1,0),IF($X17&lt;30,1,0))</formula>
    </cfRule>
    <cfRule type="expression" dxfId="13506" priority="27">
      <formula>AND(IF($Q17=3,1,IF($Q17=4,1,0)),IF($F17&lt;=85,1,0))</formula>
    </cfRule>
  </conditionalFormatting>
  <conditionalFormatting sqref="AI17">
    <cfRule type="expression" dxfId="13505" priority="20">
      <formula>AND(IF(OR($Q17=1,$Q17=2),1,0),IF($X17&lt;=20,1,0))</formula>
    </cfRule>
    <cfRule type="expression" dxfId="13504" priority="21">
      <formula>AND(IF($Q17=2,1,0),IF($X17&lt;30,1,0))</formula>
    </cfRule>
    <cfRule type="expression" dxfId="13503" priority="22">
      <formula>AND(IF($Q17=3,1,0),IF($X17&lt;30,1,0))</formula>
    </cfRule>
    <cfRule type="expression" dxfId="13502" priority="23">
      <formula>AND(IF($Q17=3,1,IF($Q17=4,1,0)),IF($F17&lt;=85,1,0))</formula>
    </cfRule>
  </conditionalFormatting>
  <conditionalFormatting sqref="AV18">
    <cfRule type="expression" dxfId="13501" priority="18">
      <formula>AV18="X"</formula>
    </cfRule>
    <cfRule type="expression" dxfId="13500" priority="19">
      <formula>AV18="후보"</formula>
    </cfRule>
  </conditionalFormatting>
  <conditionalFormatting sqref="AC18">
    <cfRule type="cellIs" dxfId="13499" priority="15" operator="greaterThan">
      <formula>0.9</formula>
    </cfRule>
    <cfRule type="cellIs" dxfId="13498" priority="16" operator="greaterThan">
      <formula>0.85</formula>
    </cfRule>
  </conditionalFormatting>
  <conditionalFormatting sqref="N18">
    <cfRule type="cellIs" dxfId="13497" priority="13" operator="greaterThan">
      <formula>0.9</formula>
    </cfRule>
    <cfRule type="cellIs" dxfId="13496" priority="14" operator="greaterThan">
      <formula>0.85</formula>
    </cfRule>
  </conditionalFormatting>
  <conditionalFormatting sqref="E18">
    <cfRule type="expression" dxfId="13495" priority="9">
      <formula>AND(IF(OR($Q18=1,$Q18=2),1,0),IF($X18&lt;=20,1,0))</formula>
    </cfRule>
    <cfRule type="expression" dxfId="13494" priority="10">
      <formula>AND(IF($Q18=2,1,0),IF($X18&lt;30,1,0))</formula>
    </cfRule>
    <cfRule type="expression" dxfId="13493" priority="11">
      <formula>AND(IF($Q18=3,1,0),IF($X18&lt;30,1,0))</formula>
    </cfRule>
    <cfRule type="expression" dxfId="13492" priority="12">
      <formula>AND(IF($Q18=3,1,IF($Q18=4,1,0)),IF($F18&lt;=85,1,0))</formula>
    </cfRule>
  </conditionalFormatting>
  <conditionalFormatting sqref="X18">
    <cfRule type="expression" dxfId="13491" priority="5">
      <formula>AND(IF(OR($Q18=1,$Q18=2),1,0),IF($X18&lt;=20,1,0))</formula>
    </cfRule>
    <cfRule type="expression" dxfId="13490" priority="6">
      <formula>AND(IF($Q18=2,1,0),IF($X18&lt;30,1,0))</formula>
    </cfRule>
    <cfRule type="expression" dxfId="13489" priority="7">
      <formula>AND(IF($Q18=3,1,0),IF($X18&lt;30,1,0))</formula>
    </cfRule>
    <cfRule type="expression" dxfId="13488" priority="8">
      <formula>AND(IF($Q18=3,1,IF($Q18=4,1,0)),IF($F18&lt;=85,1,0))</formula>
    </cfRule>
  </conditionalFormatting>
  <conditionalFormatting sqref="AI18">
    <cfRule type="expression" dxfId="13487" priority="1">
      <formula>AND(IF(OR($Q18=1,$Q18=2),1,0),IF($X18&lt;=20,1,0))</formula>
    </cfRule>
    <cfRule type="expression" dxfId="13486" priority="2">
      <formula>AND(IF($Q18=2,1,0),IF($X18&lt;30,1,0))</formula>
    </cfRule>
    <cfRule type="expression" dxfId="13485" priority="3">
      <formula>AND(IF($Q18=3,1,0),IF($X18&lt;30,1,0))</formula>
    </cfRule>
    <cfRule type="expression" dxfId="13484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3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1933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2" t="str">
        <f>A1&amp;" 전체 등급"</f>
        <v>인천광역시 연수구 전체 등급</v>
      </c>
      <c r="AK1" s="113"/>
      <c r="AL1" s="113"/>
      <c r="AM1" s="113"/>
      <c r="AN1" s="114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1934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4" t="s">
        <v>27</v>
      </c>
      <c r="Z3" s="12" t="s">
        <v>41</v>
      </c>
      <c r="AA3" s="12" t="s">
        <v>42</v>
      </c>
      <c r="AB3" s="12" t="s">
        <v>1934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2093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5"/>
      <c r="R4" s="95"/>
      <c r="S4" s="74"/>
      <c r="T4" s="5"/>
      <c r="U4" s="9"/>
      <c r="W4" s="9"/>
      <c r="X4" s="9"/>
      <c r="Y4" s="96"/>
      <c r="Z4" s="9"/>
      <c r="AA4" s="9"/>
      <c r="AB4" s="9"/>
      <c r="AC4" s="9"/>
      <c r="AD4" s="9"/>
      <c r="AE4" s="74"/>
      <c r="AF4" s="5"/>
      <c r="AH4" s="20"/>
      <c r="AI4" s="97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8"/>
      <c r="G5" s="9"/>
      <c r="H5" s="9"/>
      <c r="I5" s="9"/>
      <c r="J5" s="9"/>
      <c r="K5" s="9"/>
      <c r="L5" s="9"/>
      <c r="M5" s="9"/>
      <c r="N5" s="9"/>
      <c r="O5" s="99"/>
      <c r="P5" s="99"/>
      <c r="Q5" s="100"/>
      <c r="R5" s="100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7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2094</v>
      </c>
      <c r="C6" s="101">
        <v>905</v>
      </c>
      <c r="D6" s="98">
        <v>79.3</v>
      </c>
      <c r="E6" s="100">
        <v>24</v>
      </c>
      <c r="F6" s="98">
        <v>59.8</v>
      </c>
      <c r="G6" s="17">
        <v>18</v>
      </c>
      <c r="H6" s="101">
        <v>240</v>
      </c>
      <c r="I6" s="102"/>
      <c r="J6" s="102"/>
      <c r="K6" s="102"/>
      <c r="L6" s="102"/>
      <c r="M6" s="103">
        <f>I6-K6</f>
        <v>0</v>
      </c>
      <c r="N6" s="4" t="str">
        <f>IF(ISERROR(K6/I6),"",K6/I6)</f>
        <v/>
      </c>
      <c r="O6" s="99">
        <f>I6/E6</f>
        <v>0</v>
      </c>
      <c r="P6" s="99">
        <f>K6/E6</f>
        <v>0</v>
      </c>
      <c r="Q6" s="74">
        <v>3</v>
      </c>
      <c r="R6" s="74">
        <v>2</v>
      </c>
      <c r="S6" s="74" t="s">
        <v>1941</v>
      </c>
      <c r="T6" s="5">
        <v>79</v>
      </c>
      <c r="U6" s="9"/>
      <c r="W6" s="98">
        <f>D6</f>
        <v>79.3</v>
      </c>
      <c r="X6" s="100">
        <f>E6</f>
        <v>24</v>
      </c>
      <c r="Y6" s="96">
        <f>H6</f>
        <v>240</v>
      </c>
      <c r="Z6" s="103">
        <f>I6</f>
        <v>0</v>
      </c>
      <c r="AA6" s="103">
        <f>K6</f>
        <v>0</v>
      </c>
      <c r="AB6" s="103">
        <f>M6</f>
        <v>0</v>
      </c>
      <c r="AC6" s="4" t="str">
        <f>N6</f>
        <v/>
      </c>
      <c r="AD6" s="99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0">
        <f>IF(E6="","",E6)</f>
        <v>24</v>
      </c>
      <c r="AJ6" s="74" t="str">
        <f>IF(AI6="","",$AJ$2)</f>
        <v>A-</v>
      </c>
      <c r="AK6" s="74" t="s">
        <v>13</v>
      </c>
      <c r="AL6" s="74" t="s">
        <v>1937</v>
      </c>
      <c r="AM6" s="74" t="s">
        <v>1938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3483" priority="5349">
      <formula>AV4="X"</formula>
    </cfRule>
    <cfRule type="expression" dxfId="13482" priority="5350">
      <formula>AV4="후보"</formula>
    </cfRule>
  </conditionalFormatting>
  <conditionalFormatting sqref="AC1:AC2 AC4:AC6 N4:N5">
    <cfRule type="cellIs" dxfId="13481" priority="5346" operator="greaterThan">
      <formula>0.9</formula>
    </cfRule>
    <cfRule type="cellIs" dxfId="13480" priority="5347" operator="greaterThan">
      <formula>0.85</formula>
    </cfRule>
  </conditionalFormatting>
  <conditionalFormatting sqref="N1:N2">
    <cfRule type="cellIs" dxfId="13479" priority="5344" operator="greaterThan">
      <formula>0.9</formula>
    </cfRule>
    <cfRule type="cellIs" dxfId="13478" priority="5345" operator="greaterThan">
      <formula>0.85</formula>
    </cfRule>
  </conditionalFormatting>
  <conditionalFormatting sqref="N6">
    <cfRule type="cellIs" dxfId="13477" priority="17" operator="greaterThan">
      <formula>0.9</formula>
    </cfRule>
    <cfRule type="cellIs" dxfId="13476" priority="18" operator="greaterThan">
      <formula>0.85</formula>
    </cfRule>
  </conditionalFormatting>
  <conditionalFormatting sqref="E6">
    <cfRule type="expression" dxfId="13475" priority="9">
      <formula>AND(IF(OR($Q6=1,$Q6=2),1,0),IF($X6&lt;=20,1,0))</formula>
    </cfRule>
    <cfRule type="expression" dxfId="13474" priority="10">
      <formula>AND(IF($Q6=2,1,0),IF($X6&lt;30,1,0))</formula>
    </cfRule>
    <cfRule type="expression" dxfId="13473" priority="11">
      <formula>AND(IF($Q6=3,1,0),IF($X6&lt;30,1,0))</formula>
    </cfRule>
    <cfRule type="expression" dxfId="13472" priority="12">
      <formula>AND(IF($Q6=3,1,IF($Q6=4,1,0)),IF($F6&lt;=85,1,0))</formula>
    </cfRule>
  </conditionalFormatting>
  <conditionalFormatting sqref="X6">
    <cfRule type="expression" dxfId="13471" priority="5">
      <formula>AND(IF(OR($Q6=1,$Q6=2),1,0),IF($X6&lt;=20,1,0))</formula>
    </cfRule>
    <cfRule type="expression" dxfId="13470" priority="6">
      <formula>AND(IF($Q6=2,1,0),IF($X6&lt;30,1,0))</formula>
    </cfRule>
    <cfRule type="expression" dxfId="13469" priority="7">
      <formula>AND(IF($Q6=3,1,0),IF($X6&lt;30,1,0))</formula>
    </cfRule>
    <cfRule type="expression" dxfId="13468" priority="8">
      <formula>AND(IF($Q6=3,1,IF($Q6=4,1,0)),IF($F6&lt;=85,1,0))</formula>
    </cfRule>
  </conditionalFormatting>
  <conditionalFormatting sqref="AI6">
    <cfRule type="expression" dxfId="13467" priority="1">
      <formula>AND(IF(OR($Q6=1,$Q6=2),1,0),IF($X6&lt;=20,1,0))</formula>
    </cfRule>
    <cfRule type="expression" dxfId="13466" priority="2">
      <formula>AND(IF($Q6=2,1,0),IF($X6&lt;30,1,0))</formula>
    </cfRule>
    <cfRule type="expression" dxfId="13465" priority="3">
      <formula>AND(IF($Q6=3,1,0),IF($X6&lt;30,1,0))</formula>
    </cfRule>
    <cfRule type="expression" dxfId="1346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이름이 지정된 범위</vt:lpstr>
      </vt:variant>
      <vt:variant>
        <vt:i4>52</vt:i4>
      </vt:variant>
    </vt:vector>
  </HeadingPairs>
  <TitlesOfParts>
    <vt:vector size="81" baseType="lpstr">
      <vt:lpstr>단지추출</vt:lpstr>
      <vt:lpstr>단지추출_가격표용</vt:lpstr>
      <vt:lpstr>동별가격표</vt:lpstr>
      <vt:lpstr>정보입력(KB)</vt:lpstr>
      <vt:lpstr>정보입력</vt:lpstr>
      <vt:lpstr>거모동</vt:lpstr>
      <vt:lpstr>광석동</vt:lpstr>
      <vt:lpstr>군자동</vt:lpstr>
      <vt:lpstr>논곡동</vt:lpstr>
      <vt:lpstr>능곡동</vt:lpstr>
      <vt:lpstr>대야동</vt:lpstr>
      <vt:lpstr>도창동</vt:lpstr>
      <vt:lpstr>매화동</vt:lpstr>
      <vt:lpstr>목감동</vt:lpstr>
      <vt:lpstr>미산동</vt:lpstr>
      <vt:lpstr>배곧동</vt:lpstr>
      <vt:lpstr>산현동</vt:lpstr>
      <vt:lpstr>신천동</vt:lpstr>
      <vt:lpstr>월곶동</vt:lpstr>
      <vt:lpstr>은행동</vt:lpstr>
      <vt:lpstr>장곡동</vt:lpstr>
      <vt:lpstr>장현동</vt:lpstr>
      <vt:lpstr>정왕동</vt:lpstr>
      <vt:lpstr>조남동</vt:lpstr>
      <vt:lpstr>죽율동</vt:lpstr>
      <vt:lpstr>포동</vt:lpstr>
      <vt:lpstr>하상동</vt:lpstr>
      <vt:lpstr>하중동</vt:lpstr>
      <vt:lpstr>양식</vt:lpstr>
      <vt:lpstr>거모동!Print_Area</vt:lpstr>
      <vt:lpstr>광석동!Print_Area</vt:lpstr>
      <vt:lpstr>군자동!Print_Area</vt:lpstr>
      <vt:lpstr>논곡동!Print_Area</vt:lpstr>
      <vt:lpstr>능곡동!Print_Area</vt:lpstr>
      <vt:lpstr>단지추출!Print_Area</vt:lpstr>
      <vt:lpstr>단지추출_가격표용!Print_Area</vt:lpstr>
      <vt:lpstr>대야동!Print_Area</vt:lpstr>
      <vt:lpstr>도창동!Print_Area</vt:lpstr>
      <vt:lpstr>매화동!Print_Area</vt:lpstr>
      <vt:lpstr>목감동!Print_Area</vt:lpstr>
      <vt:lpstr>미산동!Print_Area</vt:lpstr>
      <vt:lpstr>배곧동!Print_Area</vt:lpstr>
      <vt:lpstr>산현동!Print_Area</vt:lpstr>
      <vt:lpstr>신천동!Print_Area</vt:lpstr>
      <vt:lpstr>양식!Print_Area</vt:lpstr>
      <vt:lpstr>월곶동!Print_Area</vt:lpstr>
      <vt:lpstr>은행동!Print_Area</vt:lpstr>
      <vt:lpstr>장곡동!Print_Area</vt:lpstr>
      <vt:lpstr>장현동!Print_Area</vt:lpstr>
      <vt:lpstr>정왕동!Print_Area</vt:lpstr>
      <vt:lpstr>조남동!Print_Area</vt:lpstr>
      <vt:lpstr>죽율동!Print_Area</vt:lpstr>
      <vt:lpstr>포동!Print_Area</vt:lpstr>
      <vt:lpstr>하상동!Print_Area</vt:lpstr>
      <vt:lpstr>하중동!Print_Area</vt:lpstr>
      <vt:lpstr>거모동!Print_Titles</vt:lpstr>
      <vt:lpstr>광석동!Print_Titles</vt:lpstr>
      <vt:lpstr>군자동!Print_Titles</vt:lpstr>
      <vt:lpstr>논곡동!Print_Titles</vt:lpstr>
      <vt:lpstr>능곡동!Print_Titles</vt:lpstr>
      <vt:lpstr>단지추출!Print_Titles</vt:lpstr>
      <vt:lpstr>단지추출_가격표용!Print_Titles</vt:lpstr>
      <vt:lpstr>대야동!Print_Titles</vt:lpstr>
      <vt:lpstr>도창동!Print_Titles</vt:lpstr>
      <vt:lpstr>매화동!Print_Titles</vt:lpstr>
      <vt:lpstr>목감동!Print_Titles</vt:lpstr>
      <vt:lpstr>미산동!Print_Titles</vt:lpstr>
      <vt:lpstr>배곧동!Print_Titles</vt:lpstr>
      <vt:lpstr>산현동!Print_Titles</vt:lpstr>
      <vt:lpstr>신천동!Print_Titles</vt:lpstr>
      <vt:lpstr>양식!Print_Titles</vt:lpstr>
      <vt:lpstr>월곶동!Print_Titles</vt:lpstr>
      <vt:lpstr>은행동!Print_Titles</vt:lpstr>
      <vt:lpstr>장곡동!Print_Titles</vt:lpstr>
      <vt:lpstr>장현동!Print_Titles</vt:lpstr>
      <vt:lpstr>정왕동!Print_Titles</vt:lpstr>
      <vt:lpstr>조남동!Print_Titles</vt:lpstr>
      <vt:lpstr>죽율동!Print_Titles</vt:lpstr>
      <vt:lpstr>포동!Print_Titles</vt:lpstr>
      <vt:lpstr>하상동!Print_Titles</vt:lpstr>
      <vt:lpstr>하중동!Print_Titles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2022-03-17T14:02:09Z</dcterms:modified>
</cp:coreProperties>
</file>