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ooSeok Jeong\Desktop\"/>
    </mc:Choice>
  </mc:AlternateContent>
  <xr:revisionPtr revIDLastSave="0" documentId="13_ncr:1_{63DAB152-21B7-4D18-9E9F-6FBF92C84EED}" xr6:coauthVersionLast="44" xr6:coauthVersionMax="44" xr10:uidLastSave="{00000000-0000-0000-0000-000000000000}"/>
  <bookViews>
    <workbookView xWindow="1560" yWindow="1560" windowWidth="28800" windowHeight="11385" xr2:uid="{00000000-000D-0000-FFFF-FFFF00000000}"/>
  </bookViews>
  <sheets>
    <sheet name="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2" i="1" l="1"/>
  <c r="S14" i="1"/>
  <c r="S5" i="1"/>
  <c r="S34" i="1"/>
  <c r="S33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15" i="1"/>
  <c r="S3" i="1"/>
  <c r="S4" i="1"/>
  <c r="S10" i="1"/>
  <c r="S6" i="1"/>
  <c r="S7" i="1"/>
  <c r="S8" i="1"/>
  <c r="S9" i="1"/>
  <c r="S11" i="1"/>
  <c r="S12" i="1"/>
  <c r="S13" i="1"/>
  <c r="S2" i="1"/>
  <c r="H29" i="1"/>
  <c r="I29" i="1" s="1"/>
  <c r="H27" i="1"/>
  <c r="I27" i="1" s="1"/>
  <c r="H12" i="1"/>
  <c r="I12" i="1" s="1"/>
  <c r="K12" i="1" s="1"/>
  <c r="H8" i="1"/>
  <c r="I8" i="1" s="1"/>
  <c r="H17" i="1"/>
  <c r="I17" i="1" s="1"/>
  <c r="K17" i="1" s="1"/>
  <c r="H34" i="1" l="1"/>
  <c r="I34" i="1" s="1"/>
  <c r="K34" i="1" s="1"/>
  <c r="H33" i="1"/>
  <c r="I33" i="1" s="1"/>
  <c r="K33" i="1" s="1"/>
  <c r="H25" i="1"/>
  <c r="I25" i="1" s="1"/>
  <c r="K25" i="1" s="1"/>
  <c r="H26" i="1"/>
  <c r="I26" i="1" s="1"/>
  <c r="K26" i="1" s="1"/>
  <c r="H28" i="1"/>
  <c r="I28" i="1" s="1"/>
  <c r="K28" i="1" s="1"/>
  <c r="H30" i="1"/>
  <c r="I30" i="1" s="1"/>
  <c r="H31" i="1"/>
  <c r="I31" i="1" s="1"/>
  <c r="K31" i="1" s="1"/>
  <c r="H24" i="1"/>
  <c r="I24" i="1" s="1"/>
  <c r="K24" i="1" s="1"/>
  <c r="H23" i="1"/>
  <c r="I23" i="1" s="1"/>
  <c r="K23" i="1" s="1"/>
  <c r="H22" i="1"/>
  <c r="I22" i="1" s="1"/>
  <c r="K22" i="1" s="1"/>
  <c r="H21" i="1"/>
  <c r="I21" i="1" s="1"/>
  <c r="K21" i="1" s="1"/>
  <c r="H20" i="1"/>
  <c r="I20" i="1" s="1"/>
  <c r="K20" i="1" s="1"/>
  <c r="H19" i="1"/>
  <c r="I19" i="1" s="1"/>
  <c r="K19" i="1" s="1"/>
  <c r="H18" i="1"/>
  <c r="I18" i="1" s="1"/>
  <c r="K18" i="1" s="1"/>
  <c r="H16" i="1"/>
  <c r="I16" i="1" s="1"/>
  <c r="K16" i="1" s="1"/>
  <c r="H15" i="1"/>
  <c r="I15" i="1" s="1"/>
  <c r="K15" i="1" s="1"/>
  <c r="H3" i="1"/>
  <c r="I3" i="1" s="1"/>
  <c r="K3" i="1" s="1"/>
  <c r="H4" i="1"/>
  <c r="I4" i="1" s="1"/>
  <c r="K4" i="1" s="1"/>
  <c r="H5" i="1"/>
  <c r="I5" i="1" s="1"/>
  <c r="K5" i="1" s="1"/>
  <c r="H6" i="1"/>
  <c r="I6" i="1" s="1"/>
  <c r="K6" i="1" s="1"/>
  <c r="H7" i="1"/>
  <c r="I7" i="1" s="1"/>
  <c r="K7" i="1" s="1"/>
  <c r="H9" i="1"/>
  <c r="I9" i="1" s="1"/>
  <c r="K9" i="1" s="1"/>
  <c r="H10" i="1"/>
  <c r="I10" i="1" s="1"/>
  <c r="K10" i="1" s="1"/>
  <c r="H11" i="1"/>
  <c r="I11" i="1" s="1"/>
  <c r="K11" i="1" s="1"/>
  <c r="H13" i="1"/>
  <c r="I13" i="1" s="1"/>
  <c r="K13" i="1" s="1"/>
  <c r="H2" i="1"/>
  <c r="I2" i="1" s="1"/>
  <c r="K2" i="1" s="1"/>
</calcChain>
</file>

<file path=xl/sharedStrings.xml><?xml version="1.0" encoding="utf-8"?>
<sst xmlns="http://schemas.openxmlformats.org/spreadsheetml/2006/main" count="203" uniqueCount="123">
  <si>
    <t>Molecule</t>
  </si>
  <si>
    <t>H2</t>
  </si>
  <si>
    <t>D2</t>
  </si>
  <si>
    <t>HD</t>
  </si>
  <si>
    <t>LiH</t>
  </si>
  <si>
    <t>Li2</t>
  </si>
  <si>
    <t>BeH</t>
  </si>
  <si>
    <t>BH</t>
  </si>
  <si>
    <t>B2</t>
  </si>
  <si>
    <t>CH</t>
  </si>
  <si>
    <t>C2</t>
  </si>
  <si>
    <t>NH</t>
  </si>
  <si>
    <t>BN</t>
  </si>
  <si>
    <t>CN</t>
  </si>
  <si>
    <t>N2</t>
  </si>
  <si>
    <t>OH</t>
  </si>
  <si>
    <t>DO</t>
  </si>
  <si>
    <t>LiO</t>
  </si>
  <si>
    <t>BeO</t>
  </si>
  <si>
    <t>BO</t>
  </si>
  <si>
    <t>CO</t>
  </si>
  <si>
    <t>O2</t>
  </si>
  <si>
    <t>HF</t>
  </si>
  <si>
    <t>LiF</t>
  </si>
  <si>
    <t>BF</t>
  </si>
  <si>
    <t>CF</t>
  </si>
  <si>
    <t>NF</t>
  </si>
  <si>
    <t>FO</t>
  </si>
  <si>
    <t>F2</t>
  </si>
  <si>
    <t>NO</t>
  </si>
  <si>
    <t>State</t>
  </si>
  <si>
    <t>Spin</t>
  </si>
  <si>
    <t>1Σg</t>
  </si>
  <si>
    <t>158.670 ± 0.096</t>
  </si>
  <si>
    <t>≤349</t>
  </si>
  <si>
    <t>345.2 ± 2.5</t>
  </si>
  <si>
    <t>618.3 ± 15.4</t>
  </si>
  <si>
    <t>338.4 ± 1.2</t>
  </si>
  <si>
    <t>750.0 ± 2.9</t>
  </si>
  <si>
    <t>377.9 ± 8.7</t>
  </si>
  <si>
    <t>1076.38 ± 0.67</t>
  </si>
  <si>
    <t>513.8 ± 10.0</t>
  </si>
  <si>
    <t>443.3197 ± 0.0003</t>
  </si>
  <si>
    <t>439.2223 ± 0.0002</t>
  </si>
  <si>
    <t>569.680 ± 0.011</t>
  </si>
  <si>
    <t>577 ± 21</t>
  </si>
  <si>
    <t>435.7799 ± 0.0001</t>
  </si>
  <si>
    <t>238.039 ± 0.006</t>
  </si>
  <si>
    <t>≤338.9</t>
  </si>
  <si>
    <t>429.91 ± 0.29</t>
  </si>
  <si>
    <t>340.5 ± 6.3</t>
  </si>
  <si>
    <t>944.84 ± 0.10</t>
  </si>
  <si>
    <t>631.62 ± 0.18</t>
  </si>
  <si>
    <t>498.36 ± 0.17</t>
  </si>
  <si>
    <t>https://cccbdb.nist.gov/exp2x.asp?casno=7727379&amp;charge=0</t>
  </si>
  <si>
    <t>https://cccbdb.nist.gov/exp2x.asp?casno=7782414&amp;charge=0</t>
  </si>
  <si>
    <t>https://cccbdb.nist.gov/exp2x.asp?casno=13967061&amp;charge=0</t>
  </si>
  <si>
    <t>https://cccbdb.nist.gov/exp2x.asp?casno=3889756&amp;charge=0</t>
  </si>
  <si>
    <t>https://cccbdb.nist.gov/exp2x.asp?casno=13768600&amp;charge=0</t>
  </si>
  <si>
    <t>BeF</t>
  </si>
  <si>
    <t>https://cccbdb.nist.gov/exp2x.asp?casno=13597961&amp;charge=0</t>
  </si>
  <si>
    <t>https://cccbdb.nist.gov/exp2x.asp?casno=7789244&amp;charge=0</t>
  </si>
  <si>
    <t>DF</t>
  </si>
  <si>
    <t>https://cccbdb.nist.gov/exp2x.asp?casno=14333267&amp;charge=0</t>
  </si>
  <si>
    <t>https://cccbdb.nist.gov/exp2x.asp?casno=7782447&amp;charge=0</t>
  </si>
  <si>
    <t>https://cccbdb.nist.gov/exp2x.asp?casno=10102439&amp;charge=0</t>
  </si>
  <si>
    <t>https://cccbdb.nist.gov/exp2x.asp?casno=630080&amp;charge=0</t>
  </si>
  <si>
    <t>https://cccbdb.nist.gov/exp2x.asp?casno=12505770&amp;charge=0</t>
  </si>
  <si>
    <t>https://cccbdb.nist.gov/exp2x.asp?casno=1304569&amp;charge=0</t>
  </si>
  <si>
    <t>https://cccbdb.nist.gov/exp2x.asp?casno=12142777&amp;charge=0</t>
  </si>
  <si>
    <t>https://cccbdb.nist.gov/exp2x.asp?casno=2074875&amp;charge=0</t>
  </si>
  <si>
    <t>https://cccbdb.nist.gov/exp2x.asp?casno=10043115&amp;charge=0</t>
  </si>
  <si>
    <t>https://cccbdb.nist.gov/exp2x.asp?casno=13774920&amp;charge=0</t>
  </si>
  <si>
    <t>https://cccbdb.nist.gov/exp2x.asp?casno=12070154&amp;charge=0</t>
  </si>
  <si>
    <t>https://cccbdb.nist.gov/exp2x.asp?casno=12011540&amp;charge=0</t>
  </si>
  <si>
    <t>BC</t>
  </si>
  <si>
    <t>https://cccbdb.nist.gov/exp2x.asp?casno=3315375&amp;charge=0</t>
  </si>
  <si>
    <t>https://cccbdb.nist.gov/exp2x.asp?casno=13766262&amp;charge=0</t>
  </si>
  <si>
    <t>Be2</t>
  </si>
  <si>
    <t>https://cccbdb.nist.gov/exp2x.asp?casno=14452609&amp;charge=0</t>
  </si>
  <si>
    <t>https://cccbdb.nist.gov/exp2x.asp?casno=13597972&amp;charge=0</t>
  </si>
  <si>
    <t>https://cccbdb.nist.gov/exp2x.asp?casno=14452596&amp;charge=0</t>
  </si>
  <si>
    <t>https://cccbdb.nist.gov/exp2x.asp?casno=7580678&amp;charge=0</t>
  </si>
  <si>
    <t>https://cccbdb.nist.gov/exp2x.asp?casno=7782390&amp;charge=0</t>
  </si>
  <si>
    <t>448 ± 29</t>
  </si>
  <si>
    <t>576.236 ± 0.011</t>
  </si>
  <si>
    <t>https://cccbdb.nist.gov/entropies.asp#A</t>
  </si>
  <si>
    <t>https://cccbdb.nist.gov/exp2x.asp?casno=14452610&amp;charge=0</t>
  </si>
  <si>
    <t>3Σg</t>
  </si>
  <si>
    <t>2Π</t>
  </si>
  <si>
    <t>1Σ</t>
  </si>
  <si>
    <t>2Σ</t>
  </si>
  <si>
    <t>2Π1/2</t>
  </si>
  <si>
    <t>4Σ-</t>
  </si>
  <si>
    <t>1Σg+</t>
  </si>
  <si>
    <t>3Σ-</t>
  </si>
  <si>
    <t>3Π</t>
  </si>
  <si>
    <t>3Σ</t>
  </si>
  <si>
    <t>No</t>
  </si>
  <si>
    <t>Our dataset</t>
  </si>
  <si>
    <t>Atom_1</t>
  </si>
  <si>
    <t>Atom_2</t>
  </si>
  <si>
    <t>H</t>
  </si>
  <si>
    <t>Li</t>
  </si>
  <si>
    <t>Be</t>
  </si>
  <si>
    <t>B</t>
  </si>
  <si>
    <t>C</t>
  </si>
  <si>
    <t>N</t>
  </si>
  <si>
    <t>O</t>
  </si>
  <si>
    <t>F</t>
  </si>
  <si>
    <t>D</t>
  </si>
  <si>
    <t>D298±_kJ_mol</t>
  </si>
  <si>
    <t>D298_kJ_mol_</t>
  </si>
  <si>
    <t>D0_kJ_mol</t>
  </si>
  <si>
    <t>D0_eV</t>
  </si>
  <si>
    <t>ZPE_cm_1</t>
  </si>
  <si>
    <t>De_eV</t>
  </si>
  <si>
    <t>Re_Ang</t>
  </si>
  <si>
    <t>We_cm_1</t>
  </si>
  <si>
    <t>Wexe_cm_1</t>
  </si>
  <si>
    <t>Weye_cm_1</t>
  </si>
  <si>
    <t>Be_cm_1</t>
  </si>
  <si>
    <t>Alphae_cm_1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</si>
</sst>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1"/>
    <xf numFmtId="0" fontId="1" fillId="2" borderId="0" xfId="1" applyAlignment="1">
      <alignment horizontal="left"/>
    </xf>
    <xf numFmtId="164" fontId="1" fillId="2" borderId="0" xfId="1" applyNumberForma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164" fontId="0" fillId="4" borderId="0" xfId="0" applyNumberFormat="1" applyFill="1"/>
    <xf numFmtId="0" fontId="0" fillId="2" borderId="0" xfId="1" applyFont="1"/>
    <xf numFmtId="0" fontId="3" fillId="0" borderId="0" xfId="0" applyFont="1"/>
    <xf numFmtId="0" fontId="3" fillId="2" borderId="0" xfId="1" applyFont="1"/>
    <xf numFmtId="0" fontId="0" fillId="5" borderId="0" xfId="0" applyFill="1"/>
    <xf numFmtId="0" fontId="0" fillId="4" borderId="0" xfId="0" applyNumberFormat="1" applyFill="1"/>
    <xf numFmtId="166" fontId="0" fillId="4" borderId="0" xfId="0" applyNumberFormat="1" applyFill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abSelected="1" zoomScale="85" zoomScaleNormal="85" workbookViewId="0">
      <pane xSplit="3" ySplit="1" topLeftCell="D2" activePane="bottomRight" state="frozen"/>
      <selection pane="topRight" activeCell="C1" sqref="C1"/>
      <selection pane="bottomLeft" activeCell="A14" sqref="A14"/>
      <selection pane="bottomRight" activeCell="K85" sqref="K85"/>
    </sheetView>
  </sheetViews>
  <sheetFormatPr defaultRowHeight="15" x14ac:dyDescent="0.25"/>
  <cols>
    <col min="1" max="1" width="10.42578125" bestFit="1" customWidth="1"/>
    <col min="2" max="2" width="10.42578125" customWidth="1"/>
    <col min="6" max="6" width="16.140625" customWidth="1"/>
    <col min="7" max="7" width="13.85546875" bestFit="1" customWidth="1"/>
    <col min="8" max="8" width="10.7109375" bestFit="1" customWidth="1"/>
    <col min="13" max="13" width="9.42578125" bestFit="1" customWidth="1"/>
    <col min="14" max="14" width="11.7109375" bestFit="1" customWidth="1"/>
    <col min="15" max="15" width="11.85546875" bestFit="1" customWidth="1"/>
    <col min="16" max="16" width="10.28515625" bestFit="1" customWidth="1"/>
    <col min="17" max="17" width="13.42578125" bestFit="1" customWidth="1"/>
  </cols>
  <sheetData>
    <row r="1" spans="1:20" x14ac:dyDescent="0.25">
      <c r="A1" t="s">
        <v>98</v>
      </c>
      <c r="B1" t="s">
        <v>99</v>
      </c>
      <c r="C1" t="s">
        <v>0</v>
      </c>
      <c r="D1" t="s">
        <v>100</v>
      </c>
      <c r="E1" t="s">
        <v>101</v>
      </c>
      <c r="F1" t="s">
        <v>111</v>
      </c>
      <c r="G1" t="s">
        <v>112</v>
      </c>
      <c r="H1" t="s">
        <v>113</v>
      </c>
      <c r="I1" s="9" t="s">
        <v>114</v>
      </c>
      <c r="J1" s="1" t="s">
        <v>115</v>
      </c>
      <c r="K1" s="9" t="s">
        <v>116</v>
      </c>
      <c r="L1" s="10" t="s">
        <v>117</v>
      </c>
      <c r="M1" s="10" t="s">
        <v>118</v>
      </c>
      <c r="N1" s="10" t="s">
        <v>119</v>
      </c>
      <c r="O1" s="10" t="s">
        <v>120</v>
      </c>
      <c r="P1" s="10" t="s">
        <v>121</v>
      </c>
      <c r="Q1" s="10" t="s">
        <v>122</v>
      </c>
      <c r="R1" s="1" t="s">
        <v>30</v>
      </c>
      <c r="S1" s="8" t="s">
        <v>31</v>
      </c>
      <c r="T1" t="s">
        <v>86</v>
      </c>
    </row>
    <row r="2" spans="1:20" x14ac:dyDescent="0.25">
      <c r="A2">
        <v>1</v>
      </c>
      <c r="B2">
        <v>1</v>
      </c>
      <c r="C2" t="s">
        <v>1</v>
      </c>
      <c r="D2" t="s">
        <v>102</v>
      </c>
      <c r="E2" t="s">
        <v>102</v>
      </c>
      <c r="F2" s="2" t="s">
        <v>46</v>
      </c>
      <c r="G2">
        <v>435.7799</v>
      </c>
      <c r="H2">
        <f>G2-3.7181</f>
        <v>432.06180000000001</v>
      </c>
      <c r="I2" s="17">
        <f>H2*0.01036428</f>
        <v>4.4780094725040005</v>
      </c>
      <c r="J2">
        <v>2179.3069999999998</v>
      </c>
      <c r="K2" s="17">
        <f>(J2*27.21138602/219474.6)+I2</f>
        <v>4.7482091404067468</v>
      </c>
      <c r="L2" s="11">
        <v>0.74139999999999995</v>
      </c>
      <c r="M2" s="9">
        <v>4401.2129999999997</v>
      </c>
      <c r="N2" s="9">
        <v>121.336</v>
      </c>
      <c r="O2" s="9">
        <v>0.81289999999999996</v>
      </c>
      <c r="P2" s="9">
        <v>60.853000000000002</v>
      </c>
      <c r="Q2" s="9">
        <v>3.0621999999999998</v>
      </c>
      <c r="R2" t="s">
        <v>32</v>
      </c>
      <c r="S2" s="7" t="str">
        <f>LEFT(R2,1)</f>
        <v>1</v>
      </c>
    </row>
    <row r="3" spans="1:20" x14ac:dyDescent="0.25">
      <c r="A3">
        <v>2</v>
      </c>
      <c r="C3" s="13" t="s">
        <v>2</v>
      </c>
      <c r="D3" t="s">
        <v>110</v>
      </c>
      <c r="E3" t="s">
        <v>110</v>
      </c>
      <c r="F3" s="2" t="s">
        <v>42</v>
      </c>
      <c r="G3">
        <v>443.31970000000001</v>
      </c>
      <c r="H3">
        <f t="shared" ref="H3:H13" si="0">G3-3.7181</f>
        <v>439.60160000000002</v>
      </c>
      <c r="I3" s="17">
        <f t="shared" ref="I3:I13" si="1">H3*0.01036428</f>
        <v>4.5561540708480006</v>
      </c>
      <c r="J3">
        <v>1546.499</v>
      </c>
      <c r="K3" s="17">
        <f t="shared" ref="K3:K34" si="2">(J3*27.21138602/219474.6)+I3</f>
        <v>4.7478955355484445</v>
      </c>
      <c r="L3" s="11">
        <v>0.74150000000000005</v>
      </c>
      <c r="M3" s="9">
        <v>3115.5</v>
      </c>
      <c r="N3" s="9">
        <v>61.82</v>
      </c>
      <c r="O3" s="9">
        <v>0.56200000000000006</v>
      </c>
      <c r="P3" s="9">
        <v>30.4436</v>
      </c>
      <c r="Q3" s="9">
        <v>1.0786</v>
      </c>
      <c r="R3" t="s">
        <v>32</v>
      </c>
      <c r="S3" s="7" t="str">
        <f t="shared" ref="S3:S34" si="3">LEFT(R3,1)</f>
        <v>1</v>
      </c>
      <c r="T3" t="s">
        <v>83</v>
      </c>
    </row>
    <row r="4" spans="1:20" x14ac:dyDescent="0.25">
      <c r="A4">
        <v>3</v>
      </c>
      <c r="C4" s="13" t="s">
        <v>3</v>
      </c>
      <c r="D4" t="s">
        <v>102</v>
      </c>
      <c r="E4" t="s">
        <v>110</v>
      </c>
      <c r="F4" s="2" t="s">
        <v>43</v>
      </c>
      <c r="G4">
        <v>439.22230000000002</v>
      </c>
      <c r="H4">
        <f t="shared" si="0"/>
        <v>435.50420000000003</v>
      </c>
      <c r="I4" s="17">
        <f t="shared" si="1"/>
        <v>4.5136874699760003</v>
      </c>
      <c r="J4">
        <v>1890.2619999999999</v>
      </c>
      <c r="K4" s="17">
        <f t="shared" si="2"/>
        <v>4.7480501204190917</v>
      </c>
      <c r="L4" s="11">
        <v>0.74139999999999995</v>
      </c>
      <c r="M4" s="9">
        <v>3813.15</v>
      </c>
      <c r="N4" s="9">
        <v>91.65</v>
      </c>
      <c r="O4" s="9">
        <v>0.72299999999999998</v>
      </c>
      <c r="P4" s="9">
        <v>45.655000000000001</v>
      </c>
      <c r="Q4" s="9">
        <v>1.986</v>
      </c>
      <c r="R4" t="s">
        <v>32</v>
      </c>
      <c r="S4" s="7" t="str">
        <f t="shared" si="3"/>
        <v>1</v>
      </c>
    </row>
    <row r="5" spans="1:20" x14ac:dyDescent="0.25">
      <c r="A5">
        <v>4</v>
      </c>
      <c r="B5">
        <v>2</v>
      </c>
      <c r="C5" t="s">
        <v>4</v>
      </c>
      <c r="D5" t="s">
        <v>103</v>
      </c>
      <c r="E5" t="s">
        <v>102</v>
      </c>
      <c r="F5" s="2" t="s">
        <v>47</v>
      </c>
      <c r="G5">
        <v>238.03899999999999</v>
      </c>
      <c r="H5">
        <f t="shared" si="0"/>
        <v>234.32089999999999</v>
      </c>
      <c r="I5" s="17">
        <f t="shared" si="1"/>
        <v>2.4285674174519998</v>
      </c>
      <c r="J5">
        <v>697.95230000000004</v>
      </c>
      <c r="K5" s="17">
        <f t="shared" si="2"/>
        <v>2.5151024855594111</v>
      </c>
      <c r="L5" s="11">
        <v>1.5949</v>
      </c>
      <c r="M5" s="9">
        <v>1405.498</v>
      </c>
      <c r="N5" s="9">
        <v>23.167899999999999</v>
      </c>
      <c r="O5" s="9">
        <v>0.170928</v>
      </c>
      <c r="P5" s="9">
        <v>7.5137309999999999</v>
      </c>
      <c r="Q5" s="9">
        <v>0.2163911</v>
      </c>
      <c r="R5" t="s">
        <v>90</v>
      </c>
      <c r="S5" s="7" t="str">
        <f t="shared" si="3"/>
        <v>1</v>
      </c>
      <c r="T5" t="s">
        <v>82</v>
      </c>
    </row>
    <row r="6" spans="1:20" x14ac:dyDescent="0.25">
      <c r="A6">
        <v>5</v>
      </c>
      <c r="B6">
        <v>3</v>
      </c>
      <c r="C6" t="s">
        <v>5</v>
      </c>
      <c r="D6" t="s">
        <v>103</v>
      </c>
      <c r="E6" t="s">
        <v>103</v>
      </c>
      <c r="F6" s="3">
        <v>105</v>
      </c>
      <c r="G6" s="3">
        <v>105</v>
      </c>
      <c r="H6">
        <f t="shared" si="0"/>
        <v>101.28189999999999</v>
      </c>
      <c r="I6" s="17">
        <f t="shared" si="1"/>
        <v>1.049713970532</v>
      </c>
      <c r="J6">
        <v>175.02590000000001</v>
      </c>
      <c r="K6" s="17">
        <f t="shared" si="2"/>
        <v>1.0714144193693502</v>
      </c>
      <c r="L6" s="11">
        <v>2.673</v>
      </c>
      <c r="M6" s="9">
        <v>351.40660000000003</v>
      </c>
      <c r="N6" s="9">
        <v>2.58324</v>
      </c>
      <c r="O6" s="9">
        <v>-5.8320000000000004E-3</v>
      </c>
      <c r="P6" s="9">
        <v>0.67252970000000001</v>
      </c>
      <c r="Q6" s="9">
        <v>7.0460999999999996E-3</v>
      </c>
      <c r="R6" t="s">
        <v>32</v>
      </c>
      <c r="S6" s="7" t="str">
        <f t="shared" si="3"/>
        <v>1</v>
      </c>
      <c r="T6" t="s">
        <v>81</v>
      </c>
    </row>
    <row r="7" spans="1:20" x14ac:dyDescent="0.25">
      <c r="A7">
        <v>6</v>
      </c>
      <c r="B7">
        <v>4</v>
      </c>
      <c r="C7" t="s">
        <v>6</v>
      </c>
      <c r="D7" t="s">
        <v>104</v>
      </c>
      <c r="E7" t="s">
        <v>102</v>
      </c>
      <c r="F7" s="2">
        <v>221</v>
      </c>
      <c r="G7" s="2">
        <v>221</v>
      </c>
      <c r="H7">
        <f t="shared" si="0"/>
        <v>217.28190000000001</v>
      </c>
      <c r="I7" s="17">
        <f t="shared" si="1"/>
        <v>2.2519704505320002</v>
      </c>
      <c r="J7">
        <v>1022.232</v>
      </c>
      <c r="K7" s="17">
        <f t="shared" si="2"/>
        <v>2.3787110827235916</v>
      </c>
      <c r="L7" s="11">
        <v>1.3426</v>
      </c>
      <c r="M7" s="9">
        <v>2061.2350000000001</v>
      </c>
      <c r="N7" s="9">
        <v>37.326659999999997</v>
      </c>
      <c r="O7" s="9">
        <v>8.4000000000000005E-2</v>
      </c>
      <c r="P7" s="9">
        <v>10.31992</v>
      </c>
      <c r="Q7" s="9">
        <v>0.30841760000000001</v>
      </c>
      <c r="R7" t="s">
        <v>91</v>
      </c>
      <c r="S7" s="7" t="str">
        <f t="shared" si="3"/>
        <v>2</v>
      </c>
      <c r="T7" t="s">
        <v>80</v>
      </c>
    </row>
    <row r="8" spans="1:20" x14ac:dyDescent="0.25">
      <c r="A8">
        <v>7</v>
      </c>
      <c r="C8" s="14" t="s">
        <v>78</v>
      </c>
      <c r="D8" s="15" t="s">
        <v>104</v>
      </c>
      <c r="E8" s="15" t="s">
        <v>104</v>
      </c>
      <c r="F8" s="5">
        <v>59</v>
      </c>
      <c r="G8" s="4">
        <v>59</v>
      </c>
      <c r="H8" s="4">
        <f t="shared" si="0"/>
        <v>55.2819</v>
      </c>
      <c r="I8" s="17">
        <f t="shared" si="1"/>
        <v>0.57295709053200006</v>
      </c>
      <c r="J8" s="4"/>
      <c r="K8" s="17"/>
      <c r="L8" s="6">
        <v>2.46</v>
      </c>
      <c r="M8" s="4"/>
      <c r="N8" s="4"/>
      <c r="O8" s="4"/>
      <c r="P8" s="4"/>
      <c r="Q8" s="4"/>
      <c r="R8" s="4" t="s">
        <v>32</v>
      </c>
      <c r="S8" s="4" t="str">
        <f t="shared" si="3"/>
        <v>1</v>
      </c>
      <c r="T8" s="4" t="s">
        <v>79</v>
      </c>
    </row>
    <row r="9" spans="1:20" x14ac:dyDescent="0.25">
      <c r="A9">
        <v>8</v>
      </c>
      <c r="B9">
        <v>5</v>
      </c>
      <c r="C9" t="s">
        <v>7</v>
      </c>
      <c r="D9" t="s">
        <v>105</v>
      </c>
      <c r="E9" t="s">
        <v>102</v>
      </c>
      <c r="F9" s="2" t="s">
        <v>35</v>
      </c>
      <c r="G9">
        <v>345.2</v>
      </c>
      <c r="H9">
        <f t="shared" si="0"/>
        <v>341.4819</v>
      </c>
      <c r="I9" s="17">
        <f t="shared" si="1"/>
        <v>3.539214026532</v>
      </c>
      <c r="J9">
        <v>1172.635</v>
      </c>
      <c r="K9" s="17">
        <f t="shared" si="2"/>
        <v>3.6846022566304382</v>
      </c>
      <c r="L9" s="11">
        <v>1.2323999999999999</v>
      </c>
      <c r="M9" s="9">
        <v>2366.7289999999998</v>
      </c>
      <c r="N9" s="9">
        <v>49.339829999999999</v>
      </c>
      <c r="O9" s="9">
        <v>0.36226999999999998</v>
      </c>
      <c r="P9" s="9">
        <v>12.02575</v>
      </c>
      <c r="Q9" s="9">
        <v>0.42156500000000002</v>
      </c>
      <c r="R9" t="s">
        <v>90</v>
      </c>
      <c r="S9" s="7" t="str">
        <f t="shared" si="3"/>
        <v>1</v>
      </c>
      <c r="T9" t="s">
        <v>77</v>
      </c>
    </row>
    <row r="10" spans="1:20" x14ac:dyDescent="0.25">
      <c r="A10">
        <v>9</v>
      </c>
      <c r="B10">
        <v>6</v>
      </c>
      <c r="C10" t="s">
        <v>8</v>
      </c>
      <c r="D10" t="s">
        <v>105</v>
      </c>
      <c r="E10" t="s">
        <v>105</v>
      </c>
      <c r="F10" s="2">
        <v>290</v>
      </c>
      <c r="G10" s="2">
        <v>290</v>
      </c>
      <c r="H10">
        <f t="shared" si="0"/>
        <v>286.28190000000001</v>
      </c>
      <c r="I10" s="17">
        <f t="shared" si="1"/>
        <v>2.9671057705320001</v>
      </c>
      <c r="J10">
        <v>525.91380000000004</v>
      </c>
      <c r="K10" s="17">
        <f t="shared" si="2"/>
        <v>3.0323107802463136</v>
      </c>
      <c r="L10" s="11">
        <v>1.59</v>
      </c>
      <c r="M10" s="9">
        <v>1059.68</v>
      </c>
      <c r="N10" s="9">
        <v>15.66</v>
      </c>
      <c r="O10" s="9">
        <v>1.4890000000000001</v>
      </c>
      <c r="P10" s="9">
        <v>1.2211000000000001</v>
      </c>
      <c r="Q10" s="9">
        <v>2.102E-2</v>
      </c>
      <c r="R10" t="s">
        <v>88</v>
      </c>
      <c r="S10" s="7" t="str">
        <f>LEFT(R10,1)</f>
        <v>3</v>
      </c>
      <c r="T10" t="s">
        <v>87</v>
      </c>
    </row>
    <row r="11" spans="1:20" x14ac:dyDescent="0.25">
      <c r="A11">
        <v>10</v>
      </c>
      <c r="B11">
        <v>7</v>
      </c>
      <c r="C11" t="s">
        <v>9</v>
      </c>
      <c r="D11" t="s">
        <v>106</v>
      </c>
      <c r="E11" t="s">
        <v>102</v>
      </c>
      <c r="F11" s="2" t="s">
        <v>37</v>
      </c>
      <c r="G11">
        <v>338.4</v>
      </c>
      <c r="H11">
        <f t="shared" si="0"/>
        <v>334.68189999999998</v>
      </c>
      <c r="I11" s="17">
        <f t="shared" si="1"/>
        <v>3.4687369225319999</v>
      </c>
      <c r="J11">
        <v>1416.0740000000001</v>
      </c>
      <c r="K11" s="17">
        <f t="shared" si="2"/>
        <v>3.6443077459752846</v>
      </c>
      <c r="L11" s="11">
        <v>1.1198999999999999</v>
      </c>
      <c r="M11" s="9">
        <v>2860.7510000000002</v>
      </c>
      <c r="N11" s="9">
        <v>64.438699999999997</v>
      </c>
      <c r="O11" s="9">
        <v>0.3634</v>
      </c>
      <c r="P11" s="9">
        <v>14.45988</v>
      </c>
      <c r="Q11" s="9">
        <v>0.53654000000000002</v>
      </c>
      <c r="R11" t="s">
        <v>92</v>
      </c>
      <c r="S11" s="7" t="str">
        <f t="shared" si="3"/>
        <v>2</v>
      </c>
      <c r="T11" t="s">
        <v>76</v>
      </c>
    </row>
    <row r="12" spans="1:20" x14ac:dyDescent="0.25">
      <c r="A12">
        <v>11</v>
      </c>
      <c r="C12" s="14" t="s">
        <v>75</v>
      </c>
      <c r="D12" s="15" t="s">
        <v>105</v>
      </c>
      <c r="E12" s="15" t="s">
        <v>106</v>
      </c>
      <c r="F12" s="5" t="s">
        <v>84</v>
      </c>
      <c r="G12" s="4">
        <v>448</v>
      </c>
      <c r="H12" s="4">
        <f t="shared" si="0"/>
        <v>444.28190000000001</v>
      </c>
      <c r="I12" s="17">
        <f t="shared" si="1"/>
        <v>4.6046620105320004</v>
      </c>
      <c r="J12" s="4">
        <v>1.4912000000000001</v>
      </c>
      <c r="K12" s="17">
        <f t="shared" si="2"/>
        <v>4.6048468957935889</v>
      </c>
      <c r="L12" s="6"/>
      <c r="M12" s="4"/>
      <c r="N12" s="4"/>
      <c r="O12" s="4"/>
      <c r="P12" s="4"/>
      <c r="Q12" s="4"/>
      <c r="R12" s="4" t="s">
        <v>93</v>
      </c>
      <c r="S12" s="4" t="str">
        <f t="shared" si="3"/>
        <v>4</v>
      </c>
      <c r="T12" s="4" t="s">
        <v>74</v>
      </c>
    </row>
    <row r="13" spans="1:20" x14ac:dyDescent="0.25">
      <c r="A13">
        <v>12</v>
      </c>
      <c r="B13">
        <v>8</v>
      </c>
      <c r="C13" t="s">
        <v>10</v>
      </c>
      <c r="D13" t="s">
        <v>106</v>
      </c>
      <c r="E13" t="s">
        <v>106</v>
      </c>
      <c r="F13" s="2" t="s">
        <v>36</v>
      </c>
      <c r="G13">
        <v>618.29999999999995</v>
      </c>
      <c r="H13">
        <f t="shared" si="0"/>
        <v>614.58189999999991</v>
      </c>
      <c r="I13" s="17">
        <f t="shared" si="1"/>
        <v>6.3696988945319992</v>
      </c>
      <c r="J13">
        <v>923.96690000000001</v>
      </c>
      <c r="K13" s="17">
        <f t="shared" si="2"/>
        <v>6.484256205426302</v>
      </c>
      <c r="L13" s="11">
        <v>1.2424999999999999</v>
      </c>
      <c r="M13" s="9">
        <v>1855.066</v>
      </c>
      <c r="N13" s="9">
        <v>13.6007</v>
      </c>
      <c r="O13" s="9">
        <v>-0.11600000000000001</v>
      </c>
      <c r="P13" s="9">
        <v>1.8200529999999999</v>
      </c>
      <c r="Q13" s="9">
        <v>1.7914300000000001E-2</v>
      </c>
      <c r="R13" t="s">
        <v>94</v>
      </c>
      <c r="S13" s="7" t="str">
        <f t="shared" si="3"/>
        <v>1</v>
      </c>
      <c r="T13" t="s">
        <v>73</v>
      </c>
    </row>
    <row r="14" spans="1:20" x14ac:dyDescent="0.25">
      <c r="A14">
        <v>13</v>
      </c>
      <c r="C14" s="14" t="s">
        <v>11</v>
      </c>
      <c r="D14" s="15" t="s">
        <v>107</v>
      </c>
      <c r="E14" s="15" t="s">
        <v>102</v>
      </c>
      <c r="F14" s="5" t="s">
        <v>48</v>
      </c>
      <c r="G14" s="4"/>
      <c r="H14" s="4"/>
      <c r="I14" s="17"/>
      <c r="J14" s="4">
        <v>1623.5630000000001</v>
      </c>
      <c r="K14" s="17"/>
      <c r="L14" s="6">
        <v>1.0362</v>
      </c>
      <c r="M14" s="4">
        <v>3282.721</v>
      </c>
      <c r="N14" s="4">
        <v>79.041499999999999</v>
      </c>
      <c r="O14" s="4">
        <v>0.36680000000000001</v>
      </c>
      <c r="P14" s="4">
        <v>16.667919999999999</v>
      </c>
      <c r="Q14" s="4">
        <v>0.65037900000000004</v>
      </c>
      <c r="R14" s="12" t="s">
        <v>95</v>
      </c>
      <c r="S14" s="4" t="str">
        <f t="shared" si="3"/>
        <v>3</v>
      </c>
      <c r="T14" s="4" t="s">
        <v>72</v>
      </c>
    </row>
    <row r="15" spans="1:20" x14ac:dyDescent="0.25">
      <c r="A15">
        <v>14</v>
      </c>
      <c r="B15">
        <v>9</v>
      </c>
      <c r="C15" t="s">
        <v>12</v>
      </c>
      <c r="D15" t="s">
        <v>105</v>
      </c>
      <c r="E15" t="s">
        <v>107</v>
      </c>
      <c r="F15" s="2" t="s">
        <v>39</v>
      </c>
      <c r="G15">
        <v>377.9</v>
      </c>
      <c r="H15">
        <f>G15-3.7181</f>
        <v>374.18189999999998</v>
      </c>
      <c r="I15" s="17">
        <f t="shared" ref="I15:I34" si="4">H15*0.01036428</f>
        <v>3.878125982532</v>
      </c>
      <c r="J15">
        <v>755.61369999999999</v>
      </c>
      <c r="K15" s="17">
        <f t="shared" si="2"/>
        <v>3.9718101540611905</v>
      </c>
      <c r="L15" s="11">
        <v>1.325</v>
      </c>
      <c r="M15" s="9">
        <v>1514.6</v>
      </c>
      <c r="N15" s="9">
        <v>12.3</v>
      </c>
      <c r="O15" s="9"/>
      <c r="P15" s="9">
        <v>1.6659999999999999</v>
      </c>
      <c r="Q15" s="9">
        <v>2.5000000000000001E-2</v>
      </c>
      <c r="R15" t="s">
        <v>96</v>
      </c>
      <c r="S15" s="7" t="str">
        <f t="shared" si="3"/>
        <v>3</v>
      </c>
      <c r="T15" t="s">
        <v>71</v>
      </c>
    </row>
    <row r="16" spans="1:20" x14ac:dyDescent="0.25">
      <c r="A16">
        <v>15</v>
      </c>
      <c r="B16">
        <v>10</v>
      </c>
      <c r="C16" t="s">
        <v>13</v>
      </c>
      <c r="D16" t="s">
        <v>106</v>
      </c>
      <c r="E16" t="s">
        <v>107</v>
      </c>
      <c r="F16" s="2" t="s">
        <v>38</v>
      </c>
      <c r="G16">
        <v>750</v>
      </c>
      <c r="H16">
        <f t="shared" ref="H16:H34" si="5">G16-3.7181</f>
        <v>746.28189999999995</v>
      </c>
      <c r="I16" s="17">
        <f t="shared" si="4"/>
        <v>7.7346745705319995</v>
      </c>
      <c r="J16">
        <v>1031.133</v>
      </c>
      <c r="K16" s="17">
        <f t="shared" si="2"/>
        <v>7.8625187862223829</v>
      </c>
      <c r="L16" s="11">
        <v>1.1718</v>
      </c>
      <c r="M16" s="9">
        <v>2068.6480000000001</v>
      </c>
      <c r="N16" s="9">
        <v>13.097099999999999</v>
      </c>
      <c r="O16" s="9">
        <v>-1.24E-2</v>
      </c>
      <c r="P16" s="9">
        <v>1.899783</v>
      </c>
      <c r="Q16" s="9">
        <v>1.7371999999999999E-2</v>
      </c>
      <c r="R16" t="s">
        <v>91</v>
      </c>
      <c r="S16" s="7" t="str">
        <f t="shared" si="3"/>
        <v>2</v>
      </c>
      <c r="T16" t="s">
        <v>70</v>
      </c>
    </row>
    <row r="17" spans="1:20" x14ac:dyDescent="0.25">
      <c r="A17">
        <v>16</v>
      </c>
      <c r="B17">
        <v>11</v>
      </c>
      <c r="C17" t="s">
        <v>14</v>
      </c>
      <c r="D17" t="s">
        <v>107</v>
      </c>
      <c r="E17" t="s">
        <v>107</v>
      </c>
      <c r="F17" s="2" t="s">
        <v>51</v>
      </c>
      <c r="G17">
        <v>944.84</v>
      </c>
      <c r="H17">
        <f t="shared" si="5"/>
        <v>941.12189999999998</v>
      </c>
      <c r="I17" s="17">
        <f t="shared" si="4"/>
        <v>9.7540508857319992</v>
      </c>
      <c r="J17">
        <v>1175.778</v>
      </c>
      <c r="K17" s="17">
        <f t="shared" si="2"/>
        <v>9.8998287982185627</v>
      </c>
      <c r="L17" s="11">
        <v>1.0976999999999999</v>
      </c>
      <c r="M17" s="9">
        <v>2358.5700000000002</v>
      </c>
      <c r="N17" s="9">
        <v>14.324</v>
      </c>
      <c r="O17" s="9">
        <v>-2.2599999999999999E-3</v>
      </c>
      <c r="P17" s="9">
        <v>1.9982409999999999</v>
      </c>
      <c r="Q17" s="9">
        <v>1.7318E-2</v>
      </c>
      <c r="R17" t="s">
        <v>32</v>
      </c>
      <c r="S17" s="7" t="str">
        <f t="shared" si="3"/>
        <v>1</v>
      </c>
      <c r="T17" t="s">
        <v>54</v>
      </c>
    </row>
    <row r="18" spans="1:20" x14ac:dyDescent="0.25">
      <c r="A18">
        <v>17</v>
      </c>
      <c r="B18">
        <v>12</v>
      </c>
      <c r="C18" t="s">
        <v>15</v>
      </c>
      <c r="D18" t="s">
        <v>108</v>
      </c>
      <c r="E18" t="s">
        <v>102</v>
      </c>
      <c r="F18" s="2" t="s">
        <v>49</v>
      </c>
      <c r="G18">
        <v>429.91</v>
      </c>
      <c r="H18">
        <f t="shared" si="5"/>
        <v>426.19190000000003</v>
      </c>
      <c r="I18" s="17">
        <f t="shared" si="4"/>
        <v>4.4171721853320003</v>
      </c>
      <c r="J18">
        <v>1850.6880000000001</v>
      </c>
      <c r="K18" s="17">
        <f t="shared" si="2"/>
        <v>4.6466282844458924</v>
      </c>
      <c r="L18" s="11">
        <v>0.96970000000000001</v>
      </c>
      <c r="M18" s="9">
        <v>3737.761</v>
      </c>
      <c r="N18" s="9">
        <v>84.881299999999996</v>
      </c>
      <c r="O18" s="9">
        <v>0.54090000000000005</v>
      </c>
      <c r="P18" s="9">
        <v>18.910799999999998</v>
      </c>
      <c r="Q18" s="9">
        <v>0.72419999999999995</v>
      </c>
      <c r="R18" t="s">
        <v>89</v>
      </c>
      <c r="S18" s="7" t="str">
        <f t="shared" si="3"/>
        <v>2</v>
      </c>
    </row>
    <row r="19" spans="1:20" x14ac:dyDescent="0.25">
      <c r="A19">
        <v>18</v>
      </c>
      <c r="C19" s="13" t="s">
        <v>16</v>
      </c>
      <c r="D19" s="15" t="s">
        <v>110</v>
      </c>
      <c r="E19" s="15" t="s">
        <v>108</v>
      </c>
      <c r="F19" s="2">
        <v>429.64</v>
      </c>
      <c r="G19" s="2">
        <v>429.64</v>
      </c>
      <c r="H19">
        <f t="shared" si="5"/>
        <v>425.92189999999999</v>
      </c>
      <c r="I19" s="17">
        <f t="shared" si="4"/>
        <v>4.4143738297319999</v>
      </c>
      <c r="J19">
        <v>1350.7159999999999</v>
      </c>
      <c r="K19" s="17">
        <f t="shared" si="2"/>
        <v>4.5818412928434045</v>
      </c>
      <c r="L19" s="11">
        <v>0.9698</v>
      </c>
      <c r="M19" s="9">
        <v>2720.24</v>
      </c>
      <c r="N19" s="9">
        <v>44.055</v>
      </c>
      <c r="O19" s="9"/>
      <c r="P19" s="9">
        <v>10.020899999999999</v>
      </c>
      <c r="Q19" s="9">
        <v>0.2757</v>
      </c>
      <c r="R19" t="s">
        <v>89</v>
      </c>
      <c r="S19" s="7" t="str">
        <f t="shared" si="3"/>
        <v>2</v>
      </c>
    </row>
    <row r="20" spans="1:20" x14ac:dyDescent="0.25">
      <c r="A20">
        <v>19</v>
      </c>
      <c r="B20">
        <v>13</v>
      </c>
      <c r="C20" t="s">
        <v>17</v>
      </c>
      <c r="D20" t="s">
        <v>103</v>
      </c>
      <c r="E20" t="s">
        <v>108</v>
      </c>
      <c r="F20" s="2" t="s">
        <v>50</v>
      </c>
      <c r="G20">
        <v>340.5</v>
      </c>
      <c r="H20">
        <f t="shared" si="5"/>
        <v>336.78190000000001</v>
      </c>
      <c r="I20" s="17">
        <f t="shared" si="4"/>
        <v>3.4905019105320001</v>
      </c>
      <c r="J20">
        <v>405.55259999999998</v>
      </c>
      <c r="K20" s="17">
        <f t="shared" si="2"/>
        <v>3.5407840313332892</v>
      </c>
      <c r="L20" s="11">
        <v>1.6881999999999999</v>
      </c>
      <c r="M20" s="9">
        <v>814.62</v>
      </c>
      <c r="N20" s="9">
        <v>7.78</v>
      </c>
      <c r="O20" s="9"/>
      <c r="P20" s="9">
        <v>1.2128289999999999</v>
      </c>
      <c r="Q20" s="16">
        <v>1.7898979999999998E-2</v>
      </c>
      <c r="R20" t="s">
        <v>91</v>
      </c>
      <c r="S20" s="7" t="str">
        <f t="shared" si="3"/>
        <v>2</v>
      </c>
      <c r="T20" t="s">
        <v>69</v>
      </c>
    </row>
    <row r="21" spans="1:20" x14ac:dyDescent="0.25">
      <c r="A21">
        <v>20</v>
      </c>
      <c r="B21">
        <v>14</v>
      </c>
      <c r="C21" t="s">
        <v>18</v>
      </c>
      <c r="D21" t="s">
        <v>104</v>
      </c>
      <c r="E21" t="s">
        <v>108</v>
      </c>
      <c r="F21" s="2">
        <v>437</v>
      </c>
      <c r="G21" s="2">
        <v>437</v>
      </c>
      <c r="H21">
        <f t="shared" si="5"/>
        <v>433.28190000000001</v>
      </c>
      <c r="I21" s="17">
        <f t="shared" si="4"/>
        <v>4.490654930532</v>
      </c>
      <c r="J21">
        <v>725.83360000000005</v>
      </c>
      <c r="K21" s="17">
        <f t="shared" si="2"/>
        <v>4.580646839736465</v>
      </c>
      <c r="L21" s="11">
        <v>1.3309</v>
      </c>
      <c r="M21" s="9">
        <v>1457.09</v>
      </c>
      <c r="N21" s="9">
        <v>11.311</v>
      </c>
      <c r="O21" s="9">
        <v>1.43E-2</v>
      </c>
      <c r="P21" s="9">
        <v>1.5847</v>
      </c>
      <c r="Q21" s="9">
        <v>1.7840000000000002E-2</v>
      </c>
      <c r="R21" t="s">
        <v>90</v>
      </c>
      <c r="S21" s="7" t="str">
        <f t="shared" si="3"/>
        <v>1</v>
      </c>
      <c r="T21" t="s">
        <v>68</v>
      </c>
    </row>
    <row r="22" spans="1:20" x14ac:dyDescent="0.25">
      <c r="A22">
        <v>21</v>
      </c>
      <c r="B22">
        <v>15</v>
      </c>
      <c r="C22" t="s">
        <v>19</v>
      </c>
      <c r="D22" t="s">
        <v>105</v>
      </c>
      <c r="E22" t="s">
        <v>108</v>
      </c>
      <c r="F22" s="2">
        <v>809</v>
      </c>
      <c r="G22" s="2">
        <v>809</v>
      </c>
      <c r="H22">
        <f t="shared" si="5"/>
        <v>805.28189999999995</v>
      </c>
      <c r="I22" s="17">
        <f t="shared" si="4"/>
        <v>8.3461670905319991</v>
      </c>
      <c r="J22">
        <v>939.88850000000002</v>
      </c>
      <c r="K22" s="17">
        <f t="shared" si="2"/>
        <v>8.4626984285057727</v>
      </c>
      <c r="L22" s="11">
        <v>1.2044999999999999</v>
      </c>
      <c r="M22" s="9">
        <v>1885.2860000000001</v>
      </c>
      <c r="N22" s="9">
        <v>11.694000000000001</v>
      </c>
      <c r="O22" s="9">
        <v>-9.5200000000000007E-3</v>
      </c>
      <c r="P22" s="9">
        <v>1.78111</v>
      </c>
      <c r="Q22" s="9">
        <v>1.6515999999999999E-2</v>
      </c>
      <c r="R22" t="s">
        <v>91</v>
      </c>
      <c r="S22" s="7" t="str">
        <f t="shared" si="3"/>
        <v>2</v>
      </c>
      <c r="T22" t="s">
        <v>67</v>
      </c>
    </row>
    <row r="23" spans="1:20" x14ac:dyDescent="0.25">
      <c r="A23">
        <v>22</v>
      </c>
      <c r="B23">
        <v>16</v>
      </c>
      <c r="C23" t="s">
        <v>20</v>
      </c>
      <c r="D23" t="s">
        <v>106</v>
      </c>
      <c r="E23" t="s">
        <v>108</v>
      </c>
      <c r="F23" s="2" t="s">
        <v>40</v>
      </c>
      <c r="G23">
        <v>1076.3800000000001</v>
      </c>
      <c r="H23">
        <f t="shared" si="5"/>
        <v>1072.6619000000001</v>
      </c>
      <c r="I23" s="17">
        <f t="shared" si="4"/>
        <v>11.117368276932</v>
      </c>
      <c r="J23">
        <v>1081.7470000000001</v>
      </c>
      <c r="K23" s="17">
        <f t="shared" si="2"/>
        <v>11.25148782968652</v>
      </c>
      <c r="L23" s="11">
        <v>1.1282000000000001</v>
      </c>
      <c r="M23" s="9">
        <v>2169.7559999999999</v>
      </c>
      <c r="N23" s="9">
        <v>13.288029999999999</v>
      </c>
      <c r="O23" s="9">
        <v>1.0410900000000001E-2</v>
      </c>
      <c r="P23" s="9">
        <v>1.931602</v>
      </c>
      <c r="Q23" s="9">
        <v>1.7505130000000001E-2</v>
      </c>
      <c r="R23" t="s">
        <v>90</v>
      </c>
      <c r="S23" s="7" t="str">
        <f t="shared" si="3"/>
        <v>1</v>
      </c>
      <c r="T23" t="s">
        <v>66</v>
      </c>
    </row>
    <row r="24" spans="1:20" x14ac:dyDescent="0.25">
      <c r="A24">
        <v>23</v>
      </c>
      <c r="B24">
        <v>17</v>
      </c>
      <c r="C24" t="s">
        <v>29</v>
      </c>
      <c r="D24" t="s">
        <v>107</v>
      </c>
      <c r="E24" t="s">
        <v>108</v>
      </c>
      <c r="F24" s="2" t="s">
        <v>52</v>
      </c>
      <c r="G24">
        <v>631.62</v>
      </c>
      <c r="H24">
        <f t="shared" si="5"/>
        <v>627.90189999999996</v>
      </c>
      <c r="I24" s="17">
        <f t="shared" si="4"/>
        <v>6.5077511041319998</v>
      </c>
      <c r="J24">
        <v>948.64670000000001</v>
      </c>
      <c r="K24" s="17">
        <f t="shared" si="2"/>
        <v>6.6253683206586462</v>
      </c>
      <c r="L24" s="11">
        <v>1.1508</v>
      </c>
      <c r="M24" s="9">
        <v>1904.135</v>
      </c>
      <c r="N24" s="9">
        <v>14.08836</v>
      </c>
      <c r="O24" s="9">
        <v>1.00467E-2</v>
      </c>
      <c r="P24" s="9">
        <v>1.704888</v>
      </c>
      <c r="Q24" s="9">
        <v>1.7541580000000001E-2</v>
      </c>
      <c r="R24" t="s">
        <v>89</v>
      </c>
      <c r="S24" s="7" t="str">
        <f t="shared" si="3"/>
        <v>2</v>
      </c>
      <c r="T24" t="s">
        <v>65</v>
      </c>
    </row>
    <row r="25" spans="1:20" x14ac:dyDescent="0.25">
      <c r="A25">
        <v>24</v>
      </c>
      <c r="B25">
        <v>18</v>
      </c>
      <c r="C25" t="s">
        <v>21</v>
      </c>
      <c r="D25" t="s">
        <v>108</v>
      </c>
      <c r="E25" t="s">
        <v>108</v>
      </c>
      <c r="F25" s="2" t="s">
        <v>53</v>
      </c>
      <c r="G25">
        <v>498.36</v>
      </c>
      <c r="H25">
        <f>G25-3.7181</f>
        <v>494.64190000000002</v>
      </c>
      <c r="I25" s="17">
        <f t="shared" si="4"/>
        <v>5.1266071513320002</v>
      </c>
      <c r="J25">
        <v>787.37969999999996</v>
      </c>
      <c r="K25" s="17">
        <f t="shared" si="2"/>
        <v>5.2242298054387248</v>
      </c>
      <c r="L25" s="11">
        <v>1.2075</v>
      </c>
      <c r="M25" s="9">
        <v>1580.1610000000001</v>
      </c>
      <c r="N25" s="9">
        <v>11.951269999999999</v>
      </c>
      <c r="O25" s="9">
        <v>4.5848899999999998E-2</v>
      </c>
      <c r="P25" s="9">
        <v>1.4456199999999999</v>
      </c>
      <c r="Q25" s="9">
        <v>1.59305E-2</v>
      </c>
      <c r="R25" t="s">
        <v>88</v>
      </c>
      <c r="S25" s="7" t="str">
        <f t="shared" si="3"/>
        <v>3</v>
      </c>
      <c r="T25" t="s">
        <v>64</v>
      </c>
    </row>
    <row r="26" spans="1:20" x14ac:dyDescent="0.25">
      <c r="A26">
        <v>25</v>
      </c>
      <c r="B26">
        <v>19</v>
      </c>
      <c r="C26" t="s">
        <v>22</v>
      </c>
      <c r="D26" t="s">
        <v>102</v>
      </c>
      <c r="E26" t="s">
        <v>109</v>
      </c>
      <c r="F26" s="2" t="s">
        <v>44</v>
      </c>
      <c r="G26">
        <v>569.67999999999995</v>
      </c>
      <c r="H26">
        <f t="shared" si="5"/>
        <v>565.9618999999999</v>
      </c>
      <c r="I26" s="17">
        <f t="shared" si="4"/>
        <v>5.8657876009319994</v>
      </c>
      <c r="J26">
        <v>2050.77</v>
      </c>
      <c r="K26" s="17">
        <f t="shared" si="2"/>
        <v>6.1200507097757351</v>
      </c>
      <c r="L26" s="11">
        <v>0.91679999999999995</v>
      </c>
      <c r="M26" s="9">
        <v>4138.3850000000002</v>
      </c>
      <c r="N26" s="9">
        <v>89.943190000000001</v>
      </c>
      <c r="O26" s="9">
        <v>0.92448799999999998</v>
      </c>
      <c r="P26" s="9">
        <v>20.953710000000001</v>
      </c>
      <c r="Q26" s="9">
        <v>0.79337040000000003</v>
      </c>
      <c r="R26" t="s">
        <v>90</v>
      </c>
      <c r="S26" s="7" t="str">
        <f t="shared" si="3"/>
        <v>1</v>
      </c>
    </row>
    <row r="27" spans="1:20" x14ac:dyDescent="0.25">
      <c r="A27">
        <v>26</v>
      </c>
      <c r="C27" s="14" t="s">
        <v>62</v>
      </c>
      <c r="D27" s="15" t="s">
        <v>110</v>
      </c>
      <c r="E27" s="15" t="s">
        <v>109</v>
      </c>
      <c r="F27" s="5" t="s">
        <v>85</v>
      </c>
      <c r="G27" s="4">
        <v>576.23599999999999</v>
      </c>
      <c r="H27" s="4">
        <f t="shared" si="5"/>
        <v>572.51789999999994</v>
      </c>
      <c r="I27" s="17">
        <f t="shared" si="4"/>
        <v>5.9337358206119992</v>
      </c>
      <c r="J27" s="4"/>
      <c r="K27" s="17"/>
      <c r="L27" s="6">
        <v>0.91690000000000005</v>
      </c>
      <c r="M27" s="4"/>
      <c r="N27" s="4"/>
      <c r="O27" s="4"/>
      <c r="P27" s="4"/>
      <c r="Q27" s="4"/>
      <c r="R27" s="4" t="s">
        <v>90</v>
      </c>
      <c r="S27" s="4" t="str">
        <f t="shared" si="3"/>
        <v>1</v>
      </c>
      <c r="T27" t="s">
        <v>63</v>
      </c>
    </row>
    <row r="28" spans="1:20" x14ac:dyDescent="0.25">
      <c r="A28">
        <v>27</v>
      </c>
      <c r="B28">
        <v>20</v>
      </c>
      <c r="C28" t="s">
        <v>23</v>
      </c>
      <c r="D28" t="s">
        <v>103</v>
      </c>
      <c r="E28" t="s">
        <v>109</v>
      </c>
      <c r="F28" s="2" t="s">
        <v>45</v>
      </c>
      <c r="G28">
        <v>577</v>
      </c>
      <c r="H28">
        <f t="shared" si="5"/>
        <v>573.28189999999995</v>
      </c>
      <c r="I28" s="17">
        <f t="shared" si="4"/>
        <v>5.9416541305319992</v>
      </c>
      <c r="J28">
        <v>453.70760000000001</v>
      </c>
      <c r="K28" s="17">
        <f t="shared" si="2"/>
        <v>5.9979067112124413</v>
      </c>
      <c r="L28" s="11">
        <v>1.5639000000000001</v>
      </c>
      <c r="M28" s="9">
        <v>910.57270000000005</v>
      </c>
      <c r="N28" s="9">
        <v>8.2079559999999994</v>
      </c>
      <c r="O28" s="9">
        <v>0.56916599999999995</v>
      </c>
      <c r="P28" s="9">
        <v>1.3452569999999999</v>
      </c>
      <c r="Q28" s="9">
        <v>2.0287489999999998E-2</v>
      </c>
      <c r="R28" t="s">
        <v>90</v>
      </c>
      <c r="S28" s="7" t="str">
        <f t="shared" si="3"/>
        <v>1</v>
      </c>
      <c r="T28" t="s">
        <v>61</v>
      </c>
    </row>
    <row r="29" spans="1:20" x14ac:dyDescent="0.25">
      <c r="A29">
        <v>28</v>
      </c>
      <c r="C29" s="4" t="s">
        <v>59</v>
      </c>
      <c r="D29" t="s">
        <v>104</v>
      </c>
      <c r="E29" t="s">
        <v>109</v>
      </c>
      <c r="F29" s="5">
        <v>573</v>
      </c>
      <c r="G29" s="4">
        <v>573</v>
      </c>
      <c r="H29" s="4">
        <f t="shared" si="5"/>
        <v>569.28189999999995</v>
      </c>
      <c r="I29" s="17">
        <f t="shared" si="4"/>
        <v>5.9001970105319996</v>
      </c>
      <c r="J29" s="4"/>
      <c r="K29" s="17"/>
      <c r="L29" s="6"/>
      <c r="M29" s="4"/>
      <c r="N29" s="4"/>
      <c r="O29" s="4"/>
      <c r="P29" s="4"/>
      <c r="Q29" s="4"/>
      <c r="R29" s="4" t="s">
        <v>91</v>
      </c>
      <c r="S29" s="4" t="str">
        <f t="shared" si="3"/>
        <v>2</v>
      </c>
      <c r="T29" t="s">
        <v>60</v>
      </c>
    </row>
    <row r="30" spans="1:20" x14ac:dyDescent="0.25">
      <c r="A30">
        <v>29</v>
      </c>
      <c r="C30" s="14" t="s">
        <v>24</v>
      </c>
      <c r="D30" s="15" t="s">
        <v>105</v>
      </c>
      <c r="E30" s="15" t="s">
        <v>109</v>
      </c>
      <c r="F30" s="5">
        <v>732</v>
      </c>
      <c r="G30" s="4">
        <v>732</v>
      </c>
      <c r="H30" s="4">
        <f t="shared" si="5"/>
        <v>728.28189999999995</v>
      </c>
      <c r="I30" s="17">
        <f t="shared" si="4"/>
        <v>7.5481175305319992</v>
      </c>
      <c r="J30" s="4"/>
      <c r="K30" s="17"/>
      <c r="L30" s="6"/>
      <c r="M30" s="4">
        <v>1402.1590000000001</v>
      </c>
      <c r="N30" s="4">
        <v>11.821059999999999</v>
      </c>
      <c r="O30" s="4">
        <v>5.1595000000000002E-2</v>
      </c>
      <c r="P30" s="4">
        <v>1.5167440000000001</v>
      </c>
      <c r="Q30" s="4">
        <v>1.904848E-2</v>
      </c>
      <c r="R30" s="4" t="s">
        <v>90</v>
      </c>
      <c r="S30" s="4" t="str">
        <f t="shared" si="3"/>
        <v>1</v>
      </c>
      <c r="T30" t="s">
        <v>58</v>
      </c>
    </row>
    <row r="31" spans="1:20" x14ac:dyDescent="0.25">
      <c r="A31">
        <v>30</v>
      </c>
      <c r="B31">
        <v>21</v>
      </c>
      <c r="C31" t="s">
        <v>25</v>
      </c>
      <c r="D31" t="s">
        <v>106</v>
      </c>
      <c r="E31" t="s">
        <v>109</v>
      </c>
      <c r="F31" s="2" t="s">
        <v>41</v>
      </c>
      <c r="G31">
        <v>513.79999999999995</v>
      </c>
      <c r="H31">
        <f t="shared" si="5"/>
        <v>510.08189999999996</v>
      </c>
      <c r="I31" s="17">
        <f t="shared" si="4"/>
        <v>5.2866316345319992</v>
      </c>
      <c r="J31">
        <v>651.6318</v>
      </c>
      <c r="K31" s="17">
        <f t="shared" si="2"/>
        <v>5.3674236918028972</v>
      </c>
      <c r="L31" s="11">
        <v>1.2718</v>
      </c>
      <c r="M31" s="9">
        <v>1307.93</v>
      </c>
      <c r="N31" s="9">
        <v>11.08</v>
      </c>
      <c r="O31" s="9">
        <v>9.2999999999999999E-2</v>
      </c>
      <c r="P31" s="9">
        <v>1.4162600000000001</v>
      </c>
      <c r="Q31" s="9">
        <v>1.8440000000000002E-2</v>
      </c>
      <c r="R31" t="s">
        <v>89</v>
      </c>
      <c r="S31" s="7" t="str">
        <f t="shared" si="3"/>
        <v>2</v>
      </c>
      <c r="T31" t="s">
        <v>57</v>
      </c>
    </row>
    <row r="32" spans="1:20" x14ac:dyDescent="0.25">
      <c r="A32">
        <v>31</v>
      </c>
      <c r="C32" s="14" t="s">
        <v>26</v>
      </c>
      <c r="D32" s="15" t="s">
        <v>107</v>
      </c>
      <c r="E32" s="15" t="s">
        <v>109</v>
      </c>
      <c r="F32" s="5" t="s">
        <v>34</v>
      </c>
      <c r="G32" s="4"/>
      <c r="H32" s="4"/>
      <c r="I32" s="17"/>
      <c r="J32" s="4">
        <v>568.81020000000001</v>
      </c>
      <c r="K32" s="17"/>
      <c r="L32" s="6">
        <v>1.3169999999999999</v>
      </c>
      <c r="M32" s="4"/>
      <c r="N32" s="4"/>
      <c r="O32" s="4"/>
      <c r="P32" s="4"/>
      <c r="Q32" s="4"/>
      <c r="R32" s="12" t="s">
        <v>97</v>
      </c>
      <c r="S32" s="4" t="str">
        <f t="shared" si="3"/>
        <v>3</v>
      </c>
      <c r="T32" s="4" t="s">
        <v>56</v>
      </c>
    </row>
    <row r="33" spans="1:20" x14ac:dyDescent="0.25">
      <c r="A33">
        <v>32</v>
      </c>
      <c r="B33">
        <v>22</v>
      </c>
      <c r="C33" t="s">
        <v>27</v>
      </c>
      <c r="D33" t="s">
        <v>109</v>
      </c>
      <c r="E33" t="s">
        <v>108</v>
      </c>
      <c r="F33" s="2">
        <v>220</v>
      </c>
      <c r="G33" s="2">
        <v>220</v>
      </c>
      <c r="H33">
        <f t="shared" si="5"/>
        <v>216.28190000000001</v>
      </c>
      <c r="I33" s="17">
        <f t="shared" si="4"/>
        <v>2.2416061705320001</v>
      </c>
      <c r="J33">
        <v>524.05319999999995</v>
      </c>
      <c r="K33" s="17">
        <f t="shared" si="2"/>
        <v>2.3065804952156594</v>
      </c>
      <c r="L33" s="11">
        <v>1.3541000000000001</v>
      </c>
      <c r="M33" s="9">
        <v>1053.0139999999999</v>
      </c>
      <c r="N33" s="9">
        <v>9.9193949999999997</v>
      </c>
      <c r="O33" s="9">
        <v>-6.0956839999999998E-2</v>
      </c>
      <c r="P33" s="9">
        <v>1.058708</v>
      </c>
      <c r="Q33" s="9">
        <v>1.329513E-2</v>
      </c>
      <c r="R33" s="12" t="s">
        <v>89</v>
      </c>
      <c r="S33" s="7" t="str">
        <f t="shared" si="3"/>
        <v>2</v>
      </c>
      <c r="T33" t="s">
        <v>56</v>
      </c>
    </row>
    <row r="34" spans="1:20" x14ac:dyDescent="0.25">
      <c r="A34">
        <v>33</v>
      </c>
      <c r="B34">
        <v>23</v>
      </c>
      <c r="C34" t="s">
        <v>28</v>
      </c>
      <c r="D34" t="s">
        <v>109</v>
      </c>
      <c r="E34" t="s">
        <v>109</v>
      </c>
      <c r="F34" s="2" t="s">
        <v>33</v>
      </c>
      <c r="G34">
        <v>158.66999999999999</v>
      </c>
      <c r="H34">
        <f t="shared" si="5"/>
        <v>154.95189999999999</v>
      </c>
      <c r="I34" s="17">
        <f t="shared" si="4"/>
        <v>1.605964878132</v>
      </c>
      <c r="J34">
        <v>455.41180000000003</v>
      </c>
      <c r="K34" s="17">
        <f t="shared" si="2"/>
        <v>1.6624287527118513</v>
      </c>
      <c r="L34" s="11">
        <v>1.4118999999999999</v>
      </c>
      <c r="M34" s="9">
        <v>916.92899999999997</v>
      </c>
      <c r="N34" s="9">
        <v>11.322100000000001</v>
      </c>
      <c r="O34" s="9">
        <v>-0.10571999999999999</v>
      </c>
      <c r="P34" s="9">
        <v>0.88929400000000003</v>
      </c>
      <c r="Q34" s="9">
        <v>1.2595200000000001E-2</v>
      </c>
      <c r="R34" t="s">
        <v>32</v>
      </c>
      <c r="S34" s="7" t="str">
        <f t="shared" si="3"/>
        <v>1</v>
      </c>
      <c r="T34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Stoneburner</dc:creator>
  <cp:lastModifiedBy>WooSeok Jeong</cp:lastModifiedBy>
  <dcterms:created xsi:type="dcterms:W3CDTF">2018-10-05T14:51:54Z</dcterms:created>
  <dcterms:modified xsi:type="dcterms:W3CDTF">2020-04-02T15:38:47Z</dcterms:modified>
</cp:coreProperties>
</file>