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ooSeok Jeong\Desktop\"/>
    </mc:Choice>
  </mc:AlternateContent>
  <xr:revisionPtr revIDLastSave="0" documentId="13_ncr:1_{9F42E52C-2B91-4921-BA4F-C1AADA1F9D11}" xr6:coauthVersionLast="44" xr6:coauthVersionMax="44" xr10:uidLastSave="{00000000-0000-0000-0000-000000000000}"/>
  <bookViews>
    <workbookView xWindow="1560" yWindow="1560" windowWidth="28800" windowHeight="11385" xr2:uid="{00000000-000D-0000-FFFF-FFFF00000000}"/>
  </bookViews>
  <sheets>
    <sheet name="vibrotoutput_20190507_ver1" sheetId="1" r:id="rId1"/>
  </sheets>
  <definedNames>
    <definedName name="_xlnm._FilterDatabase" localSheetId="0" hidden="1">vibrotoutput_20190507_ver1!$A$1:$AO$41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4" i="1" l="1"/>
  <c r="AL15" i="1"/>
  <c r="AL16" i="1"/>
  <c r="AE3" i="1" l="1"/>
  <c r="AH3" i="1" s="1"/>
  <c r="AE21" i="1"/>
  <c r="AH21" i="1" s="1"/>
  <c r="AE29" i="1"/>
  <c r="AH29" i="1" s="1"/>
  <c r="AE34" i="1"/>
  <c r="AH34" i="1" s="1"/>
  <c r="AE40" i="1"/>
  <c r="AH40" i="1" s="1"/>
  <c r="AF18" i="1"/>
  <c r="AI18" i="1" s="1"/>
  <c r="AF26" i="1"/>
  <c r="AI26" i="1" s="1"/>
  <c r="AF9" i="1"/>
  <c r="AI9" i="1" s="1"/>
  <c r="AF11" i="1"/>
  <c r="AI11" i="1" s="1"/>
  <c r="AF4" i="1"/>
  <c r="AI4" i="1" s="1"/>
  <c r="AE7" i="1"/>
  <c r="AH7" i="1" s="1"/>
  <c r="AF22" i="1"/>
  <c r="AI22" i="1" s="1"/>
  <c r="AE25" i="1"/>
  <c r="AH25" i="1" s="1"/>
  <c r="AF30" i="1"/>
  <c r="AI30" i="1" s="1"/>
  <c r="AE8" i="1"/>
  <c r="AH8" i="1" s="1"/>
  <c r="AF35" i="1"/>
  <c r="AI35" i="1" s="1"/>
  <c r="AE38" i="1"/>
  <c r="AH38" i="1" s="1"/>
  <c r="AF41" i="1"/>
  <c r="AI41" i="1" s="1"/>
  <c r="AE2" i="1"/>
  <c r="AH2" i="1" s="1"/>
  <c r="AE20" i="1"/>
  <c r="AH20" i="1" s="1"/>
  <c r="AE28" i="1"/>
  <c r="AH28" i="1" s="1"/>
  <c r="AE33" i="1"/>
  <c r="AH33" i="1" s="1"/>
  <c r="AE39" i="1"/>
  <c r="AH39" i="1" s="1"/>
  <c r="AE17" i="1"/>
  <c r="AH17" i="1" s="1"/>
  <c r="AE19" i="1"/>
  <c r="AH19" i="1" s="1"/>
  <c r="AE27" i="1"/>
  <c r="AH27" i="1" s="1"/>
  <c r="AE10" i="1"/>
  <c r="AH10" i="1" s="1"/>
  <c r="AE12" i="1"/>
  <c r="AH12" i="1" s="1"/>
  <c r="AF7" i="1"/>
  <c r="AI7" i="1" s="1"/>
  <c r="AF25" i="1"/>
  <c r="AI25" i="1" s="1"/>
  <c r="AF8" i="1"/>
  <c r="AI8" i="1" s="1"/>
  <c r="AF38" i="1"/>
  <c r="AI38" i="1" s="1"/>
  <c r="AF6" i="1"/>
  <c r="AI6" i="1" s="1"/>
  <c r="AF24" i="1"/>
  <c r="AI24" i="1" s="1"/>
  <c r="AF32" i="1"/>
  <c r="AI32" i="1" s="1"/>
  <c r="AF37" i="1"/>
  <c r="AI37" i="1" s="1"/>
  <c r="AF3" i="1"/>
  <c r="AI3" i="1" s="1"/>
  <c r="AE6" i="1"/>
  <c r="AH6" i="1" s="1"/>
  <c r="AF21" i="1"/>
  <c r="AI21" i="1" s="1"/>
  <c r="AE24" i="1"/>
  <c r="AH24" i="1" s="1"/>
  <c r="AF29" i="1"/>
  <c r="AI29" i="1" s="1"/>
  <c r="AE32" i="1"/>
  <c r="AH32" i="1" s="1"/>
  <c r="AF34" i="1"/>
  <c r="AI34" i="1" s="1"/>
  <c r="AE37" i="1"/>
  <c r="AH37" i="1" s="1"/>
  <c r="AF40" i="1"/>
  <c r="AI40" i="1" s="1"/>
  <c r="AF2" i="1"/>
  <c r="AI2" i="1" s="1"/>
  <c r="AE5" i="1"/>
  <c r="AH5" i="1" s="1"/>
  <c r="AF20" i="1"/>
  <c r="AI20" i="1" s="1"/>
  <c r="AE23" i="1"/>
  <c r="AH23" i="1" s="1"/>
  <c r="AF28" i="1"/>
  <c r="AI28" i="1" s="1"/>
  <c r="AE31" i="1"/>
  <c r="AH31" i="1" s="1"/>
  <c r="AF33" i="1"/>
  <c r="AI33" i="1" s="1"/>
  <c r="AE36" i="1"/>
  <c r="AH36" i="1" s="1"/>
  <c r="AF39" i="1"/>
  <c r="AI39" i="1" s="1"/>
  <c r="AE13" i="1"/>
  <c r="AH13" i="1" s="1"/>
  <c r="AE18" i="1"/>
  <c r="AH18" i="1" s="1"/>
  <c r="AE26" i="1"/>
  <c r="AH26" i="1" s="1"/>
  <c r="AE9" i="1"/>
  <c r="AH9" i="1" s="1"/>
  <c r="AE11" i="1"/>
  <c r="AH11" i="1" s="1"/>
  <c r="AF5" i="1"/>
  <c r="AI5" i="1" s="1"/>
  <c r="AF23" i="1"/>
  <c r="AI23" i="1" s="1"/>
  <c r="AF31" i="1"/>
  <c r="AI31" i="1" s="1"/>
  <c r="AF36" i="1"/>
  <c r="AI36" i="1" s="1"/>
  <c r="AF13" i="1"/>
  <c r="AI13" i="1" s="1"/>
  <c r="AF17" i="1"/>
  <c r="AI17" i="1" s="1"/>
  <c r="AE4" i="1"/>
  <c r="AH4" i="1" s="1"/>
  <c r="AF19" i="1"/>
  <c r="AI19" i="1" s="1"/>
  <c r="AE22" i="1"/>
  <c r="AH22" i="1" s="1"/>
  <c r="AF27" i="1"/>
  <c r="AI27" i="1" s="1"/>
  <c r="AE30" i="1"/>
  <c r="AH30" i="1" s="1"/>
  <c r="AF10" i="1"/>
  <c r="AI10" i="1" s="1"/>
  <c r="AE35" i="1"/>
  <c r="AH35" i="1" s="1"/>
  <c r="AF12" i="1"/>
  <c r="AI12" i="1" s="1"/>
  <c r="AE41" i="1"/>
  <c r="AH41" i="1" s="1"/>
  <c r="AD41" i="1"/>
  <c r="AD4" i="1"/>
  <c r="AD23" i="1"/>
  <c r="AD39" i="1"/>
  <c r="AD2" i="1"/>
  <c r="AD40" i="1"/>
  <c r="AG40" i="1" s="1"/>
  <c r="AD3" i="1"/>
  <c r="AD30" i="1"/>
  <c r="AD12" i="1"/>
  <c r="AG12" i="1" s="1"/>
  <c r="AD36" i="1"/>
  <c r="AD28" i="1"/>
  <c r="AD29" i="1"/>
  <c r="AD33" i="1"/>
  <c r="AD13" i="1"/>
  <c r="AG13" i="1" s="1"/>
  <c r="AD5" i="1"/>
  <c r="AD21" i="1"/>
  <c r="AD37" i="1"/>
  <c r="AD10" i="1"/>
  <c r="AD38" i="1"/>
  <c r="AG38" i="1" s="1"/>
  <c r="AD24" i="1"/>
  <c r="AD19" i="1"/>
  <c r="AD25" i="1"/>
  <c r="AD11" i="1"/>
  <c r="AD26" i="1"/>
  <c r="AD20" i="1"/>
  <c r="AG20" i="1" s="1"/>
  <c r="AD31" i="1"/>
  <c r="AD34" i="1"/>
  <c r="AD35" i="1"/>
  <c r="AG35" i="1" s="1"/>
  <c r="AD22" i="1"/>
  <c r="AD9" i="1"/>
  <c r="AG9" i="1" s="1"/>
  <c r="AD27" i="1"/>
  <c r="AD18" i="1"/>
  <c r="AG18" i="1" s="1"/>
  <c r="AD17" i="1"/>
  <c r="AG17" i="1" s="1"/>
  <c r="AD7" i="1"/>
  <c r="AG7" i="1" s="1"/>
  <c r="AD32" i="1"/>
  <c r="AD6" i="1"/>
  <c r="AD8" i="1"/>
  <c r="AL27" i="1" l="1"/>
  <c r="AL6" i="1"/>
  <c r="AJ13" i="1"/>
  <c r="AL31" i="1"/>
  <c r="AL33" i="1"/>
  <c r="AJ17" i="1"/>
  <c r="AJ20" i="1"/>
  <c r="AL32" i="1"/>
  <c r="AJ9" i="1"/>
  <c r="AJ40" i="1"/>
  <c r="AJ35" i="1"/>
  <c r="AL10" i="1"/>
  <c r="AL21" i="1"/>
  <c r="AJ7" i="1"/>
  <c r="AL20" i="1"/>
  <c r="AL26" i="1"/>
  <c r="AL34" i="1"/>
  <c r="AJ18" i="1"/>
  <c r="AL36" i="1"/>
  <c r="AL41" i="1"/>
  <c r="AG41" i="1"/>
  <c r="AJ41" i="1" s="1"/>
  <c r="AJ38" i="1"/>
  <c r="AL30" i="1"/>
  <c r="AG30" i="1"/>
  <c r="AJ30" i="1" s="1"/>
  <c r="AL18" i="1"/>
  <c r="AL2" i="1"/>
  <c r="AG2" i="1"/>
  <c r="AJ2" i="1" s="1"/>
  <c r="AL37" i="1"/>
  <c r="AL13" i="1"/>
  <c r="AL40" i="1"/>
  <c r="AL4" i="1"/>
  <c r="AL38" i="1"/>
  <c r="AJ12" i="1"/>
  <c r="AL3" i="1"/>
  <c r="AL12" i="1"/>
  <c r="AL8" i="1"/>
  <c r="AG32" i="1"/>
  <c r="AJ32" i="1" s="1"/>
  <c r="AG27" i="1"/>
  <c r="AJ27" i="1" s="1"/>
  <c r="AG34" i="1"/>
  <c r="AJ34" i="1" s="1"/>
  <c r="AL5" i="1"/>
  <c r="AG5" i="1"/>
  <c r="AJ5" i="1" s="1"/>
  <c r="AL7" i="1"/>
  <c r="AL9" i="1"/>
  <c r="AL35" i="1"/>
  <c r="AG21" i="1"/>
  <c r="AJ21" i="1" s="1"/>
  <c r="AG3" i="1"/>
  <c r="AJ3" i="1" s="1"/>
  <c r="AG26" i="1"/>
  <c r="AJ26" i="1" s="1"/>
  <c r="AG36" i="1"/>
  <c r="AJ36" i="1" s="1"/>
  <c r="AL39" i="1"/>
  <c r="AG39" i="1"/>
  <c r="AJ39" i="1" s="1"/>
  <c r="AG6" i="1"/>
  <c r="AJ6" i="1" s="1"/>
  <c r="AL17" i="1"/>
  <c r="AG8" i="1"/>
  <c r="AJ8" i="1" s="1"/>
  <c r="AL22" i="1"/>
  <c r="AG22" i="1"/>
  <c r="AJ22" i="1" s="1"/>
  <c r="AG31" i="1"/>
  <c r="AJ31" i="1" s="1"/>
  <c r="AG11" i="1"/>
  <c r="AJ11" i="1" s="1"/>
  <c r="AL11" i="1"/>
  <c r="AG19" i="1"/>
  <c r="AJ19" i="1" s="1"/>
  <c r="AL19" i="1"/>
  <c r="AL24" i="1"/>
  <c r="AG24" i="1"/>
  <c r="AJ24" i="1" s="1"/>
  <c r="AG10" i="1"/>
  <c r="AJ10" i="1" s="1"/>
  <c r="AG25" i="1"/>
  <c r="AJ25" i="1" s="1"/>
  <c r="AL25" i="1"/>
  <c r="AG37" i="1"/>
  <c r="AJ37" i="1" s="1"/>
  <c r="AL29" i="1"/>
  <c r="AG29" i="1"/>
  <c r="AJ29" i="1" s="1"/>
  <c r="AL28" i="1"/>
  <c r="AG28" i="1"/>
  <c r="AJ28" i="1" s="1"/>
  <c r="AG33" i="1"/>
  <c r="AJ33" i="1" s="1"/>
  <c r="AL23" i="1"/>
  <c r="AG23" i="1"/>
  <c r="AJ23" i="1" s="1"/>
  <c r="AG4" i="1"/>
  <c r="AJ4" i="1" s="1"/>
</calcChain>
</file>

<file path=xl/sharedStrings.xml><?xml version="1.0" encoding="utf-8"?>
<sst xmlns="http://schemas.openxmlformats.org/spreadsheetml/2006/main" count="161" uniqueCount="46">
  <si>
    <t>Atom_1</t>
  </si>
  <si>
    <t>Atom_2</t>
  </si>
  <si>
    <t>Active_electrons</t>
  </si>
  <si>
    <t>Active_orbitals</t>
  </si>
  <si>
    <t>Active_space_index</t>
  </si>
  <si>
    <t>Spin_multiplicity</t>
  </si>
  <si>
    <t>Total_spin(S)</t>
  </si>
  <si>
    <t>Symmetry species</t>
  </si>
  <si>
    <t>Total_num_configurations</t>
  </si>
  <si>
    <t>D0_ref_(eV)</t>
  </si>
  <si>
    <t>De_ref_(eV)</t>
  </si>
  <si>
    <t>Re_ref_(A)</t>
  </si>
  <si>
    <t>We_ref_(cm-1)</t>
  </si>
  <si>
    <t>D0_threshold_(eV)</t>
  </si>
  <si>
    <t>De_threshold_(eV)</t>
  </si>
  <si>
    <t>Re_threshold_(A)</t>
  </si>
  <si>
    <t>We_threshold_(cm-1)</t>
  </si>
  <si>
    <t>D0_data_(eV)</t>
  </si>
  <si>
    <t>De_data_(eV)</t>
  </si>
  <si>
    <t>Re_data_(A)</t>
  </si>
  <si>
    <t>We_data_(cm-1)</t>
  </si>
  <si>
    <t>De_rel_error</t>
  </si>
  <si>
    <t>Re_rel_error</t>
  </si>
  <si>
    <t>We_rel_error</t>
  </si>
  <si>
    <t>Avg_rel_err(De_Re_We)</t>
  </si>
  <si>
    <t>Label</t>
  </si>
  <si>
    <t>C</t>
  </si>
  <si>
    <t>ok</t>
  </si>
  <si>
    <t>no</t>
  </si>
  <si>
    <t>ok-no</t>
  </si>
  <si>
    <t>De_error_(eV)</t>
  </si>
  <si>
    <t>Re_error_(A)</t>
  </si>
  <si>
    <t>We_error_(cm-1)</t>
  </si>
  <si>
    <t>Cluster_label</t>
  </si>
  <si>
    <t>Manual_check_old</t>
  </si>
  <si>
    <t>Manual_check_cluster_label</t>
  </si>
  <si>
    <t>Manual_check_comparison_label</t>
  </si>
  <si>
    <t>Wexe_data_(cm-1)</t>
  </si>
  <si>
    <t>Weye_data_(cm-1)</t>
  </si>
  <si>
    <t>Be_data_(cm-1)</t>
  </si>
  <si>
    <t>Alphae_data_(cm-1)</t>
  </si>
  <si>
    <t xml:space="preserve"> </t>
  </si>
  <si>
    <t>Wexe_ref_(cm-1)</t>
  </si>
  <si>
    <t>Weye_ref_(cm-1)</t>
  </si>
  <si>
    <t>Be_ref_(cm-1)</t>
  </si>
  <si>
    <t>Alphae_ref_(cm-1)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</si>
</sst>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10" xfId="0" applyFill="1" applyBorder="1"/>
    <xf numFmtId="0" fontId="0" fillId="33" borderId="10" xfId="0" applyFill="1" applyBorder="1"/>
    <xf numFmtId="0" fontId="0" fillId="0" borderId="10" xfId="0" applyBorder="1"/>
    <xf numFmtId="2" fontId="0" fillId="33" borderId="10" xfId="0" applyNumberFormat="1" applyFill="1" applyBorder="1"/>
    <xf numFmtId="0" fontId="0" fillId="0" borderId="11" xfId="0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42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49" sqref="F49"/>
    </sheetView>
  </sheetViews>
  <sheetFormatPr defaultRowHeight="15" x14ac:dyDescent="0.25"/>
  <cols>
    <col min="1" max="32" width="9.140625" style="2"/>
    <col min="33" max="33" width="15.140625" style="2" customWidth="1"/>
    <col min="34" max="34" width="14.7109375" style="2" customWidth="1"/>
    <col min="35" max="35" width="15.7109375" style="2" customWidth="1"/>
    <col min="36" max="36" width="14.42578125" style="2" customWidth="1"/>
    <col min="37" max="42" width="9.140625" style="2"/>
    <col min="43" max="16384" width="9.140625" style="1"/>
  </cols>
  <sheetData>
    <row r="1" spans="1:4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30</v>
      </c>
      <c r="AE1" s="3" t="s">
        <v>31</v>
      </c>
      <c r="AF1" s="3" t="s">
        <v>32</v>
      </c>
      <c r="AG1" s="4" t="s">
        <v>21</v>
      </c>
      <c r="AH1" s="4" t="s">
        <v>22</v>
      </c>
      <c r="AI1" s="4" t="s">
        <v>23</v>
      </c>
      <c r="AJ1" s="4" t="s">
        <v>24</v>
      </c>
      <c r="AK1" s="3" t="s">
        <v>25</v>
      </c>
      <c r="AL1" s="3" t="s">
        <v>33</v>
      </c>
      <c r="AM1" s="3" t="s">
        <v>35</v>
      </c>
      <c r="AN1" s="3" t="s">
        <v>36</v>
      </c>
      <c r="AO1" s="1" t="s">
        <v>34</v>
      </c>
      <c r="AP1" s="1"/>
    </row>
    <row r="2" spans="1:42" x14ac:dyDescent="0.25">
      <c r="A2" s="3" t="s">
        <v>26</v>
      </c>
      <c r="B2" s="3" t="s">
        <v>26</v>
      </c>
      <c r="C2" s="3">
        <v>6</v>
      </c>
      <c r="D2" s="3">
        <v>8</v>
      </c>
      <c r="E2" s="3">
        <v>125</v>
      </c>
      <c r="F2" s="3">
        <v>1</v>
      </c>
      <c r="G2" s="3">
        <v>0</v>
      </c>
      <c r="H2" s="3">
        <v>1</v>
      </c>
      <c r="I2" s="3">
        <v>1176</v>
      </c>
      <c r="J2" s="5">
        <v>6.3696988945319992</v>
      </c>
      <c r="K2" s="5">
        <v>6.484256205426302</v>
      </c>
      <c r="L2" s="5">
        <v>1.2424999999999999</v>
      </c>
      <c r="M2" s="5">
        <v>1855.066</v>
      </c>
      <c r="N2" s="5">
        <v>13.6007</v>
      </c>
      <c r="O2" s="5">
        <v>-0.11600000000000001</v>
      </c>
      <c r="P2" s="5">
        <v>1.8200529999999999</v>
      </c>
      <c r="Q2" s="5">
        <v>1.7914300000000001E-2</v>
      </c>
      <c r="R2" s="3">
        <v>0.09</v>
      </c>
      <c r="S2" s="8">
        <v>0.18559999999999999</v>
      </c>
      <c r="T2" s="8">
        <v>1.7400000000000079E-2</v>
      </c>
      <c r="U2" s="8">
        <v>92.689999999999827</v>
      </c>
      <c r="V2" s="3">
        <v>6.2567000000000004</v>
      </c>
      <c r="W2" s="3">
        <v>6.3714000000000004</v>
      </c>
      <c r="X2" s="3">
        <v>1.2447999999999999</v>
      </c>
      <c r="Y2" s="3">
        <v>1863.92</v>
      </c>
      <c r="Z2" s="3">
        <v>-29.837599999999998</v>
      </c>
      <c r="AA2" s="3">
        <v>3.8829899999999999</v>
      </c>
      <c r="AB2" s="3">
        <v>1.7988900000000001</v>
      </c>
      <c r="AC2" s="3">
        <v>1.76271E-2</v>
      </c>
      <c r="AD2" s="3">
        <f t="shared" ref="AD2:AD13" si="0">ABS(K2-W2)</f>
        <v>0.11285620542630159</v>
      </c>
      <c r="AE2" s="3">
        <f t="shared" ref="AE2:AE13" si="1">ABS(L2-X2)</f>
        <v>2.2999999999999687E-3</v>
      </c>
      <c r="AF2" s="3">
        <f t="shared" ref="AF2:AF13" si="2">ABS(M2-Y2)</f>
        <v>8.8540000000000418</v>
      </c>
      <c r="AG2" s="6">
        <f t="shared" ref="AG2:AG13" si="3">AD2/K2*100</f>
        <v>1.7404649330768069</v>
      </c>
      <c r="AH2" s="6">
        <f t="shared" ref="AH2:AH13" si="4">AE2/L2*100</f>
        <v>0.18511066398390091</v>
      </c>
      <c r="AI2" s="6">
        <f t="shared" ref="AI2:AI13" si="5">AF2/M2*100</f>
        <v>0.47728760054898539</v>
      </c>
      <c r="AJ2" s="6">
        <f t="shared" ref="AJ2:AJ13" si="6">AVERAGE(AG2:AI2)</f>
        <v>0.80095439920323097</v>
      </c>
      <c r="AK2" s="3">
        <v>1</v>
      </c>
      <c r="AL2" s="3">
        <f t="shared" ref="AL2:AL41" si="7">IF(OR(AD2&gt;S2, AE2&gt;T2, AF2&gt;U2, ISBLANK(AD2), ISBLANK(AE2), ISBLANK(AF2)), 0, 1)</f>
        <v>1</v>
      </c>
      <c r="AM2" s="3">
        <v>1</v>
      </c>
      <c r="AN2" s="3"/>
      <c r="AO2" s="1" t="s">
        <v>27</v>
      </c>
      <c r="AP2" s="1"/>
    </row>
    <row r="3" spans="1:42" x14ac:dyDescent="0.25">
      <c r="A3" s="3" t="s">
        <v>26</v>
      </c>
      <c r="B3" s="3" t="s">
        <v>26</v>
      </c>
      <c r="C3" s="3">
        <v>8</v>
      </c>
      <c r="D3" s="3">
        <v>7</v>
      </c>
      <c r="E3" s="3">
        <v>131</v>
      </c>
      <c r="F3" s="3">
        <v>1</v>
      </c>
      <c r="G3" s="3">
        <v>0</v>
      </c>
      <c r="H3" s="3">
        <v>1</v>
      </c>
      <c r="I3" s="3">
        <v>490</v>
      </c>
      <c r="J3" s="5">
        <v>6.3696988945319992</v>
      </c>
      <c r="K3" s="5">
        <v>6.484256205426302</v>
      </c>
      <c r="L3" s="5">
        <v>1.2424999999999999</v>
      </c>
      <c r="M3" s="5">
        <v>1855.066</v>
      </c>
      <c r="N3" s="5">
        <v>13.6007</v>
      </c>
      <c r="O3" s="5">
        <v>-0.11600000000000001</v>
      </c>
      <c r="P3" s="5">
        <v>1.8200529999999999</v>
      </c>
      <c r="Q3" s="5">
        <v>1.7914300000000001E-2</v>
      </c>
      <c r="R3" s="3">
        <v>0.09</v>
      </c>
      <c r="S3" s="8">
        <v>0.18559999999999999</v>
      </c>
      <c r="T3" s="8">
        <v>1.7400000000000079E-2</v>
      </c>
      <c r="U3" s="8">
        <v>92.689999999999827</v>
      </c>
      <c r="V3" s="3">
        <v>6.4425999999999997</v>
      </c>
      <c r="W3" s="3">
        <v>6.5570000000000004</v>
      </c>
      <c r="X3" s="3">
        <v>1.2492000000000001</v>
      </c>
      <c r="Y3" s="3">
        <v>1852.16</v>
      </c>
      <c r="Z3" s="3">
        <v>-13.950900000000001</v>
      </c>
      <c r="AA3" s="3">
        <v>0.58603899999999998</v>
      </c>
      <c r="AB3" s="3">
        <v>1.80087</v>
      </c>
      <c r="AC3" s="3">
        <v>1.67812E-2</v>
      </c>
      <c r="AD3" s="3">
        <f t="shared" si="0"/>
        <v>7.2743794573698395E-2</v>
      </c>
      <c r="AE3" s="3">
        <f t="shared" si="1"/>
        <v>6.7000000000001503E-3</v>
      </c>
      <c r="AF3" s="3">
        <f t="shared" si="2"/>
        <v>2.9059999999999491</v>
      </c>
      <c r="AG3" s="6">
        <f t="shared" si="3"/>
        <v>1.1218525651843196</v>
      </c>
      <c r="AH3" s="6">
        <f t="shared" si="4"/>
        <v>0.53923541247486118</v>
      </c>
      <c r="AI3" s="6">
        <f t="shared" si="5"/>
        <v>0.15665210833468723</v>
      </c>
      <c r="AJ3" s="6">
        <f t="shared" si="6"/>
        <v>0.60591336199795609</v>
      </c>
      <c r="AK3" s="3">
        <v>1</v>
      </c>
      <c r="AL3" s="3">
        <f t="shared" si="7"/>
        <v>1</v>
      </c>
      <c r="AM3" s="3">
        <v>0</v>
      </c>
      <c r="AN3" s="3"/>
      <c r="AO3" s="1" t="s">
        <v>27</v>
      </c>
      <c r="AP3" s="1"/>
    </row>
    <row r="4" spans="1:42" x14ac:dyDescent="0.25">
      <c r="A4" s="3" t="s">
        <v>26</v>
      </c>
      <c r="B4" s="3" t="s">
        <v>26</v>
      </c>
      <c r="C4" s="3">
        <v>10</v>
      </c>
      <c r="D4" s="3">
        <v>8</v>
      </c>
      <c r="E4" s="3">
        <v>138</v>
      </c>
      <c r="F4" s="3">
        <v>1</v>
      </c>
      <c r="G4" s="3">
        <v>0</v>
      </c>
      <c r="H4" s="3">
        <v>1</v>
      </c>
      <c r="I4" s="3">
        <v>1176</v>
      </c>
      <c r="J4" s="5">
        <v>6.3696988945319992</v>
      </c>
      <c r="K4" s="5">
        <v>6.484256205426302</v>
      </c>
      <c r="L4" s="5">
        <v>1.2424999999999999</v>
      </c>
      <c r="M4" s="5">
        <v>1855.066</v>
      </c>
      <c r="N4" s="5">
        <v>13.6007</v>
      </c>
      <c r="O4" s="5">
        <v>-0.11600000000000001</v>
      </c>
      <c r="P4" s="5">
        <v>1.8200529999999999</v>
      </c>
      <c r="Q4" s="5">
        <v>1.7914300000000001E-2</v>
      </c>
      <c r="R4" s="3">
        <v>0.09</v>
      </c>
      <c r="S4" s="8">
        <v>0.18559999999999999</v>
      </c>
      <c r="T4" s="8">
        <v>1.7400000000000079E-2</v>
      </c>
      <c r="U4" s="8">
        <v>92.689999999999827</v>
      </c>
      <c r="V4" s="3">
        <v>6.3731999999999998</v>
      </c>
      <c r="W4" s="3">
        <v>6.4882</v>
      </c>
      <c r="X4" s="3">
        <v>1.2462</v>
      </c>
      <c r="Y4" s="3">
        <v>1855.4</v>
      </c>
      <c r="Z4" s="3">
        <v>-1.0407200000000001</v>
      </c>
      <c r="AA4" s="3">
        <v>-2.57708</v>
      </c>
      <c r="AB4" s="3">
        <v>1.81325</v>
      </c>
      <c r="AC4" s="3">
        <v>1.9012299999999999E-2</v>
      </c>
      <c r="AD4" s="3">
        <f t="shared" si="0"/>
        <v>3.9437945736979785E-3</v>
      </c>
      <c r="AE4" s="3">
        <f t="shared" si="1"/>
        <v>3.7000000000000366E-3</v>
      </c>
      <c r="AF4" s="3">
        <f t="shared" si="2"/>
        <v>0.33400000000006003</v>
      </c>
      <c r="AG4" s="6">
        <f t="shared" si="3"/>
        <v>6.0821078759929988E-2</v>
      </c>
      <c r="AH4" s="6">
        <f t="shared" si="4"/>
        <v>0.29778672032193454</v>
      </c>
      <c r="AI4" s="6">
        <f t="shared" si="5"/>
        <v>1.8004750235304838E-2</v>
      </c>
      <c r="AJ4" s="6">
        <f t="shared" si="6"/>
        <v>0.12553751643905645</v>
      </c>
      <c r="AK4" s="3">
        <v>1</v>
      </c>
      <c r="AL4" s="3">
        <f t="shared" si="7"/>
        <v>1</v>
      </c>
      <c r="AM4" s="3">
        <v>1</v>
      </c>
      <c r="AN4" s="3"/>
      <c r="AO4" s="1" t="s">
        <v>27</v>
      </c>
      <c r="AP4" s="1"/>
    </row>
    <row r="5" spans="1:42" x14ac:dyDescent="0.25">
      <c r="A5" s="3" t="s">
        <v>26</v>
      </c>
      <c r="B5" s="3" t="s">
        <v>26</v>
      </c>
      <c r="C5" s="3">
        <v>6</v>
      </c>
      <c r="D5" s="3">
        <v>9</v>
      </c>
      <c r="E5" s="3">
        <v>126</v>
      </c>
      <c r="F5" s="3">
        <v>1</v>
      </c>
      <c r="G5" s="3">
        <v>0</v>
      </c>
      <c r="H5" s="3">
        <v>1</v>
      </c>
      <c r="I5" s="3">
        <v>2520</v>
      </c>
      <c r="J5" s="5">
        <v>6.3696988945319992</v>
      </c>
      <c r="K5" s="5">
        <v>6.484256205426302</v>
      </c>
      <c r="L5" s="5">
        <v>1.2424999999999999</v>
      </c>
      <c r="M5" s="5">
        <v>1855.066</v>
      </c>
      <c r="N5" s="5">
        <v>13.6007</v>
      </c>
      <c r="O5" s="5">
        <v>-0.11600000000000001</v>
      </c>
      <c r="P5" s="5">
        <v>1.8200529999999999</v>
      </c>
      <c r="Q5" s="5">
        <v>1.7914300000000001E-2</v>
      </c>
      <c r="R5" s="3">
        <v>0.09</v>
      </c>
      <c r="S5" s="8">
        <v>0.18559999999999999</v>
      </c>
      <c r="T5" s="8">
        <v>1.7400000000000079E-2</v>
      </c>
      <c r="U5" s="8">
        <v>92.689999999999827</v>
      </c>
      <c r="V5" s="3">
        <v>6.2146999999999997</v>
      </c>
      <c r="W5" s="3">
        <v>6.3287000000000004</v>
      </c>
      <c r="X5" s="3">
        <v>1.2495000000000001</v>
      </c>
      <c r="Y5" s="3">
        <v>1845.61</v>
      </c>
      <c r="Z5" s="3">
        <v>-15.127700000000001</v>
      </c>
      <c r="AA5" s="3">
        <v>0.24973000000000001</v>
      </c>
      <c r="AB5" s="3">
        <v>1.79863</v>
      </c>
      <c r="AC5" s="3">
        <v>1.83556E-2</v>
      </c>
      <c r="AD5" s="3">
        <f t="shared" si="0"/>
        <v>0.15555620542630155</v>
      </c>
      <c r="AE5" s="3">
        <f t="shared" si="1"/>
        <v>7.0000000000001172E-3</v>
      </c>
      <c r="AF5" s="3">
        <f t="shared" si="2"/>
        <v>9.456000000000131</v>
      </c>
      <c r="AG5" s="6">
        <f t="shared" si="3"/>
        <v>2.3989830213082186</v>
      </c>
      <c r="AH5" s="6">
        <f t="shared" si="4"/>
        <v>0.56338028169015031</v>
      </c>
      <c r="AI5" s="6">
        <f t="shared" si="5"/>
        <v>0.50973927612279735</v>
      </c>
      <c r="AJ5" s="6">
        <f t="shared" si="6"/>
        <v>1.157367526373722</v>
      </c>
      <c r="AK5" s="3">
        <v>1</v>
      </c>
      <c r="AL5" s="3">
        <f t="shared" si="7"/>
        <v>1</v>
      </c>
      <c r="AM5" s="3">
        <v>0</v>
      </c>
      <c r="AN5" s="3"/>
      <c r="AO5" s="1" t="s">
        <v>29</v>
      </c>
      <c r="AP5" s="1"/>
    </row>
    <row r="6" spans="1:42" x14ac:dyDescent="0.25">
      <c r="A6" s="3" t="s">
        <v>26</v>
      </c>
      <c r="B6" s="3" t="s">
        <v>26</v>
      </c>
      <c r="C6" s="3">
        <v>6</v>
      </c>
      <c r="D6" s="3">
        <v>10</v>
      </c>
      <c r="E6" s="3">
        <v>127</v>
      </c>
      <c r="F6" s="3">
        <v>1</v>
      </c>
      <c r="G6" s="3">
        <v>0</v>
      </c>
      <c r="H6" s="3">
        <v>1</v>
      </c>
      <c r="I6" s="3">
        <v>4950</v>
      </c>
      <c r="J6" s="5">
        <v>6.3696988945319992</v>
      </c>
      <c r="K6" s="5">
        <v>6.484256205426302</v>
      </c>
      <c r="L6" s="5">
        <v>1.2424999999999999</v>
      </c>
      <c r="M6" s="5">
        <v>1855.066</v>
      </c>
      <c r="N6" s="5">
        <v>13.6007</v>
      </c>
      <c r="O6" s="5">
        <v>-0.11600000000000001</v>
      </c>
      <c r="P6" s="5">
        <v>1.8200529999999999</v>
      </c>
      <c r="Q6" s="5">
        <v>1.7914300000000001E-2</v>
      </c>
      <c r="R6" s="3">
        <v>0.09</v>
      </c>
      <c r="S6" s="8">
        <v>0.18559999999999999</v>
      </c>
      <c r="T6" s="8">
        <v>1.7400000000000079E-2</v>
      </c>
      <c r="U6" s="8">
        <v>92.689999999999827</v>
      </c>
      <c r="V6" s="3">
        <v>6.1943999999999999</v>
      </c>
      <c r="W6" s="3">
        <v>6.3075000000000001</v>
      </c>
      <c r="X6" s="3">
        <v>1.2498</v>
      </c>
      <c r="Y6" s="3">
        <v>1829.62</v>
      </c>
      <c r="Z6" s="3">
        <v>-9.2589299999999994</v>
      </c>
      <c r="AA6" s="3">
        <v>-0.91744499999999995</v>
      </c>
      <c r="AB6" s="3">
        <v>1.7964899999999999</v>
      </c>
      <c r="AC6" s="3">
        <v>1.7705499999999999E-2</v>
      </c>
      <c r="AD6" s="3">
        <f t="shared" si="0"/>
        <v>0.17675620542630188</v>
      </c>
      <c r="AE6" s="3">
        <f t="shared" si="1"/>
        <v>7.3000000000000842E-3</v>
      </c>
      <c r="AF6" s="3">
        <f t="shared" si="2"/>
        <v>25.44600000000014</v>
      </c>
      <c r="AG6" s="6">
        <f t="shared" si="3"/>
        <v>2.7259287700320165</v>
      </c>
      <c r="AH6" s="6">
        <f t="shared" si="4"/>
        <v>0.58752515090543933</v>
      </c>
      <c r="AI6" s="6">
        <f t="shared" si="5"/>
        <v>1.3717032170284045</v>
      </c>
      <c r="AJ6" s="6">
        <f t="shared" si="6"/>
        <v>1.5617190459886201</v>
      </c>
      <c r="AK6" s="3">
        <v>1</v>
      </c>
      <c r="AL6" s="3">
        <f t="shared" si="7"/>
        <v>1</v>
      </c>
      <c r="AM6" s="3">
        <v>0</v>
      </c>
      <c r="AN6" s="3"/>
      <c r="AO6" s="1" t="s">
        <v>29</v>
      </c>
      <c r="AP6" s="1"/>
    </row>
    <row r="7" spans="1:42" x14ac:dyDescent="0.25">
      <c r="A7" s="3" t="s">
        <v>26</v>
      </c>
      <c r="B7" s="3" t="s">
        <v>26</v>
      </c>
      <c r="C7" s="3">
        <v>8</v>
      </c>
      <c r="D7" s="3">
        <v>9</v>
      </c>
      <c r="E7" s="3">
        <v>133</v>
      </c>
      <c r="F7" s="3">
        <v>1</v>
      </c>
      <c r="G7" s="3">
        <v>0</v>
      </c>
      <c r="H7" s="3">
        <v>1</v>
      </c>
      <c r="I7" s="3">
        <v>5292</v>
      </c>
      <c r="J7" s="5">
        <v>6.3696988945319992</v>
      </c>
      <c r="K7" s="5">
        <v>6.484256205426302</v>
      </c>
      <c r="L7" s="5">
        <v>1.2424999999999999</v>
      </c>
      <c r="M7" s="5">
        <v>1855.066</v>
      </c>
      <c r="N7" s="5">
        <v>13.6007</v>
      </c>
      <c r="O7" s="5">
        <v>-0.11600000000000001</v>
      </c>
      <c r="P7" s="5">
        <v>1.8200529999999999</v>
      </c>
      <c r="Q7" s="5">
        <v>1.7914300000000001E-2</v>
      </c>
      <c r="R7" s="3">
        <v>0.09</v>
      </c>
      <c r="S7" s="8">
        <v>0.18559999999999999</v>
      </c>
      <c r="T7" s="8">
        <v>1.7400000000000079E-2</v>
      </c>
      <c r="U7" s="8">
        <v>92.689999999999827</v>
      </c>
      <c r="V7" s="3">
        <v>6.2023999999999999</v>
      </c>
      <c r="W7" s="3">
        <v>6.3163</v>
      </c>
      <c r="X7" s="3">
        <v>1.2508999999999999</v>
      </c>
      <c r="Y7" s="3">
        <v>1844.59</v>
      </c>
      <c r="Z7" s="3">
        <v>-16.253</v>
      </c>
      <c r="AA7" s="3">
        <v>0.67085099999999998</v>
      </c>
      <c r="AB7" s="3">
        <v>1.7950699999999999</v>
      </c>
      <c r="AC7" s="3">
        <v>1.7094399999999999E-2</v>
      </c>
      <c r="AD7" s="3">
        <f t="shared" si="0"/>
        <v>0.16795620542630196</v>
      </c>
      <c r="AE7" s="3">
        <f t="shared" si="1"/>
        <v>8.3999999999999631E-3</v>
      </c>
      <c r="AF7" s="3">
        <f t="shared" si="2"/>
        <v>10.476000000000113</v>
      </c>
      <c r="AG7" s="6">
        <f t="shared" si="3"/>
        <v>2.5902154403730848</v>
      </c>
      <c r="AH7" s="6">
        <f t="shared" si="4"/>
        <v>0.67605633802816611</v>
      </c>
      <c r="AI7" s="6">
        <f t="shared" si="5"/>
        <v>0.56472384270964548</v>
      </c>
      <c r="AJ7" s="6">
        <f t="shared" si="6"/>
        <v>1.2769985403702988</v>
      </c>
      <c r="AK7" s="3">
        <v>1</v>
      </c>
      <c r="AL7" s="3">
        <f t="shared" si="7"/>
        <v>1</v>
      </c>
      <c r="AM7" s="3">
        <v>0</v>
      </c>
      <c r="AN7" s="3"/>
      <c r="AO7" s="1" t="s">
        <v>29</v>
      </c>
      <c r="AP7" s="1"/>
    </row>
    <row r="8" spans="1:42" x14ac:dyDescent="0.25">
      <c r="A8" s="3" t="s">
        <v>26</v>
      </c>
      <c r="B8" s="3" t="s">
        <v>26</v>
      </c>
      <c r="C8" s="3">
        <v>4</v>
      </c>
      <c r="D8" s="3">
        <v>8</v>
      </c>
      <c r="E8" s="3">
        <v>117</v>
      </c>
      <c r="F8" s="3">
        <v>1</v>
      </c>
      <c r="G8" s="3">
        <v>0</v>
      </c>
      <c r="H8" s="3">
        <v>1</v>
      </c>
      <c r="I8" s="3">
        <v>336</v>
      </c>
      <c r="J8" s="5">
        <v>6.3696988945319992</v>
      </c>
      <c r="K8" s="5">
        <v>6.484256205426302</v>
      </c>
      <c r="L8" s="5">
        <v>1.2424999999999999</v>
      </c>
      <c r="M8" s="5">
        <v>1855.066</v>
      </c>
      <c r="N8" s="5">
        <v>13.6007</v>
      </c>
      <c r="O8" s="5">
        <v>-0.11600000000000001</v>
      </c>
      <c r="P8" s="5">
        <v>1.8200529999999999</v>
      </c>
      <c r="Q8" s="5">
        <v>1.7914300000000001E-2</v>
      </c>
      <c r="R8" s="3">
        <v>0.09</v>
      </c>
      <c r="S8" s="8">
        <v>0.18559999999999999</v>
      </c>
      <c r="T8" s="8">
        <v>1.7400000000000079E-2</v>
      </c>
      <c r="U8" s="8">
        <v>92.689999999999827</v>
      </c>
      <c r="V8" s="3">
        <v>6.2558999999999996</v>
      </c>
      <c r="W8" s="3">
        <v>6.3705999999999996</v>
      </c>
      <c r="X8" s="3">
        <v>1.2470000000000001</v>
      </c>
      <c r="Y8" s="3">
        <v>1858.6</v>
      </c>
      <c r="Z8" s="3">
        <v>-19.724799999999998</v>
      </c>
      <c r="AA8" s="3">
        <v>4.6855700000000002</v>
      </c>
      <c r="AB8" s="3">
        <v>1.8091299999999999</v>
      </c>
      <c r="AC8" s="3">
        <v>2.38652E-2</v>
      </c>
      <c r="AD8" s="3">
        <f t="shared" si="0"/>
        <v>0.11365620542630239</v>
      </c>
      <c r="AE8" s="3">
        <f t="shared" si="1"/>
        <v>4.5000000000001705E-3</v>
      </c>
      <c r="AF8" s="3">
        <f t="shared" si="2"/>
        <v>3.5339999999998781</v>
      </c>
      <c r="AG8" s="6">
        <f t="shared" si="3"/>
        <v>1.7528025085003587</v>
      </c>
      <c r="AH8" s="6">
        <f t="shared" si="4"/>
        <v>0.36217303822939001</v>
      </c>
      <c r="AI8" s="6">
        <f t="shared" si="5"/>
        <v>0.19050535129207685</v>
      </c>
      <c r="AJ8" s="6">
        <f t="shared" si="6"/>
        <v>0.76849363267394188</v>
      </c>
      <c r="AK8" s="3">
        <v>1</v>
      </c>
      <c r="AL8" s="3">
        <f t="shared" si="7"/>
        <v>1</v>
      </c>
      <c r="AM8" s="3">
        <v>0</v>
      </c>
      <c r="AN8" s="3"/>
      <c r="AO8" s="1" t="s">
        <v>28</v>
      </c>
      <c r="AP8" s="1"/>
    </row>
    <row r="9" spans="1:42" x14ac:dyDescent="0.25">
      <c r="A9" s="3" t="s">
        <v>26</v>
      </c>
      <c r="B9" s="3" t="s">
        <v>26</v>
      </c>
      <c r="C9" s="3">
        <v>4</v>
      </c>
      <c r="D9" s="3">
        <v>9</v>
      </c>
      <c r="E9" s="3">
        <v>118</v>
      </c>
      <c r="F9" s="3">
        <v>1</v>
      </c>
      <c r="G9" s="3">
        <v>0</v>
      </c>
      <c r="H9" s="3">
        <v>1</v>
      </c>
      <c r="I9" s="3">
        <v>540</v>
      </c>
      <c r="J9" s="5">
        <v>6.3696988945319992</v>
      </c>
      <c r="K9" s="5">
        <v>6.484256205426302</v>
      </c>
      <c r="L9" s="5">
        <v>1.2424999999999999</v>
      </c>
      <c r="M9" s="5">
        <v>1855.066</v>
      </c>
      <c r="N9" s="5">
        <v>13.6007</v>
      </c>
      <c r="O9" s="5">
        <v>-0.11600000000000001</v>
      </c>
      <c r="P9" s="5">
        <v>1.8200529999999999</v>
      </c>
      <c r="Q9" s="5">
        <v>1.7914300000000001E-2</v>
      </c>
      <c r="R9" s="3">
        <v>0.09</v>
      </c>
      <c r="S9" s="8">
        <v>0.18559999999999999</v>
      </c>
      <c r="T9" s="8">
        <v>1.7400000000000079E-2</v>
      </c>
      <c r="U9" s="8">
        <v>92.689999999999827</v>
      </c>
      <c r="V9" s="3">
        <v>6.2538</v>
      </c>
      <c r="W9" s="3">
        <v>6.3684000000000003</v>
      </c>
      <c r="X9" s="3">
        <v>1.2466999999999999</v>
      </c>
      <c r="Y9" s="3">
        <v>1857.24</v>
      </c>
      <c r="Z9" s="3">
        <v>-18.238299999999999</v>
      </c>
      <c r="AA9" s="3">
        <v>3.2415600000000002</v>
      </c>
      <c r="AB9" s="3">
        <v>1.8097399999999999</v>
      </c>
      <c r="AC9" s="3">
        <v>2.2831600000000001E-2</v>
      </c>
      <c r="AD9" s="3">
        <f t="shared" si="0"/>
        <v>0.11585620542630171</v>
      </c>
      <c r="AE9" s="3">
        <f t="shared" si="1"/>
        <v>4.1999999999999815E-3</v>
      </c>
      <c r="AF9" s="3">
        <f t="shared" si="2"/>
        <v>2.1739999999999782</v>
      </c>
      <c r="AG9" s="6">
        <f t="shared" si="3"/>
        <v>1.7867308409150813</v>
      </c>
      <c r="AH9" s="6">
        <f t="shared" si="4"/>
        <v>0.33802816901408306</v>
      </c>
      <c r="AI9" s="6">
        <f t="shared" si="5"/>
        <v>0.11719259584294997</v>
      </c>
      <c r="AJ9" s="6">
        <f t="shared" si="6"/>
        <v>0.74731720192403805</v>
      </c>
      <c r="AK9" s="3">
        <v>1</v>
      </c>
      <c r="AL9" s="3">
        <f t="shared" si="7"/>
        <v>1</v>
      </c>
      <c r="AM9" s="3">
        <v>0</v>
      </c>
      <c r="AN9" s="3"/>
      <c r="AO9" s="1" t="s">
        <v>28</v>
      </c>
      <c r="AP9" s="1"/>
    </row>
    <row r="10" spans="1:42" x14ac:dyDescent="0.25">
      <c r="A10" s="3" t="s">
        <v>26</v>
      </c>
      <c r="B10" s="3" t="s">
        <v>26</v>
      </c>
      <c r="C10" s="3">
        <v>4</v>
      </c>
      <c r="D10" s="3">
        <v>10</v>
      </c>
      <c r="E10" s="3">
        <v>119</v>
      </c>
      <c r="F10" s="3">
        <v>1</v>
      </c>
      <c r="G10" s="3">
        <v>0</v>
      </c>
      <c r="H10" s="3">
        <v>1</v>
      </c>
      <c r="I10" s="3">
        <v>825</v>
      </c>
      <c r="J10" s="5">
        <v>6.3696988945319992</v>
      </c>
      <c r="K10" s="5">
        <v>6.484256205426302</v>
      </c>
      <c r="L10" s="5">
        <v>1.2424999999999999</v>
      </c>
      <c r="M10" s="5">
        <v>1855.066</v>
      </c>
      <c r="N10" s="5">
        <v>13.6007</v>
      </c>
      <c r="O10" s="5">
        <v>-0.11600000000000001</v>
      </c>
      <c r="P10" s="5">
        <v>1.8200529999999999</v>
      </c>
      <c r="Q10" s="5">
        <v>1.7914300000000001E-2</v>
      </c>
      <c r="R10" s="3">
        <v>0.09</v>
      </c>
      <c r="S10" s="8">
        <v>0.18559999999999999</v>
      </c>
      <c r="T10" s="8">
        <v>1.7400000000000079E-2</v>
      </c>
      <c r="U10" s="8">
        <v>92.689999999999827</v>
      </c>
      <c r="V10" s="3">
        <v>6.2824</v>
      </c>
      <c r="W10" s="3">
        <v>6.3970000000000002</v>
      </c>
      <c r="X10" s="3">
        <v>1.2473000000000001</v>
      </c>
      <c r="Y10" s="3">
        <v>1855.82</v>
      </c>
      <c r="Z10" s="3">
        <v>-15.4618</v>
      </c>
      <c r="AA10" s="3">
        <v>1.6346400000000001</v>
      </c>
      <c r="AB10" s="3">
        <v>1.8069900000000001</v>
      </c>
      <c r="AC10" s="3">
        <v>2.0351299999999999E-2</v>
      </c>
      <c r="AD10" s="3">
        <f t="shared" si="0"/>
        <v>8.7256205426301747E-2</v>
      </c>
      <c r="AE10" s="3">
        <f t="shared" si="1"/>
        <v>4.8000000000001375E-3</v>
      </c>
      <c r="AF10" s="3">
        <f t="shared" si="2"/>
        <v>0.75399999999990541</v>
      </c>
      <c r="AG10" s="6">
        <f t="shared" si="3"/>
        <v>1.3456625195235505</v>
      </c>
      <c r="AH10" s="6">
        <f t="shared" si="4"/>
        <v>0.38631790744467909</v>
      </c>
      <c r="AI10" s="6">
        <f t="shared" si="5"/>
        <v>4.0645454123999114E-2</v>
      </c>
      <c r="AJ10" s="6">
        <f t="shared" si="6"/>
        <v>0.59087529369740965</v>
      </c>
      <c r="AK10" s="3">
        <v>1</v>
      </c>
      <c r="AL10" s="3">
        <f t="shared" si="7"/>
        <v>1</v>
      </c>
      <c r="AM10" s="3">
        <v>0</v>
      </c>
      <c r="AN10" s="3"/>
      <c r="AO10" s="1" t="s">
        <v>28</v>
      </c>
      <c r="AP10" s="1"/>
    </row>
    <row r="11" spans="1:42" x14ac:dyDescent="0.25">
      <c r="A11" s="3" t="s">
        <v>26</v>
      </c>
      <c r="B11" s="3" t="s">
        <v>26</v>
      </c>
      <c r="C11" s="3">
        <v>8</v>
      </c>
      <c r="D11" s="3">
        <v>6</v>
      </c>
      <c r="E11" s="3">
        <v>130</v>
      </c>
      <c r="F11" s="3">
        <v>1</v>
      </c>
      <c r="G11" s="3">
        <v>0</v>
      </c>
      <c r="H11" s="3">
        <v>1</v>
      </c>
      <c r="I11" s="3">
        <v>105</v>
      </c>
      <c r="J11" s="5">
        <v>6.3696988945319992</v>
      </c>
      <c r="K11" s="5">
        <v>6.484256205426302</v>
      </c>
      <c r="L11" s="5">
        <v>1.2424999999999999</v>
      </c>
      <c r="M11" s="5">
        <v>1855.066</v>
      </c>
      <c r="N11" s="5">
        <v>13.6007</v>
      </c>
      <c r="O11" s="5">
        <v>-0.11600000000000001</v>
      </c>
      <c r="P11" s="5">
        <v>1.8200529999999999</v>
      </c>
      <c r="Q11" s="5">
        <v>1.7914300000000001E-2</v>
      </c>
      <c r="R11" s="3">
        <v>0.09</v>
      </c>
      <c r="S11" s="8">
        <v>0.18559999999999999</v>
      </c>
      <c r="T11" s="8">
        <v>1.7400000000000079E-2</v>
      </c>
      <c r="U11" s="8">
        <v>92.689999999999827</v>
      </c>
      <c r="V11" s="3">
        <v>6.2560000000000002</v>
      </c>
      <c r="W11" s="3">
        <v>6.3723000000000001</v>
      </c>
      <c r="X11" s="3">
        <v>1.2446999999999999</v>
      </c>
      <c r="Y11" s="3">
        <v>1883.62</v>
      </c>
      <c r="Z11" s="3">
        <v>-12.790100000000001</v>
      </c>
      <c r="AA11" s="3">
        <v>-0.34784100000000001</v>
      </c>
      <c r="AB11" s="3">
        <v>1.8134600000000001</v>
      </c>
      <c r="AC11" s="3">
        <v>1.9492300000000001E-2</v>
      </c>
      <c r="AD11" s="3">
        <f t="shared" si="0"/>
        <v>0.11195620542630191</v>
      </c>
      <c r="AE11" s="3">
        <f t="shared" si="1"/>
        <v>2.1999999999999797E-3</v>
      </c>
      <c r="AF11" s="3">
        <f t="shared" si="2"/>
        <v>28.55399999999986</v>
      </c>
      <c r="AG11" s="6">
        <f t="shared" si="3"/>
        <v>1.7265851607253302</v>
      </c>
      <c r="AH11" s="6">
        <f t="shared" si="4"/>
        <v>0.17706237424547122</v>
      </c>
      <c r="AI11" s="6">
        <f t="shared" si="5"/>
        <v>1.5392444258047886</v>
      </c>
      <c r="AJ11" s="6">
        <f t="shared" si="6"/>
        <v>1.1476306535918634</v>
      </c>
      <c r="AK11" s="3">
        <v>1</v>
      </c>
      <c r="AL11" s="3">
        <f t="shared" si="7"/>
        <v>1</v>
      </c>
      <c r="AM11" s="3">
        <v>0</v>
      </c>
      <c r="AN11" s="3"/>
      <c r="AO11" s="1" t="s">
        <v>28</v>
      </c>
      <c r="AP11" s="1"/>
    </row>
    <row r="12" spans="1:42" x14ac:dyDescent="0.25">
      <c r="A12" s="3" t="s">
        <v>26</v>
      </c>
      <c r="B12" s="3" t="s">
        <v>26</v>
      </c>
      <c r="C12" s="3">
        <v>8</v>
      </c>
      <c r="D12" s="3">
        <v>8</v>
      </c>
      <c r="E12" s="3">
        <v>132</v>
      </c>
      <c r="F12" s="3">
        <v>1</v>
      </c>
      <c r="G12" s="3">
        <v>0</v>
      </c>
      <c r="H12" s="3">
        <v>1</v>
      </c>
      <c r="I12" s="3">
        <v>1764</v>
      </c>
      <c r="J12" s="5">
        <v>6.3696988945319992</v>
      </c>
      <c r="K12" s="5">
        <v>6.484256205426302</v>
      </c>
      <c r="L12" s="5">
        <v>1.2424999999999999</v>
      </c>
      <c r="M12" s="5">
        <v>1855.066</v>
      </c>
      <c r="N12" s="5">
        <v>13.6007</v>
      </c>
      <c r="O12" s="5">
        <v>-0.11600000000000001</v>
      </c>
      <c r="P12" s="5">
        <v>1.8200529999999999</v>
      </c>
      <c r="Q12" s="5">
        <v>1.7914300000000001E-2</v>
      </c>
      <c r="R12" s="3">
        <v>0.09</v>
      </c>
      <c r="S12" s="8">
        <v>0.18559999999999999</v>
      </c>
      <c r="T12" s="8">
        <v>1.7400000000000079E-2</v>
      </c>
      <c r="U12" s="8">
        <v>92.689999999999827</v>
      </c>
      <c r="V12" s="3">
        <v>6.25</v>
      </c>
      <c r="W12" s="3">
        <v>6.3635999999999999</v>
      </c>
      <c r="X12" s="3">
        <v>1.2508999999999999</v>
      </c>
      <c r="Y12" s="3">
        <v>1839.14</v>
      </c>
      <c r="Z12" s="3">
        <v>-12.816000000000001</v>
      </c>
      <c r="AA12" s="3">
        <v>0.140875</v>
      </c>
      <c r="AB12" s="3">
        <v>1.79539</v>
      </c>
      <c r="AC12" s="3">
        <v>1.7305000000000001E-2</v>
      </c>
      <c r="AD12" s="3">
        <f t="shared" si="0"/>
        <v>0.12065620542630207</v>
      </c>
      <c r="AE12" s="3">
        <f t="shared" si="1"/>
        <v>8.3999999999999631E-3</v>
      </c>
      <c r="AF12" s="3">
        <f t="shared" si="2"/>
        <v>15.925999999999931</v>
      </c>
      <c r="AG12" s="6">
        <f t="shared" si="3"/>
        <v>1.8607562934563231</v>
      </c>
      <c r="AH12" s="6">
        <f t="shared" si="4"/>
        <v>0.67605633802816611</v>
      </c>
      <c r="AI12" s="6">
        <f t="shared" si="5"/>
        <v>0.8585139288844672</v>
      </c>
      <c r="AJ12" s="6">
        <f t="shared" si="6"/>
        <v>1.1317755201229855</v>
      </c>
      <c r="AK12" s="3">
        <v>1</v>
      </c>
      <c r="AL12" s="3">
        <f t="shared" si="7"/>
        <v>1</v>
      </c>
      <c r="AM12" s="3">
        <v>0</v>
      </c>
      <c r="AN12" s="3"/>
      <c r="AO12" s="1" t="s">
        <v>28</v>
      </c>
      <c r="AP12" s="1"/>
    </row>
    <row r="13" spans="1:42" x14ac:dyDescent="0.25">
      <c r="A13" s="3" t="s">
        <v>26</v>
      </c>
      <c r="B13" s="3" t="s">
        <v>26</v>
      </c>
      <c r="C13" s="3">
        <v>10</v>
      </c>
      <c r="D13" s="3">
        <v>9</v>
      </c>
      <c r="E13" s="3">
        <v>139</v>
      </c>
      <c r="F13" s="3">
        <v>1</v>
      </c>
      <c r="G13" s="3">
        <v>0</v>
      </c>
      <c r="H13" s="3">
        <v>1</v>
      </c>
      <c r="I13" s="3">
        <v>5292</v>
      </c>
      <c r="J13" s="5">
        <v>6.3696988945319992</v>
      </c>
      <c r="K13" s="5">
        <v>6.484256205426302</v>
      </c>
      <c r="L13" s="5">
        <v>1.2424999999999999</v>
      </c>
      <c r="M13" s="5">
        <v>1855.066</v>
      </c>
      <c r="N13" s="5">
        <v>13.6007</v>
      </c>
      <c r="O13" s="5">
        <v>-0.11600000000000001</v>
      </c>
      <c r="P13" s="5">
        <v>1.8200529999999999</v>
      </c>
      <c r="Q13" s="5">
        <v>1.7914300000000001E-2</v>
      </c>
      <c r="R13" s="3">
        <v>0.09</v>
      </c>
      <c r="S13" s="8">
        <v>0.18559999999999999</v>
      </c>
      <c r="T13" s="8">
        <v>1.7400000000000079E-2</v>
      </c>
      <c r="U13" s="8">
        <v>92.689999999999827</v>
      </c>
      <c r="V13" s="3">
        <v>6.2737999999999996</v>
      </c>
      <c r="W13" s="3">
        <v>6.3891</v>
      </c>
      <c r="X13" s="3">
        <v>1.2482</v>
      </c>
      <c r="Y13" s="3">
        <v>1865.38</v>
      </c>
      <c r="Z13" s="3">
        <v>-9.41981</v>
      </c>
      <c r="AA13" s="3">
        <v>-1.6194999999999999</v>
      </c>
      <c r="AB13" s="3">
        <v>1.80707</v>
      </c>
      <c r="AC13" s="3">
        <v>1.7486600000000001E-2</v>
      </c>
      <c r="AD13" s="3">
        <f t="shared" si="0"/>
        <v>9.5156205426301987E-2</v>
      </c>
      <c r="AE13" s="3">
        <f t="shared" si="1"/>
        <v>5.7000000000000384E-3</v>
      </c>
      <c r="AF13" s="3">
        <f t="shared" si="2"/>
        <v>10.314000000000078</v>
      </c>
      <c r="AG13" s="6">
        <f t="shared" si="3"/>
        <v>1.4674960768310052</v>
      </c>
      <c r="AH13" s="6">
        <f t="shared" si="4"/>
        <v>0.45875251509054638</v>
      </c>
      <c r="AI13" s="6">
        <f t="shared" si="5"/>
        <v>0.55599099978114408</v>
      </c>
      <c r="AJ13" s="6">
        <f t="shared" si="6"/>
        <v>0.8274131972342319</v>
      </c>
      <c r="AK13" s="3">
        <v>1</v>
      </c>
      <c r="AL13" s="3">
        <f t="shared" si="7"/>
        <v>1</v>
      </c>
      <c r="AM13" s="3">
        <v>0</v>
      </c>
      <c r="AN13" s="3"/>
      <c r="AO13" s="1" t="s">
        <v>28</v>
      </c>
      <c r="AP13" s="1"/>
    </row>
    <row r="14" spans="1:42" x14ac:dyDescent="0.25">
      <c r="A14" s="3" t="s">
        <v>26</v>
      </c>
      <c r="B14" s="3" t="s">
        <v>26</v>
      </c>
      <c r="C14" s="3">
        <v>2</v>
      </c>
      <c r="D14" s="3">
        <v>1</v>
      </c>
      <c r="E14" s="3">
        <v>101</v>
      </c>
      <c r="F14" s="3">
        <v>1</v>
      </c>
      <c r="G14" s="3">
        <v>0</v>
      </c>
      <c r="H14" s="3">
        <v>1</v>
      </c>
      <c r="I14" s="3">
        <v>1</v>
      </c>
      <c r="J14" s="5">
        <v>6.3696988945319992</v>
      </c>
      <c r="K14" s="5">
        <v>6.484256205426302</v>
      </c>
      <c r="L14" s="5">
        <v>1.2424999999999999</v>
      </c>
      <c r="M14" s="5">
        <v>1855.066</v>
      </c>
      <c r="N14" s="5">
        <v>13.6007</v>
      </c>
      <c r="O14" s="5">
        <v>-0.11600000000000001</v>
      </c>
      <c r="P14" s="5">
        <v>1.8200529999999999</v>
      </c>
      <c r="Q14" s="5">
        <v>1.7914300000000001E-2</v>
      </c>
      <c r="R14" s="3">
        <v>0.09</v>
      </c>
      <c r="S14" s="8">
        <v>0.18559999999999999</v>
      </c>
      <c r="T14" s="8">
        <v>1.7400000000000079E-2</v>
      </c>
      <c r="U14" s="8">
        <v>92.689999999999827</v>
      </c>
      <c r="V14" s="3" t="s">
        <v>41</v>
      </c>
      <c r="W14" s="3" t="s">
        <v>41</v>
      </c>
      <c r="X14" s="3" t="s">
        <v>41</v>
      </c>
      <c r="Y14" s="3" t="s">
        <v>41</v>
      </c>
      <c r="Z14" s="3" t="s">
        <v>41</v>
      </c>
      <c r="AA14" s="3" t="s">
        <v>41</v>
      </c>
      <c r="AB14" s="3" t="s">
        <v>41</v>
      </c>
      <c r="AC14" s="3" t="s">
        <v>41</v>
      </c>
      <c r="AD14" s="3"/>
      <c r="AE14" s="3"/>
      <c r="AF14" s="3"/>
      <c r="AG14" s="6"/>
      <c r="AH14" s="6"/>
      <c r="AI14" s="6"/>
      <c r="AJ14" s="6"/>
      <c r="AK14" s="3">
        <v>0</v>
      </c>
      <c r="AL14" s="3">
        <f t="shared" si="7"/>
        <v>0</v>
      </c>
      <c r="AM14" s="3">
        <v>0</v>
      </c>
      <c r="AN14" s="3"/>
      <c r="AO14" s="1"/>
      <c r="AP14" s="1"/>
    </row>
    <row r="15" spans="1:42" x14ac:dyDescent="0.25">
      <c r="A15" s="3" t="s">
        <v>26</v>
      </c>
      <c r="B15" s="3" t="s">
        <v>26</v>
      </c>
      <c r="C15" s="3">
        <v>2</v>
      </c>
      <c r="D15" s="3">
        <v>7</v>
      </c>
      <c r="E15" s="3">
        <v>107</v>
      </c>
      <c r="F15" s="3">
        <v>1</v>
      </c>
      <c r="G15" s="3">
        <v>0</v>
      </c>
      <c r="H15" s="3">
        <v>1</v>
      </c>
      <c r="I15" s="3">
        <v>28</v>
      </c>
      <c r="J15" s="5">
        <v>6.3696988945319992</v>
      </c>
      <c r="K15" s="5">
        <v>6.484256205426302</v>
      </c>
      <c r="L15" s="5">
        <v>1.2424999999999999</v>
      </c>
      <c r="M15" s="5">
        <v>1855.066</v>
      </c>
      <c r="N15" s="5">
        <v>13.6007</v>
      </c>
      <c r="O15" s="5">
        <v>-0.11600000000000001</v>
      </c>
      <c r="P15" s="5">
        <v>1.8200529999999999</v>
      </c>
      <c r="Q15" s="5">
        <v>1.7914300000000001E-2</v>
      </c>
      <c r="R15" s="3">
        <v>0.09</v>
      </c>
      <c r="S15" s="8">
        <v>0.18559999999999999</v>
      </c>
      <c r="T15" s="8">
        <v>1.7400000000000079E-2</v>
      </c>
      <c r="U15" s="8">
        <v>92.689999999999827</v>
      </c>
      <c r="V15" s="3" t="s">
        <v>41</v>
      </c>
      <c r="W15" s="3" t="s">
        <v>41</v>
      </c>
      <c r="X15" s="3" t="s">
        <v>41</v>
      </c>
      <c r="Y15" s="3" t="s">
        <v>41</v>
      </c>
      <c r="Z15" s="3" t="s">
        <v>41</v>
      </c>
      <c r="AA15" s="3" t="s">
        <v>41</v>
      </c>
      <c r="AB15" s="3" t="s">
        <v>41</v>
      </c>
      <c r="AC15" s="3" t="s">
        <v>41</v>
      </c>
      <c r="AD15" s="3"/>
      <c r="AE15" s="3"/>
      <c r="AF15" s="3"/>
      <c r="AG15" s="6"/>
      <c r="AH15" s="6"/>
      <c r="AI15" s="6"/>
      <c r="AJ15" s="6"/>
      <c r="AK15" s="3">
        <v>0</v>
      </c>
      <c r="AL15" s="3">
        <f t="shared" si="7"/>
        <v>0</v>
      </c>
      <c r="AM15" s="3">
        <v>0</v>
      </c>
      <c r="AN15" s="3"/>
      <c r="AO15" s="1"/>
      <c r="AP15" s="1"/>
    </row>
    <row r="16" spans="1:42" x14ac:dyDescent="0.25">
      <c r="A16" s="3" t="s">
        <v>26</v>
      </c>
      <c r="B16" s="3" t="s">
        <v>26</v>
      </c>
      <c r="C16" s="3">
        <v>4</v>
      </c>
      <c r="D16" s="3">
        <v>7</v>
      </c>
      <c r="E16" s="3">
        <v>116</v>
      </c>
      <c r="F16" s="3">
        <v>1</v>
      </c>
      <c r="G16" s="3">
        <v>0</v>
      </c>
      <c r="H16" s="3">
        <v>1</v>
      </c>
      <c r="I16" s="3">
        <v>196</v>
      </c>
      <c r="J16" s="5">
        <v>6.3696988945319992</v>
      </c>
      <c r="K16" s="5">
        <v>6.484256205426302</v>
      </c>
      <c r="L16" s="5">
        <v>1.2424999999999999</v>
      </c>
      <c r="M16" s="5">
        <v>1855.066</v>
      </c>
      <c r="N16" s="5">
        <v>13.6007</v>
      </c>
      <c r="O16" s="5">
        <v>-0.11600000000000001</v>
      </c>
      <c r="P16" s="5">
        <v>1.8200529999999999</v>
      </c>
      <c r="Q16" s="5">
        <v>1.7914300000000001E-2</v>
      </c>
      <c r="R16" s="3">
        <v>0.09</v>
      </c>
      <c r="S16" s="8">
        <v>0.18559999999999999</v>
      </c>
      <c r="T16" s="8">
        <v>1.7400000000000079E-2</v>
      </c>
      <c r="U16" s="8">
        <v>92.689999999999827</v>
      </c>
      <c r="V16" s="3" t="s">
        <v>41</v>
      </c>
      <c r="W16" s="3" t="s">
        <v>41</v>
      </c>
      <c r="X16" s="3" t="s">
        <v>41</v>
      </c>
      <c r="Y16" s="3" t="s">
        <v>41</v>
      </c>
      <c r="Z16" s="3" t="s">
        <v>41</v>
      </c>
      <c r="AA16" s="3" t="s">
        <v>41</v>
      </c>
      <c r="AB16" s="3" t="s">
        <v>41</v>
      </c>
      <c r="AC16" s="3" t="s">
        <v>41</v>
      </c>
      <c r="AD16" s="3"/>
      <c r="AE16" s="3"/>
      <c r="AF16" s="3"/>
      <c r="AG16" s="6"/>
      <c r="AH16" s="6"/>
      <c r="AI16" s="6"/>
      <c r="AJ16" s="6"/>
      <c r="AK16" s="3">
        <v>0</v>
      </c>
      <c r="AL16" s="3">
        <f t="shared" si="7"/>
        <v>0</v>
      </c>
      <c r="AM16" s="3">
        <v>0</v>
      </c>
      <c r="AN16" s="3"/>
      <c r="AO16" s="1"/>
      <c r="AP16" s="1"/>
    </row>
    <row r="17" spans="1:42" x14ac:dyDescent="0.25">
      <c r="A17" s="3" t="s">
        <v>26</v>
      </c>
      <c r="B17" s="3" t="s">
        <v>26</v>
      </c>
      <c r="C17" s="3">
        <v>6</v>
      </c>
      <c r="D17" s="3">
        <v>6</v>
      </c>
      <c r="E17" s="3">
        <v>123</v>
      </c>
      <c r="F17" s="3">
        <v>1</v>
      </c>
      <c r="G17" s="3">
        <v>0</v>
      </c>
      <c r="H17" s="3">
        <v>1</v>
      </c>
      <c r="I17" s="3">
        <v>175</v>
      </c>
      <c r="J17" s="5">
        <v>6.3696988945319992</v>
      </c>
      <c r="K17" s="5">
        <v>6.484256205426302</v>
      </c>
      <c r="L17" s="5">
        <v>1.2424999999999999</v>
      </c>
      <c r="M17" s="5">
        <v>1855.066</v>
      </c>
      <c r="N17" s="5">
        <v>13.6007</v>
      </c>
      <c r="O17" s="5">
        <v>-0.11600000000000001</v>
      </c>
      <c r="P17" s="5">
        <v>1.8200529999999999</v>
      </c>
      <c r="Q17" s="5">
        <v>1.7914300000000001E-2</v>
      </c>
      <c r="R17" s="3">
        <v>0.09</v>
      </c>
      <c r="S17" s="8">
        <v>0.18559999999999999</v>
      </c>
      <c r="T17" s="8">
        <v>1.7400000000000079E-2</v>
      </c>
      <c r="U17" s="8">
        <v>92.689999999999827</v>
      </c>
      <c r="V17" s="3">
        <v>6.3529</v>
      </c>
      <c r="W17" s="3">
        <v>6.4702000000000002</v>
      </c>
      <c r="X17" s="3">
        <v>1.2495000000000001</v>
      </c>
      <c r="Y17" s="3">
        <v>1926.09</v>
      </c>
      <c r="Z17" s="3">
        <v>-74.918999999999997</v>
      </c>
      <c r="AA17" s="3">
        <v>13.7719</v>
      </c>
      <c r="AB17" s="3">
        <v>1.80064</v>
      </c>
      <c r="AC17" s="3">
        <v>1.88241E-2</v>
      </c>
      <c r="AD17" s="3">
        <f t="shared" ref="AD17:AD41" si="8">ABS(K17-W17)</f>
        <v>1.4056205426301815E-2</v>
      </c>
      <c r="AE17" s="3">
        <f t="shared" ref="AE17:AE41" si="9">ABS(L17-X17)</f>
        <v>7.0000000000001172E-3</v>
      </c>
      <c r="AF17" s="3">
        <f t="shared" ref="AF17:AF41" si="10">ABS(M17-Y17)</f>
        <v>71.023999999999887</v>
      </c>
      <c r="AG17" s="6">
        <f t="shared" ref="AG17:AG41" si="11">AD17/K17*100</f>
        <v>0.21677436826970198</v>
      </c>
      <c r="AH17" s="6">
        <f t="shared" ref="AH17:AH41" si="12">AE17/L17*100</f>
        <v>0.56338028169015031</v>
      </c>
      <c r="AI17" s="6">
        <f t="shared" ref="AI17:AI41" si="13">AF17/M17*100</f>
        <v>3.8286508404552659</v>
      </c>
      <c r="AJ17" s="6">
        <f t="shared" ref="AJ17:AJ41" si="14">AVERAGE(AG17:AI17)</f>
        <v>1.5362684968050395</v>
      </c>
      <c r="AK17" s="3">
        <v>1</v>
      </c>
      <c r="AL17" s="3">
        <f t="shared" si="7"/>
        <v>1</v>
      </c>
      <c r="AM17" s="3">
        <v>0</v>
      </c>
      <c r="AN17" s="3"/>
      <c r="AO17" s="1" t="s">
        <v>27</v>
      </c>
      <c r="AP17" s="1"/>
    </row>
    <row r="18" spans="1:42" x14ac:dyDescent="0.25">
      <c r="A18" s="3" t="s">
        <v>26</v>
      </c>
      <c r="B18" s="3" t="s">
        <v>26</v>
      </c>
      <c r="C18" s="3">
        <v>8</v>
      </c>
      <c r="D18" s="3">
        <v>10</v>
      </c>
      <c r="E18" s="3">
        <v>134</v>
      </c>
      <c r="F18" s="3">
        <v>1</v>
      </c>
      <c r="G18" s="3">
        <v>0</v>
      </c>
      <c r="H18" s="3">
        <v>1</v>
      </c>
      <c r="I18" s="3">
        <v>13860</v>
      </c>
      <c r="J18" s="5">
        <v>6.3696988945319992</v>
      </c>
      <c r="K18" s="5">
        <v>6.484256205426302</v>
      </c>
      <c r="L18" s="5">
        <v>1.2424999999999999</v>
      </c>
      <c r="M18" s="5">
        <v>1855.066</v>
      </c>
      <c r="N18" s="5">
        <v>13.6007</v>
      </c>
      <c r="O18" s="5">
        <v>-0.11600000000000001</v>
      </c>
      <c r="P18" s="5">
        <v>1.8200529999999999</v>
      </c>
      <c r="Q18" s="5">
        <v>1.7914300000000001E-2</v>
      </c>
      <c r="R18" s="3">
        <v>0.09</v>
      </c>
      <c r="S18" s="8">
        <v>0.18559999999999999</v>
      </c>
      <c r="T18" s="8">
        <v>1.7400000000000079E-2</v>
      </c>
      <c r="U18" s="8">
        <v>92.689999999999827</v>
      </c>
      <c r="V18" s="3">
        <v>6.1736000000000004</v>
      </c>
      <c r="W18" s="3">
        <v>6.2944000000000004</v>
      </c>
      <c r="X18" s="3">
        <v>1.2501</v>
      </c>
      <c r="Y18" s="3">
        <v>1991.53</v>
      </c>
      <c r="Z18" s="3">
        <v>-91.716899999999995</v>
      </c>
      <c r="AA18" s="3">
        <v>11.9717</v>
      </c>
      <c r="AB18" s="3">
        <v>1.7999799999999999</v>
      </c>
      <c r="AC18" s="3">
        <v>3.2311100000000002E-2</v>
      </c>
      <c r="AD18" s="3">
        <f t="shared" si="8"/>
        <v>0.18985620542630155</v>
      </c>
      <c r="AE18" s="3">
        <f t="shared" si="9"/>
        <v>7.6000000000000512E-3</v>
      </c>
      <c r="AF18" s="3">
        <f t="shared" si="10"/>
        <v>136.46399999999994</v>
      </c>
      <c r="AG18" s="6">
        <f t="shared" si="11"/>
        <v>2.9279565675924677</v>
      </c>
      <c r="AH18" s="6">
        <f t="shared" si="12"/>
        <v>0.61167002012072857</v>
      </c>
      <c r="AI18" s="6">
        <f t="shared" si="13"/>
        <v>7.3562881320664575</v>
      </c>
      <c r="AJ18" s="6">
        <f t="shared" si="14"/>
        <v>3.6319715732598845</v>
      </c>
      <c r="AK18" s="3">
        <v>0</v>
      </c>
      <c r="AL18" s="3">
        <f t="shared" si="7"/>
        <v>0</v>
      </c>
      <c r="AM18" s="3">
        <v>0</v>
      </c>
      <c r="AN18" s="3"/>
      <c r="AO18" s="1" t="s">
        <v>29</v>
      </c>
      <c r="AP18" s="1"/>
    </row>
    <row r="19" spans="1:42" x14ac:dyDescent="0.25">
      <c r="A19" s="3" t="s">
        <v>26</v>
      </c>
      <c r="B19" s="3" t="s">
        <v>26</v>
      </c>
      <c r="C19" s="3">
        <v>10</v>
      </c>
      <c r="D19" s="3">
        <v>10</v>
      </c>
      <c r="E19" s="3">
        <v>140</v>
      </c>
      <c r="F19" s="3">
        <v>1</v>
      </c>
      <c r="G19" s="3">
        <v>0</v>
      </c>
      <c r="H19" s="3">
        <v>1</v>
      </c>
      <c r="I19" s="3">
        <v>19404</v>
      </c>
      <c r="J19" s="5">
        <v>6.3696988945319992</v>
      </c>
      <c r="K19" s="5">
        <v>6.484256205426302</v>
      </c>
      <c r="L19" s="5">
        <v>1.2424999999999999</v>
      </c>
      <c r="M19" s="5">
        <v>1855.066</v>
      </c>
      <c r="N19" s="5">
        <v>13.6007</v>
      </c>
      <c r="O19" s="5">
        <v>-0.11600000000000001</v>
      </c>
      <c r="P19" s="5">
        <v>1.8200529999999999</v>
      </c>
      <c r="Q19" s="5">
        <v>1.7914300000000001E-2</v>
      </c>
      <c r="R19" s="3">
        <v>0.09</v>
      </c>
      <c r="S19" s="8">
        <v>0.18559999999999999</v>
      </c>
      <c r="T19" s="8">
        <v>1.7400000000000079E-2</v>
      </c>
      <c r="U19" s="8">
        <v>92.689999999999827</v>
      </c>
      <c r="V19" s="3">
        <v>6.2340999999999998</v>
      </c>
      <c r="W19" s="3">
        <v>6.3541999999999996</v>
      </c>
      <c r="X19" s="3">
        <v>1.2586999999999999</v>
      </c>
      <c r="Y19" s="3">
        <v>1968.97</v>
      </c>
      <c r="Z19" s="3">
        <v>-64.969899999999996</v>
      </c>
      <c r="AA19" s="3">
        <v>7.44937</v>
      </c>
      <c r="AB19" s="3">
        <v>1.81555</v>
      </c>
      <c r="AC19" s="3">
        <v>2.8860899999999998E-2</v>
      </c>
      <c r="AD19" s="3">
        <f t="shared" si="8"/>
        <v>0.13005620542630236</v>
      </c>
      <c r="AE19" s="3">
        <f t="shared" si="9"/>
        <v>1.6199999999999992E-2</v>
      </c>
      <c r="AF19" s="3">
        <f t="shared" si="10"/>
        <v>113.904</v>
      </c>
      <c r="AG19" s="6">
        <f t="shared" si="11"/>
        <v>2.005722804682915</v>
      </c>
      <c r="AH19" s="6">
        <f t="shared" si="12"/>
        <v>1.303822937625754</v>
      </c>
      <c r="AI19" s="6">
        <f t="shared" si="13"/>
        <v>6.1401588946161478</v>
      </c>
      <c r="AJ19" s="6">
        <f t="shared" si="14"/>
        <v>3.149901545641606</v>
      </c>
      <c r="AK19" s="3">
        <v>0</v>
      </c>
      <c r="AL19" s="3">
        <f t="shared" si="7"/>
        <v>0</v>
      </c>
      <c r="AM19" s="3">
        <v>0</v>
      </c>
      <c r="AN19" s="3"/>
      <c r="AO19" s="1" t="s">
        <v>29</v>
      </c>
      <c r="AP19" s="1"/>
    </row>
    <row r="20" spans="1:42" x14ac:dyDescent="0.25">
      <c r="A20" s="3" t="s">
        <v>26</v>
      </c>
      <c r="B20" s="3" t="s">
        <v>26</v>
      </c>
      <c r="C20" s="3">
        <v>2</v>
      </c>
      <c r="D20" s="3">
        <v>2</v>
      </c>
      <c r="E20" s="3">
        <v>102</v>
      </c>
      <c r="F20" s="3">
        <v>1</v>
      </c>
      <c r="G20" s="3">
        <v>0</v>
      </c>
      <c r="H20" s="3">
        <v>1</v>
      </c>
      <c r="I20" s="3">
        <v>3</v>
      </c>
      <c r="J20" s="5">
        <v>6.3696988945319992</v>
      </c>
      <c r="K20" s="5">
        <v>6.484256205426302</v>
      </c>
      <c r="L20" s="5">
        <v>1.2424999999999999</v>
      </c>
      <c r="M20" s="5">
        <v>1855.066</v>
      </c>
      <c r="N20" s="5">
        <v>13.6007</v>
      </c>
      <c r="O20" s="5">
        <v>-0.11600000000000001</v>
      </c>
      <c r="P20" s="5">
        <v>1.8200529999999999</v>
      </c>
      <c r="Q20" s="5">
        <v>1.7914300000000001E-2</v>
      </c>
      <c r="R20" s="3">
        <v>0.09</v>
      </c>
      <c r="S20" s="8">
        <v>0.18559999999999999</v>
      </c>
      <c r="T20" s="8">
        <v>1.7400000000000079E-2</v>
      </c>
      <c r="U20" s="8">
        <v>92.689999999999827</v>
      </c>
      <c r="V20" s="3">
        <v>9.0861000000000001</v>
      </c>
      <c r="W20" s="3">
        <v>9.4994999999999994</v>
      </c>
      <c r="X20" s="3">
        <v>1.3189</v>
      </c>
      <c r="Y20" s="3">
        <v>8456.15</v>
      </c>
      <c r="Z20" s="3">
        <v>-4024.73</v>
      </c>
      <c r="AA20" s="3">
        <v>900.17700000000002</v>
      </c>
      <c r="AB20" s="3">
        <v>1.66235</v>
      </c>
      <c r="AC20" s="3">
        <v>-0.134072</v>
      </c>
      <c r="AD20" s="3">
        <f t="shared" si="8"/>
        <v>3.0152437945736974</v>
      </c>
      <c r="AE20" s="3">
        <f t="shared" si="9"/>
        <v>7.6400000000000023E-2</v>
      </c>
      <c r="AF20" s="3">
        <f t="shared" si="10"/>
        <v>6601.0839999999998</v>
      </c>
      <c r="AG20" s="6">
        <f t="shared" si="11"/>
        <v>46.500997169889942</v>
      </c>
      <c r="AH20" s="6">
        <f t="shared" si="12"/>
        <v>6.1488933601609679</v>
      </c>
      <c r="AI20" s="6">
        <f t="shared" si="13"/>
        <v>355.84092425822041</v>
      </c>
      <c r="AJ20" s="6">
        <f t="shared" si="14"/>
        <v>136.16360492942377</v>
      </c>
      <c r="AK20" s="3">
        <v>0</v>
      </c>
      <c r="AL20" s="3">
        <f t="shared" si="7"/>
        <v>0</v>
      </c>
      <c r="AM20" s="3">
        <v>0</v>
      </c>
      <c r="AN20" s="3"/>
      <c r="AO20" s="1"/>
      <c r="AP20" s="1"/>
    </row>
    <row r="21" spans="1:42" x14ac:dyDescent="0.25">
      <c r="A21" s="3" t="s">
        <v>26</v>
      </c>
      <c r="B21" s="3" t="s">
        <v>26</v>
      </c>
      <c r="C21" s="3">
        <v>2</v>
      </c>
      <c r="D21" s="3">
        <v>3</v>
      </c>
      <c r="E21" s="3">
        <v>103</v>
      </c>
      <c r="F21" s="3">
        <v>1</v>
      </c>
      <c r="G21" s="3">
        <v>0</v>
      </c>
      <c r="H21" s="3">
        <v>1</v>
      </c>
      <c r="I21" s="3">
        <v>6</v>
      </c>
      <c r="J21" s="5">
        <v>6.3696988945319992</v>
      </c>
      <c r="K21" s="5">
        <v>6.484256205426302</v>
      </c>
      <c r="L21" s="5">
        <v>1.2424999999999999</v>
      </c>
      <c r="M21" s="5">
        <v>1855.066</v>
      </c>
      <c r="N21" s="5">
        <v>13.6007</v>
      </c>
      <c r="O21" s="5">
        <v>-0.11600000000000001</v>
      </c>
      <c r="P21" s="5">
        <v>1.8200529999999999</v>
      </c>
      <c r="Q21" s="5">
        <v>1.7914300000000001E-2</v>
      </c>
      <c r="R21" s="3">
        <v>0.09</v>
      </c>
      <c r="S21" s="8">
        <v>0.18559999999999999</v>
      </c>
      <c r="T21" s="8">
        <v>1.7400000000000079E-2</v>
      </c>
      <c r="U21" s="8">
        <v>92.689999999999827</v>
      </c>
      <c r="V21" s="3">
        <v>253.09190000000001</v>
      </c>
      <c r="W21" s="3">
        <v>253.4967</v>
      </c>
      <c r="X21" s="3">
        <v>1.3109999999999999</v>
      </c>
      <c r="Y21" s="3">
        <v>8705.59</v>
      </c>
      <c r="Z21" s="3">
        <v>-5154.0600000000004</v>
      </c>
      <c r="AA21" s="3">
        <v>1606.99</v>
      </c>
      <c r="AB21" s="3">
        <v>-20.051500000000001</v>
      </c>
      <c r="AC21" s="3">
        <v>-58.095199999999998</v>
      </c>
      <c r="AD21" s="3">
        <f t="shared" si="8"/>
        <v>247.0124437945737</v>
      </c>
      <c r="AE21" s="3">
        <f t="shared" si="9"/>
        <v>6.8500000000000005E-2</v>
      </c>
      <c r="AF21" s="3">
        <f t="shared" si="10"/>
        <v>6850.5240000000003</v>
      </c>
      <c r="AG21" s="6">
        <f t="shared" si="11"/>
        <v>3809.4183198354058</v>
      </c>
      <c r="AH21" s="6">
        <f t="shared" si="12"/>
        <v>5.5130784708249507</v>
      </c>
      <c r="AI21" s="6">
        <f t="shared" si="13"/>
        <v>369.28734611059662</v>
      </c>
      <c r="AJ21" s="6">
        <f t="shared" si="14"/>
        <v>1394.7395814722759</v>
      </c>
      <c r="AK21" s="3">
        <v>0</v>
      </c>
      <c r="AL21" s="3">
        <f t="shared" si="7"/>
        <v>0</v>
      </c>
      <c r="AM21" s="3">
        <v>0</v>
      </c>
      <c r="AN21" s="3"/>
      <c r="AO21" s="1"/>
      <c r="AP21" s="1"/>
    </row>
    <row r="22" spans="1:42" x14ac:dyDescent="0.25">
      <c r="A22" s="3" t="s">
        <v>26</v>
      </c>
      <c r="B22" s="3" t="s">
        <v>26</v>
      </c>
      <c r="C22" s="3">
        <v>2</v>
      </c>
      <c r="D22" s="3">
        <v>4</v>
      </c>
      <c r="E22" s="3">
        <v>104</v>
      </c>
      <c r="F22" s="3">
        <v>1</v>
      </c>
      <c r="G22" s="3">
        <v>0</v>
      </c>
      <c r="H22" s="3">
        <v>1</v>
      </c>
      <c r="I22" s="3">
        <v>10</v>
      </c>
      <c r="J22" s="5">
        <v>6.3696988945319992</v>
      </c>
      <c r="K22" s="5">
        <v>6.484256205426302</v>
      </c>
      <c r="L22" s="5">
        <v>1.2424999999999999</v>
      </c>
      <c r="M22" s="5">
        <v>1855.066</v>
      </c>
      <c r="N22" s="5">
        <v>13.6007</v>
      </c>
      <c r="O22" s="5">
        <v>-0.11600000000000001</v>
      </c>
      <c r="P22" s="5">
        <v>1.8200529999999999</v>
      </c>
      <c r="Q22" s="5">
        <v>1.7914300000000001E-2</v>
      </c>
      <c r="R22" s="3">
        <v>0.09</v>
      </c>
      <c r="S22" s="8">
        <v>0.18559999999999999</v>
      </c>
      <c r="T22" s="8">
        <v>1.7400000000000079E-2</v>
      </c>
      <c r="U22" s="8">
        <v>92.689999999999827</v>
      </c>
      <c r="V22" s="3">
        <v>3.4687999999999999</v>
      </c>
      <c r="W22" s="3">
        <v>4.1412000000000004</v>
      </c>
      <c r="X22" s="3">
        <v>1.1751</v>
      </c>
      <c r="Y22" s="3">
        <v>13351.9</v>
      </c>
      <c r="Z22" s="3">
        <v>-5471.42</v>
      </c>
      <c r="AA22" s="3">
        <v>923.62599999999998</v>
      </c>
      <c r="AB22" s="3">
        <v>1.98115</v>
      </c>
      <c r="AC22" s="3">
        <v>-0.34976499999999999</v>
      </c>
      <c r="AD22" s="3">
        <f t="shared" si="8"/>
        <v>2.3430562054263016</v>
      </c>
      <c r="AE22" s="3">
        <f t="shared" si="9"/>
        <v>6.7399999999999904E-2</v>
      </c>
      <c r="AF22" s="3">
        <f t="shared" si="10"/>
        <v>11496.833999999999</v>
      </c>
      <c r="AG22" s="6">
        <f t="shared" si="11"/>
        <v>36.134540820048599</v>
      </c>
      <c r="AH22" s="6">
        <f t="shared" si="12"/>
        <v>5.4245472837022062</v>
      </c>
      <c r="AI22" s="6">
        <f t="shared" si="13"/>
        <v>619.75336726563899</v>
      </c>
      <c r="AJ22" s="6">
        <f t="shared" si="14"/>
        <v>220.43748512312993</v>
      </c>
      <c r="AK22" s="3">
        <v>0</v>
      </c>
      <c r="AL22" s="3">
        <f t="shared" si="7"/>
        <v>0</v>
      </c>
      <c r="AM22" s="3">
        <v>0</v>
      </c>
      <c r="AN22" s="3"/>
      <c r="AO22" s="1"/>
      <c r="AP22" s="1"/>
    </row>
    <row r="23" spans="1:42" x14ac:dyDescent="0.25">
      <c r="A23" s="3" t="s">
        <v>26</v>
      </c>
      <c r="B23" s="3" t="s">
        <v>26</v>
      </c>
      <c r="C23" s="3">
        <v>2</v>
      </c>
      <c r="D23" s="3">
        <v>5</v>
      </c>
      <c r="E23" s="3">
        <v>105</v>
      </c>
      <c r="F23" s="3">
        <v>1</v>
      </c>
      <c r="G23" s="3">
        <v>0</v>
      </c>
      <c r="H23" s="3">
        <v>1</v>
      </c>
      <c r="I23" s="3">
        <v>15</v>
      </c>
      <c r="J23" s="5">
        <v>6.3696988945319992</v>
      </c>
      <c r="K23" s="5">
        <v>6.484256205426302</v>
      </c>
      <c r="L23" s="5">
        <v>1.2424999999999999</v>
      </c>
      <c r="M23" s="5">
        <v>1855.066</v>
      </c>
      <c r="N23" s="5">
        <v>13.6007</v>
      </c>
      <c r="O23" s="5">
        <v>-0.11600000000000001</v>
      </c>
      <c r="P23" s="5">
        <v>1.8200529999999999</v>
      </c>
      <c r="Q23" s="5">
        <v>1.7914300000000001E-2</v>
      </c>
      <c r="R23" s="3">
        <v>0.09</v>
      </c>
      <c r="S23" s="8">
        <v>0.18559999999999999</v>
      </c>
      <c r="T23" s="8">
        <v>1.7400000000000079E-2</v>
      </c>
      <c r="U23" s="8">
        <v>92.689999999999827</v>
      </c>
      <c r="V23" s="3">
        <v>8.6499000000000006</v>
      </c>
      <c r="W23" s="3">
        <v>9.3432999999999993</v>
      </c>
      <c r="X23" s="3">
        <v>1.1752</v>
      </c>
      <c r="Y23" s="3">
        <v>13888.1</v>
      </c>
      <c r="Z23" s="3">
        <v>-5918.52</v>
      </c>
      <c r="AA23" s="3">
        <v>1032.8699999999999</v>
      </c>
      <c r="AB23" s="3">
        <v>1.9000999999999999</v>
      </c>
      <c r="AC23" s="3">
        <v>-0.56578200000000001</v>
      </c>
      <c r="AD23" s="3">
        <f t="shared" si="8"/>
        <v>2.8590437945736973</v>
      </c>
      <c r="AE23" s="3">
        <f t="shared" si="9"/>
        <v>6.7299999999999915E-2</v>
      </c>
      <c r="AF23" s="3">
        <f t="shared" si="10"/>
        <v>12033.034</v>
      </c>
      <c r="AG23" s="6">
        <f t="shared" si="11"/>
        <v>44.092085568443878</v>
      </c>
      <c r="AH23" s="6">
        <f t="shared" si="12"/>
        <v>5.416498993963776</v>
      </c>
      <c r="AI23" s="6">
        <f t="shared" si="13"/>
        <v>648.65799923021598</v>
      </c>
      <c r="AJ23" s="6">
        <f t="shared" si="14"/>
        <v>232.72219459754123</v>
      </c>
      <c r="AK23" s="3">
        <v>0</v>
      </c>
      <c r="AL23" s="3">
        <f t="shared" si="7"/>
        <v>0</v>
      </c>
      <c r="AM23" s="3">
        <v>0</v>
      </c>
      <c r="AN23" s="3"/>
      <c r="AO23" s="1"/>
      <c r="AP23" s="1"/>
    </row>
    <row r="24" spans="1:42" x14ac:dyDescent="0.25">
      <c r="A24" s="3" t="s">
        <v>26</v>
      </c>
      <c r="B24" s="3" t="s">
        <v>26</v>
      </c>
      <c r="C24" s="3">
        <v>2</v>
      </c>
      <c r="D24" s="3">
        <v>6</v>
      </c>
      <c r="E24" s="3">
        <v>106</v>
      </c>
      <c r="F24" s="3">
        <v>1</v>
      </c>
      <c r="G24" s="3">
        <v>0</v>
      </c>
      <c r="H24" s="3">
        <v>1</v>
      </c>
      <c r="I24" s="3">
        <v>21</v>
      </c>
      <c r="J24" s="5">
        <v>6.3696988945319992</v>
      </c>
      <c r="K24" s="5">
        <v>6.484256205426302</v>
      </c>
      <c r="L24" s="5">
        <v>1.2424999999999999</v>
      </c>
      <c r="M24" s="5">
        <v>1855.066</v>
      </c>
      <c r="N24" s="5">
        <v>13.6007</v>
      </c>
      <c r="O24" s="5">
        <v>-0.11600000000000001</v>
      </c>
      <c r="P24" s="5">
        <v>1.8200529999999999</v>
      </c>
      <c r="Q24" s="5">
        <v>1.7914300000000001E-2</v>
      </c>
      <c r="R24" s="3">
        <v>0.09</v>
      </c>
      <c r="S24" s="8">
        <v>0.18559999999999999</v>
      </c>
      <c r="T24" s="8">
        <v>1.7400000000000079E-2</v>
      </c>
      <c r="U24" s="8">
        <v>92.689999999999827</v>
      </c>
      <c r="V24" s="3">
        <v>3.5832999999999999</v>
      </c>
      <c r="W24" s="3">
        <v>4.2774999999999999</v>
      </c>
      <c r="X24" s="3">
        <v>1.1752</v>
      </c>
      <c r="Y24" s="3">
        <v>13838.5</v>
      </c>
      <c r="Z24" s="3">
        <v>-5723.55</v>
      </c>
      <c r="AA24" s="3">
        <v>889.46699999999998</v>
      </c>
      <c r="AB24" s="3">
        <v>2.0480999999999998</v>
      </c>
      <c r="AC24" s="3">
        <v>-0.18528</v>
      </c>
      <c r="AD24" s="3">
        <f t="shared" si="8"/>
        <v>2.2067562054263021</v>
      </c>
      <c r="AE24" s="3">
        <f t="shared" si="9"/>
        <v>6.7299999999999915E-2</v>
      </c>
      <c r="AF24" s="3">
        <f t="shared" si="10"/>
        <v>11983.433999999999</v>
      </c>
      <c r="AG24" s="6">
        <f t="shared" si="11"/>
        <v>34.032526407263099</v>
      </c>
      <c r="AH24" s="6">
        <f t="shared" si="12"/>
        <v>5.416498993963776</v>
      </c>
      <c r="AI24" s="6">
        <f t="shared" si="13"/>
        <v>645.98423991383584</v>
      </c>
      <c r="AJ24" s="6">
        <f t="shared" si="14"/>
        <v>228.47775510502092</v>
      </c>
      <c r="AK24" s="3">
        <v>0</v>
      </c>
      <c r="AL24" s="3">
        <f t="shared" si="7"/>
        <v>0</v>
      </c>
      <c r="AM24" s="3">
        <v>0</v>
      </c>
      <c r="AN24" s="3"/>
      <c r="AO24" s="1"/>
      <c r="AP24" s="1"/>
    </row>
    <row r="25" spans="1:42" x14ac:dyDescent="0.25">
      <c r="A25" s="3" t="s">
        <v>26</v>
      </c>
      <c r="B25" s="3" t="s">
        <v>26</v>
      </c>
      <c r="C25" s="3">
        <v>2</v>
      </c>
      <c r="D25" s="3">
        <v>8</v>
      </c>
      <c r="E25" s="3">
        <v>108</v>
      </c>
      <c r="F25" s="3">
        <v>1</v>
      </c>
      <c r="G25" s="3">
        <v>0</v>
      </c>
      <c r="H25" s="3">
        <v>1</v>
      </c>
      <c r="I25" s="3">
        <v>36</v>
      </c>
      <c r="J25" s="5">
        <v>6.3696988945319992</v>
      </c>
      <c r="K25" s="5">
        <v>6.484256205426302</v>
      </c>
      <c r="L25" s="5">
        <v>1.2424999999999999</v>
      </c>
      <c r="M25" s="5">
        <v>1855.066</v>
      </c>
      <c r="N25" s="5">
        <v>13.6007</v>
      </c>
      <c r="O25" s="5">
        <v>-0.11600000000000001</v>
      </c>
      <c r="P25" s="5">
        <v>1.8200529999999999</v>
      </c>
      <c r="Q25" s="5">
        <v>1.7914300000000001E-2</v>
      </c>
      <c r="R25" s="3">
        <v>0.09</v>
      </c>
      <c r="S25" s="8">
        <v>0.18559999999999999</v>
      </c>
      <c r="T25" s="8">
        <v>1.7400000000000079E-2</v>
      </c>
      <c r="U25" s="8">
        <v>92.689999999999827</v>
      </c>
      <c r="V25" s="3">
        <v>2.8715000000000002</v>
      </c>
      <c r="W25" s="3">
        <v>2.9592999999999998</v>
      </c>
      <c r="X25" s="3">
        <v>1.3869</v>
      </c>
      <c r="Y25" s="3">
        <v>1422.5</v>
      </c>
      <c r="Z25" s="3">
        <v>-11.1723</v>
      </c>
      <c r="AA25" s="3">
        <v>7.98735E-2</v>
      </c>
      <c r="AB25" s="3">
        <v>1.46055</v>
      </c>
      <c r="AC25" s="3">
        <v>1.6136299999999999E-2</v>
      </c>
      <c r="AD25" s="3">
        <f t="shared" si="8"/>
        <v>3.5249562054263022</v>
      </c>
      <c r="AE25" s="3">
        <f t="shared" si="9"/>
        <v>0.14440000000000008</v>
      </c>
      <c r="AF25" s="3">
        <f t="shared" si="10"/>
        <v>432.56600000000003</v>
      </c>
      <c r="AG25" s="6">
        <f t="shared" si="11"/>
        <v>54.361766311400039</v>
      </c>
      <c r="AH25" s="6">
        <f t="shared" si="12"/>
        <v>11.621730382293769</v>
      </c>
      <c r="AI25" s="6">
        <f t="shared" si="13"/>
        <v>23.318092186477461</v>
      </c>
      <c r="AJ25" s="6">
        <f t="shared" si="14"/>
        <v>29.767196293390423</v>
      </c>
      <c r="AK25" s="3">
        <v>0</v>
      </c>
      <c r="AL25" s="3">
        <f t="shared" si="7"/>
        <v>0</v>
      </c>
      <c r="AM25" s="3">
        <v>0</v>
      </c>
      <c r="AN25" s="3"/>
      <c r="AO25" s="1"/>
      <c r="AP25" s="1"/>
    </row>
    <row r="26" spans="1:42" x14ac:dyDescent="0.25">
      <c r="A26" s="3" t="s">
        <v>26</v>
      </c>
      <c r="B26" s="3" t="s">
        <v>26</v>
      </c>
      <c r="C26" s="3">
        <v>2</v>
      </c>
      <c r="D26" s="3">
        <v>9</v>
      </c>
      <c r="E26" s="3">
        <v>109</v>
      </c>
      <c r="F26" s="3">
        <v>1</v>
      </c>
      <c r="G26" s="3">
        <v>0</v>
      </c>
      <c r="H26" s="3">
        <v>1</v>
      </c>
      <c r="I26" s="3">
        <v>45</v>
      </c>
      <c r="J26" s="5">
        <v>6.3696988945319992</v>
      </c>
      <c r="K26" s="5">
        <v>6.484256205426302</v>
      </c>
      <c r="L26" s="5">
        <v>1.2424999999999999</v>
      </c>
      <c r="M26" s="5">
        <v>1855.066</v>
      </c>
      <c r="N26" s="5">
        <v>13.6007</v>
      </c>
      <c r="O26" s="5">
        <v>-0.11600000000000001</v>
      </c>
      <c r="P26" s="5">
        <v>1.8200529999999999</v>
      </c>
      <c r="Q26" s="5">
        <v>1.7914300000000001E-2</v>
      </c>
      <c r="R26" s="3">
        <v>0.09</v>
      </c>
      <c r="S26" s="8">
        <v>0.18559999999999999</v>
      </c>
      <c r="T26" s="8">
        <v>1.7400000000000079E-2</v>
      </c>
      <c r="U26" s="8">
        <v>92.689999999999827</v>
      </c>
      <c r="V26" s="3">
        <v>4.9942000000000002</v>
      </c>
      <c r="W26" s="3">
        <v>5.0819999999999999</v>
      </c>
      <c r="X26" s="3">
        <v>1.387</v>
      </c>
      <c r="Y26" s="3">
        <v>1422.16</v>
      </c>
      <c r="Z26" s="3">
        <v>-11.195499999999999</v>
      </c>
      <c r="AA26" s="3">
        <v>8.1040600000000004E-2</v>
      </c>
      <c r="AB26" s="3">
        <v>1.46044</v>
      </c>
      <c r="AC26" s="3">
        <v>1.6116800000000001E-2</v>
      </c>
      <c r="AD26" s="3">
        <f t="shared" si="8"/>
        <v>1.4022562054263021</v>
      </c>
      <c r="AE26" s="3">
        <f t="shared" si="9"/>
        <v>0.14450000000000007</v>
      </c>
      <c r="AF26" s="3">
        <f t="shared" si="10"/>
        <v>432.90599999999995</v>
      </c>
      <c r="AG26" s="6">
        <f t="shared" si="11"/>
        <v>21.625552121966347</v>
      </c>
      <c r="AH26" s="6">
        <f t="shared" si="12"/>
        <v>11.629778672032201</v>
      </c>
      <c r="AI26" s="6">
        <f t="shared" si="13"/>
        <v>23.336420375339742</v>
      </c>
      <c r="AJ26" s="6">
        <f t="shared" si="14"/>
        <v>18.863917056446095</v>
      </c>
      <c r="AK26" s="3">
        <v>0</v>
      </c>
      <c r="AL26" s="3">
        <f t="shared" si="7"/>
        <v>0</v>
      </c>
      <c r="AM26" s="3">
        <v>0</v>
      </c>
      <c r="AN26" s="3"/>
      <c r="AO26" s="1"/>
      <c r="AP26" s="1"/>
    </row>
    <row r="27" spans="1:42" x14ac:dyDescent="0.25">
      <c r="A27" s="3" t="s">
        <v>26</v>
      </c>
      <c r="B27" s="3" t="s">
        <v>26</v>
      </c>
      <c r="C27" s="3">
        <v>2</v>
      </c>
      <c r="D27" s="3">
        <v>10</v>
      </c>
      <c r="E27" s="3">
        <v>110</v>
      </c>
      <c r="F27" s="3">
        <v>1</v>
      </c>
      <c r="G27" s="3">
        <v>0</v>
      </c>
      <c r="H27" s="3">
        <v>1</v>
      </c>
      <c r="I27" s="3">
        <v>55</v>
      </c>
      <c r="J27" s="5">
        <v>6.3696988945319992</v>
      </c>
      <c r="K27" s="5">
        <v>6.484256205426302</v>
      </c>
      <c r="L27" s="5">
        <v>1.2424999999999999</v>
      </c>
      <c r="M27" s="5">
        <v>1855.066</v>
      </c>
      <c r="N27" s="5">
        <v>13.6007</v>
      </c>
      <c r="O27" s="5">
        <v>-0.11600000000000001</v>
      </c>
      <c r="P27" s="5">
        <v>1.8200529999999999</v>
      </c>
      <c r="Q27" s="5">
        <v>1.7914300000000001E-2</v>
      </c>
      <c r="R27" s="3">
        <v>0.09</v>
      </c>
      <c r="S27" s="8">
        <v>0.18559999999999999</v>
      </c>
      <c r="T27" s="8">
        <v>1.7400000000000079E-2</v>
      </c>
      <c r="U27" s="8">
        <v>92.689999999999827</v>
      </c>
      <c r="V27" s="3">
        <v>3.9693000000000001</v>
      </c>
      <c r="W27" s="3">
        <v>4.0570000000000004</v>
      </c>
      <c r="X27" s="3">
        <v>1.3874</v>
      </c>
      <c r="Y27" s="3">
        <v>1419.92</v>
      </c>
      <c r="Z27" s="3">
        <v>-11.200100000000001</v>
      </c>
      <c r="AA27" s="3">
        <v>7.8980700000000001E-2</v>
      </c>
      <c r="AB27" s="3">
        <v>1.45963</v>
      </c>
      <c r="AC27" s="3">
        <v>1.6177199999999999E-2</v>
      </c>
      <c r="AD27" s="3">
        <f t="shared" si="8"/>
        <v>2.4272562054263016</v>
      </c>
      <c r="AE27" s="3">
        <f t="shared" si="9"/>
        <v>0.14490000000000003</v>
      </c>
      <c r="AF27" s="3">
        <f t="shared" si="10"/>
        <v>435.14599999999996</v>
      </c>
      <c r="AG27" s="6">
        <f t="shared" si="11"/>
        <v>37.433070633376119</v>
      </c>
      <c r="AH27" s="6">
        <f t="shared" si="12"/>
        <v>11.661971830985918</v>
      </c>
      <c r="AI27" s="6">
        <f t="shared" si="13"/>
        <v>23.457170796079492</v>
      </c>
      <c r="AJ27" s="6">
        <f t="shared" si="14"/>
        <v>24.184071086813844</v>
      </c>
      <c r="AK27" s="3">
        <v>0</v>
      </c>
      <c r="AL27" s="3">
        <f t="shared" si="7"/>
        <v>0</v>
      </c>
      <c r="AM27" s="3">
        <v>0</v>
      </c>
      <c r="AN27" s="3"/>
      <c r="AO27" s="1"/>
      <c r="AP27" s="1"/>
    </row>
    <row r="28" spans="1:42" x14ac:dyDescent="0.25">
      <c r="A28" s="3" t="s">
        <v>26</v>
      </c>
      <c r="B28" s="3" t="s">
        <v>26</v>
      </c>
      <c r="C28" s="3">
        <v>4</v>
      </c>
      <c r="D28" s="3">
        <v>2</v>
      </c>
      <c r="E28" s="3">
        <v>111</v>
      </c>
      <c r="F28" s="3">
        <v>1</v>
      </c>
      <c r="G28" s="3">
        <v>0</v>
      </c>
      <c r="H28" s="3">
        <v>1</v>
      </c>
      <c r="I28" s="3">
        <v>1</v>
      </c>
      <c r="J28" s="5">
        <v>6.3696988945319992</v>
      </c>
      <c r="K28" s="5">
        <v>6.484256205426302</v>
      </c>
      <c r="L28" s="5">
        <v>1.2424999999999999</v>
      </c>
      <c r="M28" s="5">
        <v>1855.066</v>
      </c>
      <c r="N28" s="5">
        <v>13.6007</v>
      </c>
      <c r="O28" s="5">
        <v>-0.11600000000000001</v>
      </c>
      <c r="P28" s="5">
        <v>1.8200529999999999</v>
      </c>
      <c r="Q28" s="5">
        <v>1.7914300000000001E-2</v>
      </c>
      <c r="R28" s="3">
        <v>0.09</v>
      </c>
      <c r="S28" s="8">
        <v>0.18559999999999999</v>
      </c>
      <c r="T28" s="8">
        <v>1.7400000000000079E-2</v>
      </c>
      <c r="U28" s="8">
        <v>92.689999999999827</v>
      </c>
      <c r="V28" s="3">
        <v>10.2653</v>
      </c>
      <c r="W28" s="3">
        <v>10.381</v>
      </c>
      <c r="X28" s="3">
        <v>1.2599</v>
      </c>
      <c r="Y28" s="3">
        <v>1871.47</v>
      </c>
      <c r="Z28" s="3">
        <v>-11.9567</v>
      </c>
      <c r="AA28" s="3">
        <v>-8.7286500000000003E-2</v>
      </c>
      <c r="AB28" s="3">
        <v>1.7700100000000001</v>
      </c>
      <c r="AC28" s="3">
        <v>1.55722E-2</v>
      </c>
      <c r="AD28" s="3">
        <f t="shared" si="8"/>
        <v>3.8967437945736982</v>
      </c>
      <c r="AE28" s="3">
        <f t="shared" si="9"/>
        <v>1.7400000000000082E-2</v>
      </c>
      <c r="AF28" s="3">
        <f t="shared" si="10"/>
        <v>16.403999999999996</v>
      </c>
      <c r="AG28" s="6">
        <f t="shared" si="11"/>
        <v>60.095463089702363</v>
      </c>
      <c r="AH28" s="6">
        <f t="shared" si="12"/>
        <v>1.4004024144869283</v>
      </c>
      <c r="AI28" s="6">
        <f t="shared" si="13"/>
        <v>0.88428120616732764</v>
      </c>
      <c r="AJ28" s="6">
        <f t="shared" si="14"/>
        <v>20.79338223678554</v>
      </c>
      <c r="AK28" s="3">
        <v>0</v>
      </c>
      <c r="AL28" s="3">
        <f t="shared" si="7"/>
        <v>0</v>
      </c>
      <c r="AM28" s="3">
        <v>0</v>
      </c>
      <c r="AN28" s="3"/>
      <c r="AO28" s="1"/>
      <c r="AP28" s="1"/>
    </row>
    <row r="29" spans="1:42" x14ac:dyDescent="0.25">
      <c r="A29" s="3" t="s">
        <v>26</v>
      </c>
      <c r="B29" s="3" t="s">
        <v>26</v>
      </c>
      <c r="C29" s="3">
        <v>4</v>
      </c>
      <c r="D29" s="3">
        <v>3</v>
      </c>
      <c r="E29" s="3">
        <v>112</v>
      </c>
      <c r="F29" s="3">
        <v>1</v>
      </c>
      <c r="G29" s="3">
        <v>0</v>
      </c>
      <c r="H29" s="3">
        <v>1</v>
      </c>
      <c r="I29" s="3">
        <v>6</v>
      </c>
      <c r="J29" s="5">
        <v>6.3696988945319992</v>
      </c>
      <c r="K29" s="5">
        <v>6.484256205426302</v>
      </c>
      <c r="L29" s="5">
        <v>1.2424999999999999</v>
      </c>
      <c r="M29" s="5">
        <v>1855.066</v>
      </c>
      <c r="N29" s="5">
        <v>13.6007</v>
      </c>
      <c r="O29" s="5">
        <v>-0.11600000000000001</v>
      </c>
      <c r="P29" s="5">
        <v>1.8200529999999999</v>
      </c>
      <c r="Q29" s="5">
        <v>1.7914300000000001E-2</v>
      </c>
      <c r="R29" s="3">
        <v>0.09</v>
      </c>
      <c r="S29" s="8">
        <v>0.18559999999999999</v>
      </c>
      <c r="T29" s="8">
        <v>1.7400000000000079E-2</v>
      </c>
      <c r="U29" s="8">
        <v>92.689999999999827</v>
      </c>
      <c r="V29" s="3">
        <v>8.4330999999999996</v>
      </c>
      <c r="W29" s="3">
        <v>9.4540000000000006</v>
      </c>
      <c r="X29" s="3">
        <v>1.1511</v>
      </c>
      <c r="Y29" s="3">
        <v>22134.2</v>
      </c>
      <c r="Z29" s="3">
        <v>-12529.7</v>
      </c>
      <c r="AA29" s="3">
        <v>2398.4299999999998</v>
      </c>
      <c r="AB29" s="3">
        <v>2.8828</v>
      </c>
      <c r="AC29" s="3">
        <v>1.51573</v>
      </c>
      <c r="AD29" s="3">
        <f t="shared" si="8"/>
        <v>2.9697437945736986</v>
      </c>
      <c r="AE29" s="3">
        <f t="shared" si="9"/>
        <v>9.1399999999999926E-2</v>
      </c>
      <c r="AF29" s="3">
        <f t="shared" si="10"/>
        <v>20279.134000000002</v>
      </c>
      <c r="AG29" s="6">
        <f t="shared" si="11"/>
        <v>45.799297567676156</v>
      </c>
      <c r="AH29" s="6">
        <f t="shared" si="12"/>
        <v>7.3561368209255473</v>
      </c>
      <c r="AI29" s="6">
        <f t="shared" si="13"/>
        <v>1093.1758762221937</v>
      </c>
      <c r="AJ29" s="6">
        <f t="shared" si="14"/>
        <v>382.11043687026512</v>
      </c>
      <c r="AK29" s="3">
        <v>0</v>
      </c>
      <c r="AL29" s="3">
        <f t="shared" si="7"/>
        <v>0</v>
      </c>
      <c r="AM29" s="3">
        <v>0</v>
      </c>
      <c r="AN29" s="3"/>
      <c r="AO29" s="1"/>
      <c r="AP29" s="1"/>
    </row>
    <row r="30" spans="1:42" x14ac:dyDescent="0.25">
      <c r="A30" s="3" t="s">
        <v>26</v>
      </c>
      <c r="B30" s="3" t="s">
        <v>26</v>
      </c>
      <c r="C30" s="3">
        <v>4</v>
      </c>
      <c r="D30" s="3">
        <v>4</v>
      </c>
      <c r="E30" s="3">
        <v>113</v>
      </c>
      <c r="F30" s="3">
        <v>1</v>
      </c>
      <c r="G30" s="3">
        <v>0</v>
      </c>
      <c r="H30" s="3">
        <v>1</v>
      </c>
      <c r="I30" s="3">
        <v>20</v>
      </c>
      <c r="J30" s="5">
        <v>6.3696988945319992</v>
      </c>
      <c r="K30" s="5">
        <v>6.484256205426302</v>
      </c>
      <c r="L30" s="5">
        <v>1.2424999999999999</v>
      </c>
      <c r="M30" s="5">
        <v>1855.066</v>
      </c>
      <c r="N30" s="5">
        <v>13.6007</v>
      </c>
      <c r="O30" s="5">
        <v>-0.11600000000000001</v>
      </c>
      <c r="P30" s="5">
        <v>1.8200529999999999</v>
      </c>
      <c r="Q30" s="5">
        <v>1.7914300000000001E-2</v>
      </c>
      <c r="R30" s="3">
        <v>0.09</v>
      </c>
      <c r="S30" s="8">
        <v>0.18559999999999999</v>
      </c>
      <c r="T30" s="8">
        <v>1.7400000000000079E-2</v>
      </c>
      <c r="U30" s="8">
        <v>92.689999999999827</v>
      </c>
      <c r="V30" s="3">
        <v>8.0495000000000001</v>
      </c>
      <c r="W30" s="3">
        <v>8.3359000000000005</v>
      </c>
      <c r="X30" s="3">
        <v>1.2950999999999999</v>
      </c>
      <c r="Y30" s="3">
        <v>6757.7</v>
      </c>
      <c r="Z30" s="3">
        <v>-4948.29</v>
      </c>
      <c r="AA30" s="3">
        <v>1347.71</v>
      </c>
      <c r="AB30" s="3">
        <v>10.222200000000001</v>
      </c>
      <c r="AC30" s="3">
        <v>9.0194100000000006</v>
      </c>
      <c r="AD30" s="3">
        <f t="shared" si="8"/>
        <v>1.8516437945736985</v>
      </c>
      <c r="AE30" s="3">
        <f t="shared" si="9"/>
        <v>5.259999999999998E-2</v>
      </c>
      <c r="AF30" s="3">
        <f t="shared" si="10"/>
        <v>4902.634</v>
      </c>
      <c r="AG30" s="6">
        <f t="shared" si="11"/>
        <v>28.555993716351985</v>
      </c>
      <c r="AH30" s="6">
        <f t="shared" si="12"/>
        <v>4.2334004024144853</v>
      </c>
      <c r="AI30" s="6">
        <f t="shared" si="13"/>
        <v>264.28353492544198</v>
      </c>
      <c r="AJ30" s="6">
        <f t="shared" si="14"/>
        <v>99.024309681402812</v>
      </c>
      <c r="AK30" s="3">
        <v>0</v>
      </c>
      <c r="AL30" s="3">
        <f t="shared" si="7"/>
        <v>0</v>
      </c>
      <c r="AM30" s="3">
        <v>0</v>
      </c>
      <c r="AN30" s="3"/>
      <c r="AO30" s="1"/>
      <c r="AP30" s="1"/>
    </row>
    <row r="31" spans="1:42" x14ac:dyDescent="0.25">
      <c r="A31" s="3" t="s">
        <v>26</v>
      </c>
      <c r="B31" s="3" t="s">
        <v>26</v>
      </c>
      <c r="C31" s="3">
        <v>4</v>
      </c>
      <c r="D31" s="3">
        <v>5</v>
      </c>
      <c r="E31" s="3">
        <v>114</v>
      </c>
      <c r="F31" s="3">
        <v>1</v>
      </c>
      <c r="G31" s="3">
        <v>0</v>
      </c>
      <c r="H31" s="3">
        <v>1</v>
      </c>
      <c r="I31" s="3">
        <v>50</v>
      </c>
      <c r="J31" s="5">
        <v>6.3696988945319992</v>
      </c>
      <c r="K31" s="5">
        <v>6.484256205426302</v>
      </c>
      <c r="L31" s="5">
        <v>1.2424999999999999</v>
      </c>
      <c r="M31" s="5">
        <v>1855.066</v>
      </c>
      <c r="N31" s="5">
        <v>13.6007</v>
      </c>
      <c r="O31" s="5">
        <v>-0.11600000000000001</v>
      </c>
      <c r="P31" s="5">
        <v>1.8200529999999999</v>
      </c>
      <c r="Q31" s="5">
        <v>1.7914300000000001E-2</v>
      </c>
      <c r="R31" s="3">
        <v>0.09</v>
      </c>
      <c r="S31" s="8">
        <v>0.18559999999999999</v>
      </c>
      <c r="T31" s="8">
        <v>1.7400000000000079E-2</v>
      </c>
      <c r="U31" s="8">
        <v>92.689999999999827</v>
      </c>
      <c r="V31" s="3">
        <v>5.6962999999999999</v>
      </c>
      <c r="W31" s="3">
        <v>6.0308000000000002</v>
      </c>
      <c r="X31" s="3">
        <v>1.2708999999999999</v>
      </c>
      <c r="Y31" s="3">
        <v>6491.27</v>
      </c>
      <c r="Z31" s="3">
        <v>-2477.0700000000002</v>
      </c>
      <c r="AA31" s="3">
        <v>577.30700000000002</v>
      </c>
      <c r="AB31" s="3">
        <v>1.81908</v>
      </c>
      <c r="AC31" s="3">
        <v>-0.102239</v>
      </c>
      <c r="AD31" s="3">
        <f t="shared" si="8"/>
        <v>0.45345620542630183</v>
      </c>
      <c r="AE31" s="3">
        <f t="shared" si="9"/>
        <v>2.8399999999999981E-2</v>
      </c>
      <c r="AF31" s="3">
        <f t="shared" si="10"/>
        <v>4636.2040000000006</v>
      </c>
      <c r="AG31" s="6">
        <f t="shared" si="11"/>
        <v>6.9931876696486848</v>
      </c>
      <c r="AH31" s="6">
        <f t="shared" si="12"/>
        <v>2.2857142857142843</v>
      </c>
      <c r="AI31" s="6">
        <f t="shared" si="13"/>
        <v>249.92124269433003</v>
      </c>
      <c r="AJ31" s="6">
        <f t="shared" si="14"/>
        <v>86.400048216564343</v>
      </c>
      <c r="AK31" s="3">
        <v>0</v>
      </c>
      <c r="AL31" s="3">
        <f t="shared" si="7"/>
        <v>0</v>
      </c>
      <c r="AM31" s="3">
        <v>0</v>
      </c>
      <c r="AN31" s="3"/>
      <c r="AO31" s="1"/>
      <c r="AP31" s="1"/>
    </row>
    <row r="32" spans="1:42" x14ac:dyDescent="0.25">
      <c r="A32" s="3" t="s">
        <v>26</v>
      </c>
      <c r="B32" s="3" t="s">
        <v>26</v>
      </c>
      <c r="C32" s="3">
        <v>4</v>
      </c>
      <c r="D32" s="3">
        <v>6</v>
      </c>
      <c r="E32" s="3">
        <v>115</v>
      </c>
      <c r="F32" s="3">
        <v>1</v>
      </c>
      <c r="G32" s="3">
        <v>0</v>
      </c>
      <c r="H32" s="3">
        <v>1</v>
      </c>
      <c r="I32" s="3">
        <v>105</v>
      </c>
      <c r="J32" s="5">
        <v>6.3696988945319992</v>
      </c>
      <c r="K32" s="5">
        <v>6.484256205426302</v>
      </c>
      <c r="L32" s="5">
        <v>1.2424999999999999</v>
      </c>
      <c r="M32" s="5">
        <v>1855.066</v>
      </c>
      <c r="N32" s="5">
        <v>13.6007</v>
      </c>
      <c r="O32" s="5">
        <v>-0.11600000000000001</v>
      </c>
      <c r="P32" s="5">
        <v>1.8200529999999999</v>
      </c>
      <c r="Q32" s="5">
        <v>1.7914300000000001E-2</v>
      </c>
      <c r="R32" s="3">
        <v>0.09</v>
      </c>
      <c r="S32" s="8">
        <v>0.18559999999999999</v>
      </c>
      <c r="T32" s="8">
        <v>1.7400000000000079E-2</v>
      </c>
      <c r="U32" s="8">
        <v>92.689999999999827</v>
      </c>
      <c r="V32" s="3">
        <v>5.1074999999999999</v>
      </c>
      <c r="W32" s="3">
        <v>5.3494999999999999</v>
      </c>
      <c r="X32" s="3">
        <v>1.3349</v>
      </c>
      <c r="Y32" s="3">
        <v>4404.22</v>
      </c>
      <c r="Z32" s="3">
        <v>-1049.1300000000001</v>
      </c>
      <c r="AA32" s="3">
        <v>94.869699999999995</v>
      </c>
      <c r="AB32" s="3">
        <v>1.5681400000000001</v>
      </c>
      <c r="AC32" s="3">
        <v>-0.29308800000000002</v>
      </c>
      <c r="AD32" s="3">
        <f t="shared" si="8"/>
        <v>1.1347562054263021</v>
      </c>
      <c r="AE32" s="3">
        <f t="shared" si="9"/>
        <v>9.2400000000000038E-2</v>
      </c>
      <c r="AF32" s="3">
        <f t="shared" si="10"/>
        <v>2549.1540000000005</v>
      </c>
      <c r="AG32" s="6">
        <f t="shared" si="11"/>
        <v>17.500175339720379</v>
      </c>
      <c r="AH32" s="6">
        <f t="shared" si="12"/>
        <v>7.4366197183098626</v>
      </c>
      <c r="AI32" s="6">
        <f t="shared" si="13"/>
        <v>137.41581162071864</v>
      </c>
      <c r="AJ32" s="6">
        <f t="shared" si="14"/>
        <v>54.117535559582961</v>
      </c>
      <c r="AK32" s="3">
        <v>0</v>
      </c>
      <c r="AL32" s="3">
        <f t="shared" si="7"/>
        <v>0</v>
      </c>
      <c r="AM32" s="3">
        <v>0</v>
      </c>
      <c r="AN32" s="3"/>
      <c r="AO32" s="1"/>
      <c r="AP32" s="1"/>
    </row>
    <row r="33" spans="1:42" x14ac:dyDescent="0.25">
      <c r="A33" s="3" t="s">
        <v>26</v>
      </c>
      <c r="B33" s="3" t="s">
        <v>26</v>
      </c>
      <c r="C33" s="3">
        <v>6</v>
      </c>
      <c r="D33" s="3">
        <v>3</v>
      </c>
      <c r="E33" s="3">
        <v>120</v>
      </c>
      <c r="F33" s="3">
        <v>1</v>
      </c>
      <c r="G33" s="3">
        <v>0</v>
      </c>
      <c r="H33" s="3">
        <v>1</v>
      </c>
      <c r="I33" s="3">
        <v>1</v>
      </c>
      <c r="J33" s="5">
        <v>6.3696988945319992</v>
      </c>
      <c r="K33" s="5">
        <v>6.484256205426302</v>
      </c>
      <c r="L33" s="5">
        <v>1.2424999999999999</v>
      </c>
      <c r="M33" s="5">
        <v>1855.066</v>
      </c>
      <c r="N33" s="5">
        <v>13.6007</v>
      </c>
      <c r="O33" s="5">
        <v>-0.11600000000000001</v>
      </c>
      <c r="P33" s="5">
        <v>1.8200529999999999</v>
      </c>
      <c r="Q33" s="5">
        <v>1.7914300000000001E-2</v>
      </c>
      <c r="R33" s="3">
        <v>0.09</v>
      </c>
      <c r="S33" s="8">
        <v>0.18559999999999999</v>
      </c>
      <c r="T33" s="8">
        <v>1.7400000000000079E-2</v>
      </c>
      <c r="U33" s="8">
        <v>92.689999999999827</v>
      </c>
      <c r="V33" s="3">
        <v>10.2638</v>
      </c>
      <c r="W33" s="3">
        <v>10.3794</v>
      </c>
      <c r="X33" s="3">
        <v>1.2599</v>
      </c>
      <c r="Y33" s="3">
        <v>1872.09</v>
      </c>
      <c r="Z33" s="3">
        <v>-11.9642</v>
      </c>
      <c r="AA33" s="3">
        <v>-9.2185799999999998E-2</v>
      </c>
      <c r="AB33" s="3">
        <v>1.77</v>
      </c>
      <c r="AC33" s="3">
        <v>1.55674E-2</v>
      </c>
      <c r="AD33" s="3">
        <f t="shared" si="8"/>
        <v>3.8951437945736984</v>
      </c>
      <c r="AE33" s="3">
        <f t="shared" si="9"/>
        <v>1.7400000000000082E-2</v>
      </c>
      <c r="AF33" s="3">
        <f t="shared" si="10"/>
        <v>17.023999999999887</v>
      </c>
      <c r="AG33" s="6">
        <f t="shared" si="11"/>
        <v>60.070787938855283</v>
      </c>
      <c r="AH33" s="6">
        <f t="shared" si="12"/>
        <v>1.4004024144869283</v>
      </c>
      <c r="AI33" s="6">
        <f t="shared" si="13"/>
        <v>0.91770319762207309</v>
      </c>
      <c r="AJ33" s="6">
        <f t="shared" si="14"/>
        <v>20.796297850321427</v>
      </c>
      <c r="AK33" s="3">
        <v>0</v>
      </c>
      <c r="AL33" s="3">
        <f t="shared" si="7"/>
        <v>0</v>
      </c>
      <c r="AM33" s="3">
        <v>0</v>
      </c>
      <c r="AN33" s="3"/>
      <c r="AO33" s="1"/>
      <c r="AP33" s="1"/>
    </row>
    <row r="34" spans="1:42" x14ac:dyDescent="0.25">
      <c r="A34" s="3" t="s">
        <v>26</v>
      </c>
      <c r="B34" s="3" t="s">
        <v>26</v>
      </c>
      <c r="C34" s="3">
        <v>6</v>
      </c>
      <c r="D34" s="3">
        <v>4</v>
      </c>
      <c r="E34" s="3">
        <v>121</v>
      </c>
      <c r="F34" s="3">
        <v>1</v>
      </c>
      <c r="G34" s="3">
        <v>0</v>
      </c>
      <c r="H34" s="3">
        <v>1</v>
      </c>
      <c r="I34" s="3">
        <v>10</v>
      </c>
      <c r="J34" s="5">
        <v>6.3696988945319992</v>
      </c>
      <c r="K34" s="5">
        <v>6.484256205426302</v>
      </c>
      <c r="L34" s="5">
        <v>1.2424999999999999</v>
      </c>
      <c r="M34" s="5">
        <v>1855.066</v>
      </c>
      <c r="N34" s="5">
        <v>13.6007</v>
      </c>
      <c r="O34" s="5">
        <v>-0.11600000000000001</v>
      </c>
      <c r="P34" s="5">
        <v>1.8200529999999999</v>
      </c>
      <c r="Q34" s="5">
        <v>1.7914300000000001E-2</v>
      </c>
      <c r="R34" s="3">
        <v>0.09</v>
      </c>
      <c r="S34" s="8">
        <v>0.18559999999999999</v>
      </c>
      <c r="T34" s="8">
        <v>1.7400000000000079E-2</v>
      </c>
      <c r="U34" s="8">
        <v>92.689999999999827</v>
      </c>
      <c r="V34" s="3">
        <v>11.0565</v>
      </c>
      <c r="W34" s="3">
        <v>11.1745</v>
      </c>
      <c r="X34" s="3">
        <v>1.2428999999999999</v>
      </c>
      <c r="Y34" s="3">
        <v>1976.01</v>
      </c>
      <c r="Z34" s="3">
        <v>-162.47499999999999</v>
      </c>
      <c r="AA34" s="3">
        <v>32.988199999999999</v>
      </c>
      <c r="AB34" s="3">
        <v>1.7864500000000001</v>
      </c>
      <c r="AC34" s="3">
        <v>2.4519300000000001E-2</v>
      </c>
      <c r="AD34" s="3">
        <f t="shared" si="8"/>
        <v>4.6902437945736981</v>
      </c>
      <c r="AE34" s="3">
        <f t="shared" si="9"/>
        <v>3.9999999999995595E-4</v>
      </c>
      <c r="AF34" s="3">
        <f t="shared" si="10"/>
        <v>120.94399999999996</v>
      </c>
      <c r="AG34" s="6">
        <f t="shared" si="11"/>
        <v>72.332795712925446</v>
      </c>
      <c r="AH34" s="6">
        <f t="shared" si="12"/>
        <v>3.2193158953718791E-2</v>
      </c>
      <c r="AI34" s="6">
        <f t="shared" si="13"/>
        <v>6.519660216941066</v>
      </c>
      <c r="AJ34" s="6">
        <f t="shared" si="14"/>
        <v>26.294883029606741</v>
      </c>
      <c r="AK34" s="3">
        <v>0</v>
      </c>
      <c r="AL34" s="3">
        <f t="shared" si="7"/>
        <v>0</v>
      </c>
      <c r="AM34" s="3">
        <v>0</v>
      </c>
      <c r="AN34" s="3"/>
      <c r="AO34" s="1"/>
      <c r="AP34" s="1"/>
    </row>
    <row r="35" spans="1:42" x14ac:dyDescent="0.25">
      <c r="A35" s="3" t="s">
        <v>26</v>
      </c>
      <c r="B35" s="3" t="s">
        <v>26</v>
      </c>
      <c r="C35" s="3">
        <v>6</v>
      </c>
      <c r="D35" s="3">
        <v>5</v>
      </c>
      <c r="E35" s="3">
        <v>122</v>
      </c>
      <c r="F35" s="3">
        <v>1</v>
      </c>
      <c r="G35" s="3">
        <v>0</v>
      </c>
      <c r="H35" s="3">
        <v>1</v>
      </c>
      <c r="I35" s="3">
        <v>50</v>
      </c>
      <c r="J35" s="5">
        <v>6.3696988945319992</v>
      </c>
      <c r="K35" s="5">
        <v>6.484256205426302</v>
      </c>
      <c r="L35" s="5">
        <v>1.2424999999999999</v>
      </c>
      <c r="M35" s="5">
        <v>1855.066</v>
      </c>
      <c r="N35" s="5">
        <v>13.6007</v>
      </c>
      <c r="O35" s="5">
        <v>-0.11600000000000001</v>
      </c>
      <c r="P35" s="5">
        <v>1.8200529999999999</v>
      </c>
      <c r="Q35" s="5">
        <v>1.7914300000000001E-2</v>
      </c>
      <c r="R35" s="3">
        <v>0.09</v>
      </c>
      <c r="S35" s="8">
        <v>0.18559999999999999</v>
      </c>
      <c r="T35" s="8">
        <v>1.7400000000000079E-2</v>
      </c>
      <c r="U35" s="8">
        <v>92.689999999999827</v>
      </c>
      <c r="V35" s="3">
        <v>2.5848</v>
      </c>
      <c r="W35" s="3">
        <v>2.6856</v>
      </c>
      <c r="X35" s="3">
        <v>1.2441</v>
      </c>
      <c r="Y35" s="3">
        <v>1762.41</v>
      </c>
      <c r="Z35" s="3">
        <v>-284.99799999999999</v>
      </c>
      <c r="AA35" s="3">
        <v>26.3231</v>
      </c>
      <c r="AB35" s="3">
        <v>1.8466100000000001</v>
      </c>
      <c r="AC35" s="3">
        <v>0.117203</v>
      </c>
      <c r="AD35" s="3">
        <f t="shared" si="8"/>
        <v>3.798656205426302</v>
      </c>
      <c r="AE35" s="3">
        <f t="shared" si="9"/>
        <v>1.6000000000000458E-3</v>
      </c>
      <c r="AF35" s="3">
        <f t="shared" si="10"/>
        <v>92.655999999999949</v>
      </c>
      <c r="AG35" s="6">
        <f t="shared" si="11"/>
        <v>58.582759303178435</v>
      </c>
      <c r="AH35" s="6">
        <f t="shared" si="12"/>
        <v>0.12877263581489304</v>
      </c>
      <c r="AI35" s="6">
        <f t="shared" si="13"/>
        <v>4.9947549035991141</v>
      </c>
      <c r="AJ35" s="6">
        <f t="shared" si="14"/>
        <v>21.235428947530814</v>
      </c>
      <c r="AK35" s="3">
        <v>0</v>
      </c>
      <c r="AL35" s="3">
        <f t="shared" si="7"/>
        <v>0</v>
      </c>
      <c r="AM35" s="3">
        <v>0</v>
      </c>
      <c r="AN35" s="3"/>
      <c r="AO35" s="1"/>
      <c r="AP35" s="1"/>
    </row>
    <row r="36" spans="1:42" x14ac:dyDescent="0.25">
      <c r="A36" s="3" t="s">
        <v>26</v>
      </c>
      <c r="B36" s="3" t="s">
        <v>26</v>
      </c>
      <c r="C36" s="3">
        <v>6</v>
      </c>
      <c r="D36" s="3">
        <v>7</v>
      </c>
      <c r="E36" s="3">
        <v>124</v>
      </c>
      <c r="F36" s="3">
        <v>1</v>
      </c>
      <c r="G36" s="3">
        <v>0</v>
      </c>
      <c r="H36" s="3">
        <v>1</v>
      </c>
      <c r="I36" s="3">
        <v>490</v>
      </c>
      <c r="J36" s="5">
        <v>6.3696988945319992</v>
      </c>
      <c r="K36" s="5">
        <v>6.484256205426302</v>
      </c>
      <c r="L36" s="5">
        <v>1.2424999999999999</v>
      </c>
      <c r="M36" s="5">
        <v>1855.066</v>
      </c>
      <c r="N36" s="5">
        <v>13.6007</v>
      </c>
      <c r="O36" s="5">
        <v>-0.11600000000000001</v>
      </c>
      <c r="P36" s="5">
        <v>1.8200529999999999</v>
      </c>
      <c r="Q36" s="5">
        <v>1.7914300000000001E-2</v>
      </c>
      <c r="R36" s="3">
        <v>0.09</v>
      </c>
      <c r="S36" s="8">
        <v>0.18559999999999999</v>
      </c>
      <c r="T36" s="8">
        <v>1.7400000000000079E-2</v>
      </c>
      <c r="U36" s="8">
        <v>92.689999999999827</v>
      </c>
      <c r="V36" s="3">
        <v>6.3028000000000004</v>
      </c>
      <c r="W36" s="3">
        <v>6.4402999999999997</v>
      </c>
      <c r="X36" s="3">
        <v>1.2543</v>
      </c>
      <c r="Y36" s="3">
        <v>2364.04</v>
      </c>
      <c r="Z36" s="3">
        <v>-321.637</v>
      </c>
      <c r="AA36" s="3">
        <v>57.534500000000001</v>
      </c>
      <c r="AB36" s="3">
        <v>1.8154300000000001</v>
      </c>
      <c r="AC36" s="3">
        <v>4.8628499999999998E-2</v>
      </c>
      <c r="AD36" s="3">
        <f t="shared" si="8"/>
        <v>4.3956205426302297E-2</v>
      </c>
      <c r="AE36" s="3">
        <f t="shared" si="9"/>
        <v>1.1800000000000033E-2</v>
      </c>
      <c r="AF36" s="3">
        <f t="shared" si="10"/>
        <v>508.97399999999993</v>
      </c>
      <c r="AG36" s="6">
        <f t="shared" si="11"/>
        <v>0.67789124972449222</v>
      </c>
      <c r="AH36" s="6">
        <f t="shared" si="12"/>
        <v>0.94969818913481152</v>
      </c>
      <c r="AI36" s="6">
        <f t="shared" si="13"/>
        <v>27.436975288210764</v>
      </c>
      <c r="AJ36" s="6">
        <f t="shared" si="14"/>
        <v>9.6881882423566896</v>
      </c>
      <c r="AK36" s="3">
        <v>0</v>
      </c>
      <c r="AL36" s="3">
        <f t="shared" si="7"/>
        <v>0</v>
      </c>
      <c r="AM36" s="3">
        <v>0</v>
      </c>
      <c r="AN36" s="3"/>
      <c r="AO36" s="1"/>
      <c r="AP36" s="1"/>
    </row>
    <row r="37" spans="1:42" x14ac:dyDescent="0.25">
      <c r="A37" s="3" t="s">
        <v>26</v>
      </c>
      <c r="B37" s="3" t="s">
        <v>26</v>
      </c>
      <c r="C37" s="3">
        <v>8</v>
      </c>
      <c r="D37" s="3">
        <v>4</v>
      </c>
      <c r="E37" s="3">
        <v>128</v>
      </c>
      <c r="F37" s="3">
        <v>1</v>
      </c>
      <c r="G37" s="3">
        <v>0</v>
      </c>
      <c r="H37" s="3">
        <v>1</v>
      </c>
      <c r="I37" s="3">
        <v>1</v>
      </c>
      <c r="J37" s="5">
        <v>6.3696988945319992</v>
      </c>
      <c r="K37" s="5">
        <v>6.484256205426302</v>
      </c>
      <c r="L37" s="5">
        <v>1.2424999999999999</v>
      </c>
      <c r="M37" s="5">
        <v>1855.066</v>
      </c>
      <c r="N37" s="5">
        <v>13.6007</v>
      </c>
      <c r="O37" s="5">
        <v>-0.11600000000000001</v>
      </c>
      <c r="P37" s="5">
        <v>1.8200529999999999</v>
      </c>
      <c r="Q37" s="5">
        <v>1.7914300000000001E-2</v>
      </c>
      <c r="R37" s="3">
        <v>0.09</v>
      </c>
      <c r="S37" s="8">
        <v>0.18559999999999999</v>
      </c>
      <c r="T37" s="8">
        <v>1.7400000000000079E-2</v>
      </c>
      <c r="U37" s="8">
        <v>92.689999999999827</v>
      </c>
      <c r="V37" s="3">
        <v>10.267300000000001</v>
      </c>
      <c r="W37" s="3">
        <v>10.382999999999999</v>
      </c>
      <c r="X37" s="3">
        <v>1.2598</v>
      </c>
      <c r="Y37" s="3">
        <v>1872.58</v>
      </c>
      <c r="Z37" s="3">
        <v>-12.065300000000001</v>
      </c>
      <c r="AA37" s="3">
        <v>-6.8044099999999996E-2</v>
      </c>
      <c r="AB37" s="3">
        <v>1.77013</v>
      </c>
      <c r="AC37" s="3">
        <v>1.5565499999999999E-2</v>
      </c>
      <c r="AD37" s="3">
        <f t="shared" si="8"/>
        <v>3.8987437945736971</v>
      </c>
      <c r="AE37" s="3">
        <f t="shared" si="9"/>
        <v>1.7300000000000093E-2</v>
      </c>
      <c r="AF37" s="3">
        <f t="shared" si="10"/>
        <v>17.513999999999896</v>
      </c>
      <c r="AG37" s="6">
        <f t="shared" si="11"/>
        <v>60.126307028261195</v>
      </c>
      <c r="AH37" s="6">
        <f t="shared" si="12"/>
        <v>1.3923541247484985</v>
      </c>
      <c r="AI37" s="6">
        <f t="shared" si="13"/>
        <v>0.94411735215889325</v>
      </c>
      <c r="AJ37" s="6">
        <f t="shared" si="14"/>
        <v>20.82092616838953</v>
      </c>
      <c r="AK37" s="3">
        <v>0</v>
      </c>
      <c r="AL37" s="3">
        <f t="shared" si="7"/>
        <v>0</v>
      </c>
      <c r="AM37" s="3">
        <v>0</v>
      </c>
      <c r="AN37" s="3"/>
      <c r="AO37" s="1"/>
      <c r="AP37" s="1"/>
    </row>
    <row r="38" spans="1:42" x14ac:dyDescent="0.25">
      <c r="A38" s="3" t="s">
        <v>26</v>
      </c>
      <c r="B38" s="3" t="s">
        <v>26</v>
      </c>
      <c r="C38" s="3">
        <v>8</v>
      </c>
      <c r="D38" s="3">
        <v>5</v>
      </c>
      <c r="E38" s="3">
        <v>129</v>
      </c>
      <c r="F38" s="3">
        <v>1</v>
      </c>
      <c r="G38" s="3">
        <v>0</v>
      </c>
      <c r="H38" s="3">
        <v>1</v>
      </c>
      <c r="I38" s="3">
        <v>15</v>
      </c>
      <c r="J38" s="5">
        <v>6.3696988945319992</v>
      </c>
      <c r="K38" s="5">
        <v>6.484256205426302</v>
      </c>
      <c r="L38" s="5">
        <v>1.2424999999999999</v>
      </c>
      <c r="M38" s="5">
        <v>1855.066</v>
      </c>
      <c r="N38" s="5">
        <v>13.6007</v>
      </c>
      <c r="O38" s="5">
        <v>-0.11600000000000001</v>
      </c>
      <c r="P38" s="5">
        <v>1.8200529999999999</v>
      </c>
      <c r="Q38" s="5">
        <v>1.7914300000000001E-2</v>
      </c>
      <c r="R38" s="3">
        <v>0.09</v>
      </c>
      <c r="S38" s="8">
        <v>0.18559999999999999</v>
      </c>
      <c r="T38" s="8">
        <v>1.7400000000000079E-2</v>
      </c>
      <c r="U38" s="8">
        <v>92.689999999999827</v>
      </c>
      <c r="V38" s="3">
        <v>10.9537</v>
      </c>
      <c r="W38" s="3">
        <v>11.0633</v>
      </c>
      <c r="X38" s="3">
        <v>1.2553000000000001</v>
      </c>
      <c r="Y38" s="3">
        <v>1774.63</v>
      </c>
      <c r="Z38" s="3">
        <v>-14.616099999999999</v>
      </c>
      <c r="AA38" s="3">
        <v>0.84695399999999998</v>
      </c>
      <c r="AB38" s="3">
        <v>1.7834700000000001</v>
      </c>
      <c r="AC38" s="3">
        <v>2.03955E-2</v>
      </c>
      <c r="AD38" s="3">
        <f t="shared" si="8"/>
        <v>4.5790437945736979</v>
      </c>
      <c r="AE38" s="3">
        <f t="shared" si="9"/>
        <v>1.2800000000000145E-2</v>
      </c>
      <c r="AF38" s="3">
        <f t="shared" si="10"/>
        <v>80.435999999999922</v>
      </c>
      <c r="AG38" s="6">
        <f t="shared" si="11"/>
        <v>70.61787272905346</v>
      </c>
      <c r="AH38" s="6">
        <f t="shared" si="12"/>
        <v>1.0301810865191263</v>
      </c>
      <c r="AI38" s="6">
        <f t="shared" si="13"/>
        <v>4.3360182333135278</v>
      </c>
      <c r="AJ38" s="6">
        <f t="shared" si="14"/>
        <v>25.32802401629537</v>
      </c>
      <c r="AK38" s="3">
        <v>0</v>
      </c>
      <c r="AL38" s="3">
        <f t="shared" si="7"/>
        <v>0</v>
      </c>
      <c r="AM38" s="3">
        <v>0</v>
      </c>
      <c r="AN38" s="3"/>
      <c r="AO38" s="1"/>
      <c r="AP38" s="1"/>
    </row>
    <row r="39" spans="1:42" x14ac:dyDescent="0.25">
      <c r="A39" s="3" t="s">
        <v>26</v>
      </c>
      <c r="B39" s="3" t="s">
        <v>26</v>
      </c>
      <c r="C39" s="3">
        <v>10</v>
      </c>
      <c r="D39" s="3">
        <v>5</v>
      </c>
      <c r="E39" s="3">
        <v>135</v>
      </c>
      <c r="F39" s="3">
        <v>1</v>
      </c>
      <c r="G39" s="3">
        <v>0</v>
      </c>
      <c r="H39" s="3">
        <v>1</v>
      </c>
      <c r="I39" s="3">
        <v>1</v>
      </c>
      <c r="J39" s="5">
        <v>6.3696988945319992</v>
      </c>
      <c r="K39" s="5">
        <v>6.484256205426302</v>
      </c>
      <c r="L39" s="5">
        <v>1.2424999999999999</v>
      </c>
      <c r="M39" s="5">
        <v>1855.066</v>
      </c>
      <c r="N39" s="5">
        <v>13.6007</v>
      </c>
      <c r="O39" s="5">
        <v>-0.11600000000000001</v>
      </c>
      <c r="P39" s="5">
        <v>1.8200529999999999</v>
      </c>
      <c r="Q39" s="5">
        <v>1.7914300000000001E-2</v>
      </c>
      <c r="R39" s="3">
        <v>0.09</v>
      </c>
      <c r="S39" s="8">
        <v>0.18559999999999999</v>
      </c>
      <c r="T39" s="8">
        <v>1.7400000000000079E-2</v>
      </c>
      <c r="U39" s="8">
        <v>92.689999999999827</v>
      </c>
      <c r="V39" s="3">
        <v>10.3362</v>
      </c>
      <c r="W39" s="3">
        <v>10.452999999999999</v>
      </c>
      <c r="X39" s="3">
        <v>1.2559</v>
      </c>
      <c r="Y39" s="3">
        <v>1889.61</v>
      </c>
      <c r="Z39" s="3">
        <v>-13.0288</v>
      </c>
      <c r="AA39" s="3">
        <v>-5.4515099999999997E-2</v>
      </c>
      <c r="AB39" s="3">
        <v>1.7810699999999999</v>
      </c>
      <c r="AC39" s="3">
        <v>1.6291400000000001E-2</v>
      </c>
      <c r="AD39" s="3">
        <f t="shared" si="8"/>
        <v>3.9687437945736974</v>
      </c>
      <c r="AE39" s="3">
        <f t="shared" si="9"/>
        <v>1.3400000000000079E-2</v>
      </c>
      <c r="AF39" s="3">
        <f t="shared" si="10"/>
        <v>34.543999999999869</v>
      </c>
      <c r="AG39" s="6">
        <f t="shared" si="11"/>
        <v>61.205844877820894</v>
      </c>
      <c r="AH39" s="6">
        <f t="shared" si="12"/>
        <v>1.0784708249497046</v>
      </c>
      <c r="AI39" s="6">
        <f t="shared" si="13"/>
        <v>1.8621439884079525</v>
      </c>
      <c r="AJ39" s="6">
        <f t="shared" si="14"/>
        <v>21.382153230392849</v>
      </c>
      <c r="AK39" s="3">
        <v>0</v>
      </c>
      <c r="AL39" s="3">
        <f t="shared" si="7"/>
        <v>0</v>
      </c>
      <c r="AM39" s="3">
        <v>0</v>
      </c>
      <c r="AN39" s="3"/>
      <c r="AO39" s="1"/>
      <c r="AP39" s="1"/>
    </row>
    <row r="40" spans="1:42" x14ac:dyDescent="0.25">
      <c r="A40" s="3" t="s">
        <v>26</v>
      </c>
      <c r="B40" s="3" t="s">
        <v>26</v>
      </c>
      <c r="C40" s="3">
        <v>10</v>
      </c>
      <c r="D40" s="3">
        <v>6</v>
      </c>
      <c r="E40" s="3">
        <v>136</v>
      </c>
      <c r="F40" s="3">
        <v>1</v>
      </c>
      <c r="G40" s="3">
        <v>0</v>
      </c>
      <c r="H40" s="3">
        <v>1</v>
      </c>
      <c r="I40" s="3">
        <v>21</v>
      </c>
      <c r="J40" s="5">
        <v>6.3696988945319992</v>
      </c>
      <c r="K40" s="5">
        <v>6.484256205426302</v>
      </c>
      <c r="L40" s="5">
        <v>1.2424999999999999</v>
      </c>
      <c r="M40" s="5">
        <v>1855.066</v>
      </c>
      <c r="N40" s="5">
        <v>13.6007</v>
      </c>
      <c r="O40" s="5">
        <v>-0.11600000000000001</v>
      </c>
      <c r="P40" s="5">
        <v>1.8200529999999999</v>
      </c>
      <c r="Q40" s="5">
        <v>1.7914300000000001E-2</v>
      </c>
      <c r="R40" s="3">
        <v>0.09</v>
      </c>
      <c r="S40" s="8">
        <v>0.18559999999999999</v>
      </c>
      <c r="T40" s="8">
        <v>1.7400000000000079E-2</v>
      </c>
      <c r="U40" s="8">
        <v>92.689999999999827</v>
      </c>
      <c r="V40" s="3">
        <v>9.5513999999999992</v>
      </c>
      <c r="W40" s="3">
        <v>9.6622000000000003</v>
      </c>
      <c r="X40" s="3">
        <v>1.2514000000000001</v>
      </c>
      <c r="Y40" s="3">
        <v>1795.55</v>
      </c>
      <c r="Z40" s="3">
        <v>-16.540800000000001</v>
      </c>
      <c r="AA40" s="3">
        <v>1.2901</v>
      </c>
      <c r="AB40" s="3">
        <v>1.79522</v>
      </c>
      <c r="AC40" s="3">
        <v>2.2035699999999998E-2</v>
      </c>
      <c r="AD40" s="3">
        <f t="shared" si="8"/>
        <v>3.1779437945736984</v>
      </c>
      <c r="AE40" s="3">
        <f t="shared" si="9"/>
        <v>8.90000000000013E-3</v>
      </c>
      <c r="AF40" s="3">
        <f t="shared" si="10"/>
        <v>59.516000000000076</v>
      </c>
      <c r="AG40" s="6">
        <f t="shared" si="11"/>
        <v>49.010151571652266</v>
      </c>
      <c r="AH40" s="6">
        <f t="shared" si="12"/>
        <v>0.7162977867203324</v>
      </c>
      <c r="AI40" s="6">
        <f t="shared" si="13"/>
        <v>3.2082955539048248</v>
      </c>
      <c r="AJ40" s="6">
        <f t="shared" si="14"/>
        <v>17.644914970759142</v>
      </c>
      <c r="AK40" s="3">
        <v>0</v>
      </c>
      <c r="AL40" s="3">
        <f t="shared" si="7"/>
        <v>0</v>
      </c>
      <c r="AM40" s="3">
        <v>0</v>
      </c>
      <c r="AN40" s="3"/>
      <c r="AO40" s="1"/>
      <c r="AP40" s="1"/>
    </row>
    <row r="41" spans="1:42" x14ac:dyDescent="0.25">
      <c r="A41" s="3" t="s">
        <v>26</v>
      </c>
      <c r="B41" s="3" t="s">
        <v>26</v>
      </c>
      <c r="C41" s="3">
        <v>10</v>
      </c>
      <c r="D41" s="3">
        <v>7</v>
      </c>
      <c r="E41" s="3">
        <v>137</v>
      </c>
      <c r="F41" s="3">
        <v>1</v>
      </c>
      <c r="G41" s="3">
        <v>0</v>
      </c>
      <c r="H41" s="3">
        <v>1</v>
      </c>
      <c r="I41" s="3">
        <v>196</v>
      </c>
      <c r="J41" s="5">
        <v>6.3696988945319992</v>
      </c>
      <c r="K41" s="5">
        <v>6.484256205426302</v>
      </c>
      <c r="L41" s="5">
        <v>1.2424999999999999</v>
      </c>
      <c r="M41" s="5">
        <v>1855.066</v>
      </c>
      <c r="N41" s="5">
        <v>13.6007</v>
      </c>
      <c r="O41" s="5">
        <v>-0.11600000000000001</v>
      </c>
      <c r="P41" s="5">
        <v>1.8200529999999999</v>
      </c>
      <c r="Q41" s="5">
        <v>1.7914300000000001E-2</v>
      </c>
      <c r="R41" s="3">
        <v>0.09</v>
      </c>
      <c r="S41" s="8">
        <v>0.18559999999999999</v>
      </c>
      <c r="T41" s="8">
        <v>1.7400000000000079E-2</v>
      </c>
      <c r="U41" s="8">
        <v>92.689999999999827</v>
      </c>
      <c r="V41" s="3">
        <v>6.3327</v>
      </c>
      <c r="W41" s="3">
        <v>6.4503000000000004</v>
      </c>
      <c r="X41" s="3">
        <v>1.2407999999999999</v>
      </c>
      <c r="Y41" s="3">
        <v>1905.33</v>
      </c>
      <c r="Z41" s="3">
        <v>-15.9412</v>
      </c>
      <c r="AA41" s="3">
        <v>5.2583999999999999E-2</v>
      </c>
      <c r="AB41" s="3">
        <v>1.8252999999999999</v>
      </c>
      <c r="AC41" s="3">
        <v>2.0504399999999999E-2</v>
      </c>
      <c r="AD41" s="3">
        <f t="shared" si="8"/>
        <v>3.3956205426301622E-2</v>
      </c>
      <c r="AE41" s="3">
        <f t="shared" si="9"/>
        <v>1.7000000000000348E-3</v>
      </c>
      <c r="AF41" s="3">
        <f t="shared" si="10"/>
        <v>50.263999999999896</v>
      </c>
      <c r="AG41" s="6">
        <f t="shared" si="11"/>
        <v>0.52367155693024003</v>
      </c>
      <c r="AH41" s="6">
        <f t="shared" si="12"/>
        <v>0.13682092555332273</v>
      </c>
      <c r="AI41" s="6">
        <f t="shared" si="13"/>
        <v>2.7095531910993946</v>
      </c>
      <c r="AJ41" s="6">
        <f t="shared" si="14"/>
        <v>1.1233485578609859</v>
      </c>
      <c r="AK41" s="3">
        <v>1</v>
      </c>
      <c r="AL41" s="3">
        <f t="shared" si="7"/>
        <v>1</v>
      </c>
      <c r="AM41" s="3">
        <v>0</v>
      </c>
      <c r="AN41" s="3"/>
      <c r="AO41" s="1" t="s">
        <v>28</v>
      </c>
      <c r="AP41" s="1"/>
    </row>
    <row r="42" spans="1:42" x14ac:dyDescent="0.25">
      <c r="AM42" s="7"/>
    </row>
  </sheetData>
  <autoFilter ref="A1:AO41" xr:uid="{5D5B423B-F32A-4B5A-B1D6-E618B4203E6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vibrotoutput_20190507_ver1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WooSeok Jeong</dc:creator>
  <cp:lastModifiedBy>WooSeok Jeong</cp:lastModifiedBy>
  <dcterms:created xsi:type="dcterms:W3CDTF">2019-05-07T21:37:52Z</dcterms:created>
  <dcterms:modified xsi:type="dcterms:W3CDTF">2020-04-02T15:34:28Z</dcterms:modified>
</cp:coreProperties>
</file>